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915" windowHeight="7815" tabRatio="814" activeTab="1"/>
  </bookViews>
  <sheets>
    <sheet name="BDI" sheetId="1" r:id="rId1"/>
    <sheet name="ORÇAMENTO" sheetId="2" r:id="rId2"/>
    <sheet name="PALCO_I" sheetId="3" r:id="rId3"/>
    <sheet name="PALCO_II" sheetId="4" r:id="rId4"/>
    <sheet name="PALCO_III" sheetId="5" r:id="rId5"/>
    <sheet name="PALCO_IV" sheetId="6" r:id="rId6"/>
    <sheet name="PALCO_V" sheetId="7" r:id="rId7"/>
    <sheet name="HOUSE_MIX" sheetId="8" r:id="rId8"/>
    <sheet name="FECHAMENTO" sheetId="9" r:id="rId9"/>
    <sheet name="ARQUIBANCADA" sheetId="10" r:id="rId10"/>
    <sheet name="PORTICO_I" sheetId="11" r:id="rId11"/>
    <sheet name="PORTICO_II" sheetId="12" r:id="rId12"/>
    <sheet name="PORTICO_III" sheetId="13" r:id="rId13"/>
    <sheet name="CAMARIM_I" sheetId="14" r:id="rId14"/>
    <sheet name="CAMARIM_II" sheetId="15" r:id="rId15"/>
    <sheet name="TENDAS_I" sheetId="16" r:id="rId16"/>
    <sheet name="TENDAS_II" sheetId="17" r:id="rId17"/>
    <sheet name="TENDAS_III" sheetId="18" r:id="rId18"/>
    <sheet name="BARRACAS" sheetId="19" r:id="rId19"/>
    <sheet name="TABLADO" sheetId="20" r:id="rId20"/>
    <sheet name="PRATICAVEIS" sheetId="21" r:id="rId21"/>
    <sheet name="PAVILHÃO" sheetId="22" r:id="rId22"/>
    <sheet name="DISCIPLINADOR" sheetId="23" r:id="rId23"/>
    <sheet name="GRID" sheetId="24" r:id="rId24"/>
    <sheet name="WC_STD_I" sheetId="25" r:id="rId25"/>
    <sheet name="WC_STD_II" sheetId="26" r:id="rId26"/>
    <sheet name="SOM_G_I" sheetId="27" r:id="rId27"/>
    <sheet name="LUZ_I" sheetId="28" r:id="rId28"/>
    <sheet name="SOM_G_III" sheetId="29" r:id="rId29"/>
    <sheet name="LUZ_II" sheetId="30" r:id="rId30"/>
    <sheet name="SOM_IV" sheetId="31" r:id="rId31"/>
    <sheet name="SOM_V" sheetId="32" r:id="rId32"/>
    <sheet name="GERADOR_250" sheetId="33" r:id="rId33"/>
    <sheet name="GERADOR_180" sheetId="34" r:id="rId34"/>
    <sheet name="P LED" sheetId="35" r:id="rId35"/>
    <sheet name="RADIO" sheetId="36" r:id="rId36"/>
    <sheet name="CADEIRAS" sheetId="37" r:id="rId37"/>
    <sheet name="MESAS" sheetId="38" r:id="rId38"/>
    <sheet name="RODIE" sheetId="39" r:id="rId39"/>
    <sheet name="FILMAGEM" sheetId="40" r:id="rId40"/>
    <sheet name="PICK-UP_APOIO" sheetId="41" r:id="rId41"/>
    <sheet name="VAN_APOIO" sheetId="42" r:id="rId42"/>
    <sheet name="CAMINHÃO" sheetId="43" r:id="rId43"/>
    <sheet name="MUNCK" sheetId="44" r:id="rId44"/>
    <sheet name="Encargos Sociais" sheetId="45" r:id="rId45"/>
  </sheets>
  <externalReferences>
    <externalReference r:id="rId48"/>
  </externalReferences>
  <definedNames>
    <definedName name="_xlnm.Print_Area" localSheetId="9">'ARQUIBANCADA'!$A$1:$L$33</definedName>
    <definedName name="_xlnm.Print_Area" localSheetId="18">'BARRACAS'!$A$1:$L$28</definedName>
    <definedName name="_xlnm.Print_Area" localSheetId="36">'CADEIRAS'!$A$1:$L$27</definedName>
    <definedName name="_xlnm.Print_Area" localSheetId="13">'CAMARIM_I'!$A$1:$L$32</definedName>
    <definedName name="_xlnm.Print_Area" localSheetId="14">'CAMARIM_II'!$A$1:$L$31</definedName>
    <definedName name="_xlnm.Print_Area" localSheetId="42">'CAMINHÃO'!$A$1:$G$72</definedName>
    <definedName name="_xlnm.Print_Area" localSheetId="22">'DISCIPLINADOR'!$A$1:$L$29</definedName>
    <definedName name="_xlnm.Print_Area" localSheetId="44">'Encargos Sociais'!$A$1:$C$52</definedName>
    <definedName name="_xlnm.Print_Area" localSheetId="8">'FECHAMENTO'!$A$1:$L$31</definedName>
    <definedName name="_xlnm.Print_Area" localSheetId="39">'FILMAGEM'!$A$1:$L$32</definedName>
    <definedName name="_xlnm.Print_Area" localSheetId="33">'GERADOR_180'!$A$1:$L$27</definedName>
    <definedName name="_xlnm.Print_Area" localSheetId="32">'GERADOR_250'!$A$1:$L$27</definedName>
    <definedName name="_xlnm.Print_Area" localSheetId="23">'GRID'!$A$1:$L$30</definedName>
    <definedName name="_xlnm.Print_Area" localSheetId="7">'HOUSE_MIX'!$A$1:$L$31</definedName>
    <definedName name="_xlnm.Print_Area" localSheetId="27">'LUZ_I'!$A$1:$L$32</definedName>
    <definedName name="_xlnm.Print_Area" localSheetId="29">'LUZ_II'!$A$1:$L$30</definedName>
    <definedName name="_xlnm.Print_Area" localSheetId="37">'MESAS'!$A$1:$L$26</definedName>
    <definedName name="_xlnm.Print_Area" localSheetId="43">'MUNCK'!$A$1:$G$72</definedName>
    <definedName name="_xlnm.Print_Area" localSheetId="2">'PALCO_I'!$A$1:$L$32</definedName>
    <definedName name="_xlnm.Print_Area" localSheetId="3">'PALCO_II'!$A$1:$L$32</definedName>
    <definedName name="_xlnm.Print_Area" localSheetId="4">'PALCO_III'!$A$1:$L$32</definedName>
    <definedName name="_xlnm.Print_Area" localSheetId="5">'PALCO_IV'!$A$1:$L$32</definedName>
    <definedName name="_xlnm.Print_Area" localSheetId="6">'PALCO_V'!$A$1:$L$32</definedName>
    <definedName name="_xlnm.Print_Area" localSheetId="21">'PAVILHÃO'!$A$1:$L$33</definedName>
    <definedName name="_xlnm.Print_Area" localSheetId="40">'PICK-UP_APOIO'!$A$1:$G$73</definedName>
    <definedName name="_xlnm.Print_Area" localSheetId="10">'PORTICO_I'!$A$1:$L$32</definedName>
    <definedName name="_xlnm.Print_Area" localSheetId="11">'PORTICO_II'!$A$1:$L$32</definedName>
    <definedName name="_xlnm.Print_Area" localSheetId="12">'PORTICO_III'!$A$1:$L$31</definedName>
    <definedName name="_xlnm.Print_Area" localSheetId="20">'PRATICAVEIS'!$A$1:$L$29</definedName>
    <definedName name="_xlnm.Print_Area" localSheetId="35">'RADIO'!$A$1:$L$27</definedName>
    <definedName name="_xlnm.Print_Area" localSheetId="38">'RODIE'!$A$1:$L$23</definedName>
    <definedName name="_xlnm.Print_Area" localSheetId="26">'SOM_G_I'!$A$1:$L$32</definedName>
    <definedName name="_xlnm.Print_Area" localSheetId="28">'SOM_G_III'!$A$1:$L$32</definedName>
    <definedName name="_xlnm.Print_Area" localSheetId="30">'SOM_IV'!$A$1:$L$30</definedName>
    <definedName name="_xlnm.Print_Area" localSheetId="31">'SOM_V'!$A$1:$L$32</definedName>
    <definedName name="_xlnm.Print_Area" localSheetId="19">'TABLADO'!$A$1:$L$30</definedName>
    <definedName name="_xlnm.Print_Area" localSheetId="15">'TENDAS_I'!$A$1:$L$28</definedName>
    <definedName name="_xlnm.Print_Area" localSheetId="16">'TENDAS_II'!$A$1:$L$28</definedName>
    <definedName name="_xlnm.Print_Area" localSheetId="17">'TENDAS_III'!$A$1:$L$28</definedName>
    <definedName name="_xlnm.Print_Area" localSheetId="41">'VAN_APOIO'!$A$1:$G$73</definedName>
    <definedName name="_xlnm.Print_Area" localSheetId="24">'WC_STD_I'!$A$1:$L$29</definedName>
    <definedName name="_xlnm.Print_Area" localSheetId="25">'WC_STD_II'!$A$1:$L$29</definedName>
    <definedName name="Autonomia">'[1]Veiculos'!$A$97:$I$152</definedName>
    <definedName name="Comb_Lub">'[1]Veiculos'!$D$2:$E$8</definedName>
    <definedName name="Locados">'[1]Veiculos'!$A$34:$I$86</definedName>
    <definedName name="Pneus">'[1]Veiculos'!$G$2:$J$30</definedName>
    <definedName name="Profissionais">#REF!</definedName>
    <definedName name="_xlnm.Print_Area" localSheetId="1">'ORÇAMENTO'!$A$1:$I$111</definedName>
  </definedNames>
  <calcPr fullCalcOnLoad="1"/>
</workbook>
</file>

<file path=xl/sharedStrings.xml><?xml version="1.0" encoding="utf-8"?>
<sst xmlns="http://schemas.openxmlformats.org/spreadsheetml/2006/main" count="3140" uniqueCount="514">
  <si>
    <t>COMPOSIÇÃO DA TAXA DE BONIFICAÇÃO E</t>
  </si>
  <si>
    <t>DESPESAS INDIRETAS - BDI PARA SERVIÇOS</t>
  </si>
  <si>
    <t>TAXA DE BONIFICAÇÃO E DESPESAS INDIRETAS - BDI %</t>
  </si>
  <si>
    <t>AC</t>
  </si>
  <si>
    <t>ADMINISTRAÇÃO CENTRAL</t>
  </si>
  <si>
    <t>AC 01</t>
  </si>
  <si>
    <t>Despesas Administrativas</t>
  </si>
  <si>
    <t>AC 02</t>
  </si>
  <si>
    <t>Outros</t>
  </si>
  <si>
    <t xml:space="preserve">L </t>
  </si>
  <si>
    <t>LUCRO</t>
  </si>
  <si>
    <t>L 01</t>
  </si>
  <si>
    <t>Lucro</t>
  </si>
  <si>
    <t>DF</t>
  </si>
  <si>
    <t>DESPESAS FINANCEIRAS</t>
  </si>
  <si>
    <t>DF 01</t>
  </si>
  <si>
    <t>Despesas Financeiras</t>
  </si>
  <si>
    <t>R</t>
  </si>
  <si>
    <t>SEGUROS, RISCOS e GARANTIAS</t>
  </si>
  <si>
    <t>R 01</t>
  </si>
  <si>
    <t>Seguros</t>
  </si>
  <si>
    <t>R 02</t>
  </si>
  <si>
    <t>Garantias</t>
  </si>
  <si>
    <t>R 03</t>
  </si>
  <si>
    <t>Riscos</t>
  </si>
  <si>
    <t>T</t>
  </si>
  <si>
    <t>TRIBUTOS</t>
  </si>
  <si>
    <t>T 01</t>
  </si>
  <si>
    <t>ISS</t>
  </si>
  <si>
    <t>T 02</t>
  </si>
  <si>
    <t>PIS</t>
  </si>
  <si>
    <t>T 03</t>
  </si>
  <si>
    <t>COFINS</t>
  </si>
  <si>
    <t>T 04</t>
  </si>
  <si>
    <t>CPRB (INSS)</t>
  </si>
  <si>
    <t>FÓRMULA PARA O CÁLCULO DO BDI</t>
  </si>
  <si>
    <t>BDI (%)=</t>
  </si>
  <si>
    <t>{[(1+AC/100+ R/100)x(1+DF/100)X(1+L/100)]/(1-T/100)-1}x100</t>
  </si>
  <si>
    <t>BDI (%) =</t>
  </si>
  <si>
    <t>DENILSON CRUZ SOUZA
Engenheiro Civil
CREA/PE Nº022693D</t>
  </si>
  <si>
    <t>OBJETO:</t>
  </si>
  <si>
    <t>Contratação de empresa especializada para locação de estrutura de palco, tendas, iluminação, som, grupo gerador e banheiros químicos, necessários à realização de shows, eventos culturais e demais festividades comemorativas pertencentes ao calendário anual do município de Camaragibe - PE</t>
  </si>
  <si>
    <t>LOCAL:</t>
  </si>
  <si>
    <t>Diversos locais no município de Camaragibe/PE</t>
  </si>
  <si>
    <t>FONTE DE PREÇOS:</t>
  </si>
  <si>
    <t>SINAPI Jul/2022 - Painel de Preços Jul/2022</t>
  </si>
  <si>
    <t>Responsável Técnico pela Elaboração</t>
  </si>
  <si>
    <t xml:space="preserve">
DENILSON CRUZ SOUZA
Engenheiro Civil
CREA/PE Nº022693D</t>
  </si>
  <si>
    <t>ORÇAMENTO ESTIMATIVO PARA A CONTRATAÇÃO DE ESTRUTURAS PARA EVENTOS</t>
  </si>
  <si>
    <t>B.D.I.</t>
  </si>
  <si>
    <t>LOTE I – PALCOS</t>
  </si>
  <si>
    <t>ITEM</t>
  </si>
  <si>
    <t>DESCRIÇÃO</t>
  </si>
  <si>
    <t>QUANT.</t>
  </si>
  <si>
    <t>UNIDADE</t>
  </si>
  <si>
    <t>QUANT. DIÁRIAS</t>
  </si>
  <si>
    <t>PREÇO UNITÁRIO S/ BDI</t>
  </si>
  <si>
    <t>BDI 20%</t>
  </si>
  <si>
    <t>PREÇOS UNITÁRIO C/BDI</t>
  </si>
  <si>
    <t>TOTAL DO ITEM R$</t>
  </si>
  <si>
    <r>
      <t>LOCAÇÃO DE PALCO TIPO I</t>
    </r>
    <r>
      <rPr>
        <sz val="10"/>
        <color indexed="8"/>
        <rFont val="Arial"/>
        <family val="2"/>
      </rPr>
      <t xml:space="preserve"> – dimensões: 18,00 m de frente x 12,00m de fundos Palco em estrutura metálica, trelibox p50 de alumínio, teto duas águas coberto com laminado de PVC flexível tipo night &amp; day ou similar, anti chamas, na cor branca, medindo 18,00m de frente por 12,00m de profundidade e 2,00m de altura média do piso ao chão e 8,00m de pé direito, e torres em grid p30 para pendurar o sistema de som ( PA ) tipo orelhas; Guarda corpo de estrutura metálica nas laterais e fundo do palco com altura mínima de 1,20mno fundo e nas laterais do palco em lona nigth &amp; day na cor preta ou branca; Fechamento frontal e lateral em compensado ou em chapa metálica, pintado com tinta PVA látex na cor a ser indicada posteriormente; Uma escada de acesso lateral com 2.00m de largura, com dois corrimões, Piso do palco e praticáveis em compensado com 18mm de espessura, recoberto com carpete na cor cinza grafite com 4mm, com capacidade para suportar 200kg/m²; Aterramento conforme normas técnicas da ABNT; Segurança contra incêndio e pânico.</t>
    </r>
  </si>
  <si>
    <t>DIÁRIA</t>
  </si>
  <si>
    <r>
      <t>LOCAÇÃO DE PALCO TIPO II</t>
    </r>
    <r>
      <rPr>
        <sz val="10"/>
        <color indexed="8"/>
        <rFont val="Arial"/>
        <family val="2"/>
      </rPr>
      <t xml:space="preserve"> – dimensões: 14,00m de frente x 10,00m de fundos Palco em estrutura metálica trelibox p30 ou p50 de alumínio, teto duas águas coberto com laminado de PVC flexível tipo night&amp;day ou similar, anti chamas, na cor branca medindo 14,00m de frente por 10,00m de profundidade e 2,00m de altura média do piso ao chão e 8,00m de pé direito e torres em grid p30 para pendurar o sistema de som ( PA ) tipo orelhas; Guarda corpo de estrutura metálica nas laterais e fundo do palco com altura mínima de 1,20mno fundo e nas laterais do palco em lona nigth &amp; day na cor pretaou branca; Fechamento frontal e lateral em compensado ou em chapa metálica, pintado com tinta PVA látex na cor a ser indicada posteriormente; Uma escada de acesso lateral com 2.00m de largura, com dois corrimões, Piso do palco e praticáveis em compensado com 18mm de espessura, recoberto com carpete na cor cinza grafite com 4mm, com capacidade para suportar 200kg/m²; Aterramento conforme normas técnicas da ABNT; Segurança contra incêndio e pânico.</t>
    </r>
  </si>
  <si>
    <r>
      <t>LOCAÇÃO DE PALCO TIPO III</t>
    </r>
    <r>
      <rPr>
        <sz val="10"/>
        <color indexed="8"/>
        <rFont val="Arial"/>
        <family val="2"/>
      </rPr>
      <t xml:space="preserve"> – dimensões: 10,00m de frente x 8,00m de fundos Palco em estrutura metálica trelibox p30 ou p50 de alumínio, teto duas águas coberto com laminado de PVC flexível tipo night&amp;day ou similar, anti chamas, na cor branca medindo 10,00m de frente por 8,00m de profundidade e 2,00m de altura média do piso ao chão e 8,00m de pé direito e torres em grid p30 para pendurar o sistema de som ( PA ) tipo orelhas; Guarda corpo de estrutura metálica nas laterais e fundo do palco com altura mínima de 1,20mno fundo e nas laterais do palco em lona nigth &amp; day na cor pretaou branca; Fechamento frontal e lateral em compensado ou em chapa metálica, pintado com tinta PVA látex na cor a ser indicada posteriormente; Uma escada de acesso lateral com 2.00m de largura, com dois corrimões, Piso do palco e praticáveis em compensado com 18mm de espessura, recoberto com carpete na cor cinza grafite com 4mm, com capacidade para suportar 200kg/m²; Aterramento conforme normas técnicas da ABNT; Segurança contra incêndio e pânico.</t>
    </r>
  </si>
  <si>
    <r>
      <t>LOCAÇÃO DE PALCO TIPO IV</t>
    </r>
    <r>
      <rPr>
        <sz val="10"/>
        <color indexed="8"/>
        <rFont val="Arial"/>
        <family val="2"/>
      </rPr>
      <t xml:space="preserve"> – dimensões: 8,00m de frente x 6,00m de fundos Palco em estrutura metálica trelibox p30 ou p50 de alumínio, teto duas águas, coberto com laminado de PVC flexível tipo night &amp; day ou similar, anti chamas, na cor branca medindo 8,00m de frente por 6,00m de profundidade e 2,00m de altura média do piso ao chão e 6,00m de pé direito e torres em grid p30 para pendurar o sistema de som ( PA ) tipo orelhas; Guarda corpo de estrutura metálica nas laterais e fundo do palco com altura mínima de 1,20mno fundo e nas laterais do palco em lona nigth &amp; day na cor pretaou branca; Fechamento frontal e lateral em compensado ou em chapa metálica, pintado com tinta PVA látex na cor a ser indicada posteriormente; Uma escada de acesso lateral com 2.00m de largura, com dois corrimões, Piso do palco e praticáveis em compensado com 18mm de espessura, recoberto com carpete na cor cinza grafite com 4mm, com capacidade para suportar 200kg/m²; Aterramento conforme normas técnicas da ABNT; Segurança contra incêndio e pânico.</t>
    </r>
  </si>
  <si>
    <r>
      <t>LOCAÇÃO DE PALCO TIPO V</t>
    </r>
    <r>
      <rPr>
        <sz val="10"/>
        <color indexed="8"/>
        <rFont val="Arial"/>
        <family val="2"/>
      </rPr>
      <t xml:space="preserve"> – Dimensões: 6,00m de frente x 6,00m de fundos Palco em estrutura metálica trelibox p30 ou p50 de alumínio, teto duas águas coberto com laminado de PVC flexível tipo night &amp; day ou similar na cor branca medindo 6,00m de frente por 6,00m de profundidade e 1,50cm de altura média do piso ao chão e 4,00m de pé direito e torres em grid p30 para pendurar o sistema de som ( PA ) tipo orelhas; Guarda corpo de estrutura metálica nas laterais e fundo do palco com altura mínima de 1,20mno fundo e nas laterais do palco em lona nigth &amp; day na cor pretaou branca; Fechamento frontal e lateral em compensado ou em chapa metálica, pintado com tinta PVA látex na cor a ser indicada posteriormente; Uma escada de acesso lateral com 2.00m de largura, com dois corrimões, Piso do palco e praticáveis em compensado com 18mm de espessura, recoberto com carpete na cor cinza grafite com 4mm, com capacidade para suportar 200kg/m²; Aterramento conforme normas técnicas da ABNT; Segurança contra incêndio e pânico.</t>
    </r>
  </si>
  <si>
    <r>
      <t>HOUSE MIX</t>
    </r>
    <r>
      <rPr>
        <sz val="10"/>
        <color indexed="8"/>
        <rFont val="Arial"/>
        <family val="2"/>
      </rPr>
      <t xml:space="preserve"> – em grid p30, medindo 04x04m, Primeiro andar, com coberta por lona branca ou transparente. Para equipe técnica de som, de iluminação e painel de led, com escada de acesso, piso e guarda corpo na parte superior e fechamento na parte inferior.</t>
    </r>
  </si>
  <si>
    <r>
      <t xml:space="preserve">FECHAMENTO; </t>
    </r>
    <r>
      <rPr>
        <sz val="10"/>
        <color indexed="8"/>
        <rFont val="Arial"/>
        <family val="2"/>
      </rPr>
      <t>placas de fechamento em metalon medindo 2,00 m x 2,00 m para ser montadas conforme a necessidade da secretaria demandante,  para montagens de área de produção isolamento de ruas, interdições de espaços ou locais perigosos ao público contendo portas de acesso conforme a necessidade, e todos os matérias acessórios, equipamentos para montagem e equipe  de montagem  e desmontagem.</t>
    </r>
  </si>
  <si>
    <t>Unid.</t>
  </si>
  <si>
    <t>VALOR TOTAL DO LOTE</t>
  </si>
  <si>
    <t>LOTE II – ARQUIBANCADAS</t>
  </si>
  <si>
    <t>PREÇO UNITÁRIO</t>
  </si>
  <si>
    <r>
      <t>ARQUIBANCADA</t>
    </r>
    <r>
      <rPr>
        <sz val="10"/>
        <color indexed="8"/>
        <rFont val="Arial"/>
        <family val="2"/>
      </rPr>
      <t xml:space="preserve"> - Locação, montagem e desmontagem arquibancada 07 (sete) degraus em canto L de 4,0 polegadas por 5/16, degraus em estrutura metálica e madeira, com coberta montada em grid p 30 e lona na cor branca antichamas.</t>
    </r>
  </si>
  <si>
    <t>Metro Linear</t>
  </si>
  <si>
    <t>LOTE III – PÓRTICOS</t>
  </si>
  <si>
    <r>
      <t>PÓRTICO TIPO I</t>
    </r>
    <r>
      <rPr>
        <sz val="10"/>
        <color indexed="8"/>
        <rFont val="Arial"/>
        <family val="2"/>
      </rPr>
      <t xml:space="preserve"> – Pórtico em estrutura metálica, trelibox de alumínio medindo 12,00m de comprimento por 6,00m de altura, 02 (duas) colunas medindo 4,00 de altura por 1,00m de largura, testeira medindo 12,00m de comprimento por 1,00m de altura;</t>
    </r>
  </si>
  <si>
    <r>
      <t>PÓRTICO TIPO II</t>
    </r>
    <r>
      <rPr>
        <sz val="10"/>
        <color indexed="8"/>
        <rFont val="Arial"/>
        <family val="2"/>
      </rPr>
      <t xml:space="preserve"> – Pórtico em estrutura metálica, trelibox de alumínio medindo 9,00m de comprimento por 4,00m de altura, 02 (duas) colunas medindo 4,00 de altura por 1,00m de largura, testeira medindo 8,00m de comprimento por 1,00m de altura;</t>
    </r>
  </si>
  <si>
    <r>
      <t>PÓRTICO TIPO III</t>
    </r>
    <r>
      <rPr>
        <sz val="10"/>
        <color indexed="8"/>
        <rFont val="Arial"/>
        <family val="2"/>
      </rPr>
      <t xml:space="preserve"> – Pórtico em estrutura metálica, trelibox de alumínio medindo 5,00m de comprimento por 4,00m de altura, 02 (duas) colunas medindo 4,00 de altura por 1,00m de largura, testeira medindo 5,00m de comprimento por 1,00m de altura;</t>
    </r>
  </si>
  <si>
    <t>LOTE IV – CAMARIM</t>
  </si>
  <si>
    <r>
      <t>CAMARIM TIPO I</t>
    </r>
    <r>
      <rPr>
        <sz val="10"/>
        <color indexed="8"/>
        <rFont val="Arial"/>
        <family val="2"/>
      </rPr>
      <t xml:space="preserve"> – Camarim do tipo octonorm fechado e climatizado por aparelho de ar-condicionado, paredes em painéis tipo TS com 2,20m de altura, medindo 4,00 m x 4,00m, perfis de alumínio octavados, teto pergolado, 01 (um) spot de 100 watts a cada 3,00m², 01 (um) ponto de energia, piso em madeira com 10cm de altura revestido por carpete e porta de acesso, aterramento conforme normas técnicas da ABNT. Com porta de acesso para banheiro.</t>
    </r>
  </si>
  <si>
    <r>
      <t>CAMARIM TIPO II</t>
    </r>
    <r>
      <rPr>
        <sz val="10"/>
        <color indexed="8"/>
        <rFont val="Arial"/>
        <family val="2"/>
      </rPr>
      <t xml:space="preserve"> – Camarim do tipo octonorm fechado e climatizado por aparelho de ar-condicionado, paredes em painéis tipo TS com 2,20m de altura, medindo 3,00 m x 3,00m, perfis de alumínio octavados, teto pergolado, 01 (um) spot de 100 watts a cada 3,00m², 01 (um) ponto de energia, piso em madeira com 10cm de altura revestido por carpete e porta de acesso, aterramento conforme normas técnicas da ABNT, Com porta de acesso para banheiro.</t>
    </r>
  </si>
  <si>
    <t>LOTE V – TENDAS</t>
  </si>
  <si>
    <r>
      <t>TENDA TIPO I</t>
    </r>
    <r>
      <rPr>
        <sz val="10"/>
        <color indexed="8"/>
        <rFont val="Arial"/>
        <family val="2"/>
      </rPr>
      <t xml:space="preserve"> – Tenda em estrutura metálica tubular medindo 12,00m x 12,00m estilo pirâmide ou similar, lona de laminado de PVC flexível tipo night&amp;day ou similar na cor branca, pé direito de 3,00m de altura com variação até de 4,00m de altura, com calhas para águas pluviais em vinil.</t>
    </r>
  </si>
  <si>
    <r>
      <t>TENDA TIPO III</t>
    </r>
    <r>
      <rPr>
        <sz val="10"/>
        <color indexed="8"/>
        <rFont val="Arial"/>
        <family val="2"/>
      </rPr>
      <t>– Tenda em estrutura metálica tubular medindo 5,00m x 5,00m estilo pirâmide ou similar, lona de laminado de PVC flexível tipo night&amp;day ou similar na cor branca, pé direito de 2,50m de altura com variação até de 3,00m de altura, com calhas para águas pluviais em vinil.</t>
    </r>
  </si>
  <si>
    <r>
      <t>TENDA TIPO IV</t>
    </r>
    <r>
      <rPr>
        <sz val="10"/>
        <color indexed="8"/>
        <rFont val="Arial"/>
        <family val="2"/>
      </rPr>
      <t xml:space="preserve"> – Tenda em estrutura metálica tubular medindo 3,00m x 3,00m estilo pirâmide ou similar, lona de laminado de PVC flexível tipo night&amp;day ou similar na cor branca, pé direito de 2,50m de altura, com calhas para águas pluviais em vinil.</t>
    </r>
  </si>
  <si>
    <t>LOTE VI – BARRACAS</t>
  </si>
  <si>
    <r>
      <t>BARRACA</t>
    </r>
    <r>
      <rPr>
        <sz val="10"/>
        <color indexed="8"/>
        <rFont val="Arial"/>
        <family val="2"/>
      </rPr>
      <t xml:space="preserve"> – Barraca padronizada medindo 2,00m x 2,00m em estrutura metálica tubular coberta com lona tipo nigth&amp;day na cor branca, revestimentos laterais modulados em perfis de aço revestido por compensado de madeira de 10mm de espessura pintados por tinta PVA látex na cor a ser indicada posteriormente.</t>
    </r>
  </si>
  <si>
    <t>UND</t>
  </si>
  <si>
    <t>LOTE VII – TABLADO</t>
  </si>
  <si>
    <r>
      <t>TABLADO</t>
    </r>
    <r>
      <rPr>
        <sz val="10"/>
        <color indexed="8"/>
        <rFont val="Arial"/>
        <family val="2"/>
      </rPr>
      <t xml:space="preserve"> – Tablado em estrutura metálica tubular ou similar com piso estruturado com madeira naval  medindo 6,00 X 6,00 com altura ajustável de 50 cm a 1,00 m, revestido em compensado de madeira de 15mm de espessura, recoberto com carpete ou emborrachado anti derrapante com capacidade para suportar 400kg/m².</t>
    </r>
  </si>
  <si>
    <r>
      <t>PRATICÁVEIS</t>
    </r>
    <r>
      <rPr>
        <sz val="10"/>
        <color indexed="8"/>
        <rFont val="Arial"/>
        <family val="2"/>
      </rPr>
      <t>; Praticável medindo 2x1m em alumínio com regulagem de altura com no mínimo 60 centímetros e no máximo 1,000m de altura, sendo ante derrapante.</t>
    </r>
  </si>
  <si>
    <t>LOTE VIII – PAVILHÃO</t>
  </si>
  <si>
    <r>
      <t>PAVILHÃO</t>
    </r>
    <r>
      <rPr>
        <sz val="10"/>
        <color indexed="8"/>
        <rFont val="Arial"/>
        <family val="2"/>
      </rPr>
      <t xml:space="preserve"> – coberto em estrutura em alumínio tipo p30 ou p50, medindo 30,00m comprimentos por 15,00m de largura, com o pé direito de 5 metros, colunas a cada 5,00m apoiadas no solo por amarrações em cabos, de aço, cobertos com lonas tensionadas na cor branca ou transparente (conforme solicitado pela secretaria responsável) antichamas</t>
    </r>
  </si>
  <si>
    <t>LOTE IX– ESTRUTURA GERAL</t>
  </si>
  <si>
    <r>
      <t xml:space="preserve">DISCIPLINADORES </t>
    </r>
    <r>
      <rPr>
        <sz val="10"/>
        <color indexed="8"/>
        <rFont val="Arial"/>
        <family val="2"/>
      </rPr>
      <t>– 1m de altura x 2m de largura em aço ou ferro galvanizados metro para disciplinar Entradas isolar áreas organizar filas dentro do espaço de eventos proteger equipamentos, permitido a visibilidades deste entre outras funcionalidades.</t>
    </r>
  </si>
  <si>
    <t>UNID</t>
  </si>
  <si>
    <r>
      <t>GRID Q 30</t>
    </r>
    <r>
      <rPr>
        <sz val="10"/>
        <color indexed="8"/>
        <rFont val="Arial"/>
        <family val="2"/>
      </rPr>
      <t xml:space="preserve"> – Em alumínio. Para uso diverso peças de diversas medidas incluindo cubos, base pau de carga, talhas, cintas, etc, para montagem de pórticos portal backdrop testeira, trave, quadrado. Montagem conforme a necessidade do evento.</t>
    </r>
  </si>
  <si>
    <t>MT LINEAR POR DIA</t>
  </si>
  <si>
    <t>LOTE X – CABINES SANITÁRIAS</t>
  </si>
  <si>
    <r>
      <t>CABINES SANITÁRIAS TIPO I</t>
    </r>
    <r>
      <rPr>
        <sz val="10"/>
        <color indexed="8"/>
        <rFont val="Arial"/>
        <family val="2"/>
      </rPr>
      <t xml:space="preserve"> – Cabine sanitária (STD) individual e portátil, modelo masculino/feminino, confeccionada em polietileno de alta densidade, resistente e totalmente lavável, com teto translucido, piso antiderrapante, janelas com ventilação e com indicação livre/ocupado, sistema de trava chave, contendo vaso e assento sanitário (tanque simples de dejetos), mictório (somente para o modelo masculino), suporte para papel higiênico, medindo aproximadamente: 2,20m de altura interior; 1,20m de largura interior; 1,20m de profundidade e 0,50m de altura do assento e porta com abertura de aproximadamente 180º com limpeza executada por viatura com sistema a vácuo.</t>
    </r>
  </si>
  <si>
    <r>
      <t>CABINES SANITÁRIAS TIPO II</t>
    </r>
    <r>
      <rPr>
        <sz val="10"/>
        <color indexed="8"/>
        <rFont val="Arial"/>
        <family val="2"/>
      </rPr>
      <t xml:space="preserve"> – Cabine sanitária (PNE) individual e portátil, para portadores de necessidades especiais, com fácil acesso de cadeira de rodas, tampa retrátil, suporte de apoio, com amplo espaço interno e corrimões de segurança, modelo masculino/feminino, confeccionada em polietileno de alta densidade, resistente e totalmente lavável, com teto translucido, piso antiderrapante, janelas com ventilação e com indicação livre/ocupado, sistema de trava chave, contendo vaso e assento sanitário (tanque simples de dejetos), mictório (somente para o modelo masculino), suporte para papel higiênico, medindo aproximadamente: 2,30m de altura interior; 1,57m de largura interior; 1,57m de profundidade e 0,50m de altura do assento e porta com abertura de aproximadamente 180º com limpeza executada por viatura com sistema a vácuo.</t>
    </r>
  </si>
  <si>
    <t>LOTE XI – EQUIPAMENTOS DE SOM E ILUMINAÇÃO</t>
  </si>
  <si>
    <r>
      <t>EQUIPAMENTO DE SONORIZAÇÃO – TIPO I</t>
    </r>
    <r>
      <rPr>
        <sz val="10"/>
        <color indexed="8"/>
        <rFont val="Arial"/>
        <family val="2"/>
      </rPr>
      <t xml:space="preserve"> – 01 console digital de 48 canais com pré amplificadores com recall automático para todos os canais, 08 matrix, 08 DCAs, 16 auxiliares, 04 bandas de equalização paramétricas, 02 processadores de efeitos, 02 processadores dinâmicos por canal, 08 canais de equalização com 31 bandas operacionais que permita o uso dos recursos citados simultaneamente, com resolução mínima de 48khz;  01 processador ou grupo de processadores de sistemas digital estéreo, com no mínimo 02 canais de entrada e 08 de saída; 01 reprodutor de CD/DVD/MP3; 01 multicabo com 48 vias de entrada e mais 08 vias para canais auxiliares de retorno. Split para monitor de no mínimo 60 metros de comprimento; 16 caixas (por lado) acústicas de fabricação industrial, tipo Line Array com sistema Fly, auto amplificadas e processadas, que reproduzem no mínimo 02 faixas de frequências separadas com potência mínima total de 250wt HF, 550wt LF. Amplificação capaz de superar demanda em ao menos 20%; 16 caixas acústicas que reproduzam frequências separadas baixas (sub/graves) (por lado) com 02 alto falantes de 18” e potência mínima de 1200W RMS cada alto falante. Resposta de frequência de mínima de 30Hz a 100Hz. Amplificação capaz de superar a demanda em no mínimo 20%; 02 canais de isoladores tipo “press box” para os meios de comunicação que se conectam a mesa de PA. Transformador isolador obrigatório em todos os canais que podem estar juntos ou separados em várias unidades; 01 sistema de intercomunicação entre as mesas de PA e de monitor contendo 01 unidade máster, 01 unidade escrava, luzes de alerta e headsets (com headphone circunaural e microfone acoplado) nas duas unidades; Fios e cabos suficientes para ligação do sistema; 01 sistema AC distribuidor de energia alimentado por 03 fases independentes, 01 neutro e aterrado independentes do sistema de aterramento do palco, com cabeamento de 50 metros e chave disjuntora que cancele a ação da unidade geradora. MONITOR DE PALCO: 01 console digital, mínimo 48 canais com pré amplificadores com recall automático para todos os canais, 16 auxiliares, 08 matriz, 08 DCAs, contendo no mínimo 20 saídas físicas (outputs), 04 bandas de equalização paramétricas, 02 processadores de efeitos, 02 processadores dinâmicos por canal, 08 canais de equalização com 31 bandas operacionais com resolução mínima de 48khz; 06 subsnakes de no mínimo 08 canais com no mínimo 10m de comprimento. Conectores XLR; 02 sistemas de monitor (in ear fone) sem fio estéreo sem fio que opere em frequência UHF com no mínimo duas frequências selecionadas, transmissor com saída balanceada com conectores XLR, limite interno e conector para antena em 50 OHNS. Receptor alimentado por bateria para no mínimo 4 horas de duração, fone de ouvido com sensibilidade aproximada 115dBSPL/nW, e resposta de frequência de 50hz a 15khz; 01 sistema de monitor com fio de 08 canais, incluindo cabos longos e headphones para cada canal em perfeito estado de funcionamento, com resposta mínima de 50hz a 20kwz e impedância mínima de 600Ω em kHz para o fone; 01 processador de sistemas digital, com no mínimo 02 canais de entrada e 08 de saída; 01 sistema de sidfill composto de: 04 caixas acústicas que reproduzam no mínimo 03 faixas de frequências separadas, tri-amplificadas com potência aproximada de 700w RMS para os graves, 400w RMS para o médio grave e 200w RMS para as médias altas. Resposta de frequência mínima de 80hz a 18 khz. 04 caixas acústicas que reproduzem frequências baixas (sub/graves) com 02 alto falante de 18” e potência mínima de 800w rms cada falante. Resposta de frequência de mínima de 30hz a 100hz. Amplificação capaz de superar a demanda em no mínimo 20%;01 caixas acústica tipo monitor para bateria com 03 vias, bi amplificada dotada de dois falantes de 15” paa LF, 2 falantes de 6.5” e driver de 2” para MF/HF. Potencia aproximada de 1000W rms para LF e 600W rms para MF/HF. Amplificação capaz de superar a demanda em no mínimo 20; 08 caixas acústicas tipo monitor de chão, contendo 02 falantes de 12 polegadas e um driver de alta frequência de 02 polegadas. Possibilidade de chaveamento entre passivo e ativo bi amplificado e potência mínima em modo passivo de 500w rms. Amplificação capaz de superar a demanda no mínimo 20%; Fios e cabos para ligação do sistema. Fios e cabos para ligação do sistema, distribuição de energia com aterramento; MICROFONES E ACESSÓRIOS 25 microfones dinâmicos para captação de voz e instrumentos padrão de captação cardioide, hipercardióide ou supercardióide; 06 microfones condensadores padrão de capacitação cardióide; 04 sistemas de microfone sem fio que opere em UHF. O sistema deverá conter transmissor do tipo bastão com cápsula dinâmica padrão de captação de cardióide, receptor dotado de duas antenas, alcance mínimo de 100 metros entre o transmissor e receptor em vão livre, possibilidade de sincronização entre transmissor e receptor e receptor via infravermelho, função de busca automática por canal livre e no mínimo 72 canais disponíveis por grupo de frequência; 01 kit de microfone para bateria acústica, contendo 01 microfone dinâmico padrão de captação cardióide de diafragma grande e resposta de frequência mínima entre 20Hz e 10KHz, 04 microfones dinâmicos padrão de captação cardioide, super cardioide e hiper cardioide com resposta de frequência mínima entre 40Hz e 15Hz e 03 microfones com cápsula a condensador padrão de captação cardióide com resposta mínima de 60Hz a 20KHz; 08 direct box e 50 pedestais para microfones modelo girafa; 08 garras para uso de microfone em instrumentos; 60 cabos de microfones conectores XLR; 12 cabos de instrumentos conectores P10; EQUIPAMENTOS DE PALCO (BACKLINE) 01 amplificador para guitarra tipo combo valvulado com reverb, 100wt; 02 caixas industrializadas para guitarra com 4 falantes de 12”; 02 amplificadores para guitarra tipo combo valvulados com reverb, 70wt; 02 sistema de amplificação para contrabaixo composto de: cabeçote, caixa acústica contendo 04 alto-falantes de 10”; 01 caixa acústica com 01 alto falantes 15” e potência mínima em RMS de 200wt; 01 bateria fabricada com madeira tipo maple ou birch: bumbo de 22”, caixa 14”, ton tons de 12” 13” e 16” com peles em perfeito estado e peles reservas.</t>
    </r>
  </si>
  <si>
    <r>
      <t>ILUMINAÇÃO GRANDE PORTE:</t>
    </r>
    <r>
      <rPr>
        <sz val="10"/>
        <color indexed="8"/>
        <rFont val="Arial"/>
        <family val="2"/>
      </rPr>
      <t xml:space="preserve"> 01 mesa de iluminação com as seguintes descrições: 4 atributo encoding roda (integração de tecla de função) 1 fader master (60mm manual), 2 ab fader (manual de 100 milímetros) 21 fader de reprodução do programa (60mm manual) programa 42 loja botões de função, 2 19- polegada tela sensível ao toque tensão: ac 165-264 v potência: 150 w fonte de alimentação ups, nenhum atraso de comutação automática, proteção contra sobretensão 240 gb drives de estado sólido, 8 gb de memória 4 porta usb (tipo a), 1 porta de entrada usb (tipo b) 1 interface de entrada de áudio, 1 estéreo interface de saída interface de entrada ltc 1, 2 interface de lâmpada de trabalho 6 dmx-512 interface de saída dmx-512 interface de saída (função de saída de vídeo composto) interface de rede gigabit 1, 1 midi interface de entrada. 01 mesa de iluminação dmx 512 canais reserva, 01 central de energia trifásica 01 cabo de ac 100 metros 4x25mm, 32-moving beam 9r, 12-ribalta led, 32- parled 3 wats, 08-strobo rgb de led, 04-mine brute de quatro lâmpadas de led cada, 08 cobe led 200w branco quente branco frio outdoor, 02 maquinas de fumaça dmx 3000.</t>
    </r>
  </si>
  <si>
    <r>
      <t>EQUIPAMENTOS DE SONORIZAÇÃO – TIPO II</t>
    </r>
    <r>
      <rPr>
        <sz val="10"/>
        <color indexed="8"/>
        <rFont val="Arial"/>
        <family val="2"/>
      </rPr>
      <t xml:space="preserve"> 01 console digital, mínimo de 32 canais com pré amplificadores com recall automático para todos os canais, 12 auxiliares, 04 bandas de equalização paramétricas, 02 processador de efeitos, 02 processadores dinâmicos por canal, 06 canais de equalização com 31 bandas operacionais, com resolução mínima de 48khz; 01 processador de sistema digital, com no mínimo 02 canais de entrada e 06 de saída; 01 reprodutor de CD/DVD/MP3; 06 caixas acústicas de fabricação industrial, tipo Line Array auto amplificadas e processadas, que reproduzem no mínimo 02 faixas de frequências separadas com potência mínima em RMS de 250wt HF, 550wt LF, resposta de frequência mínima entre 120hz e 17Khz, Todas com sistema para elevação (fly); 06 caixas acústicas que reproduzam frequências baixas (sub/graves) com 02 alto falante de 18” e potência mínima de 1200W rms cada falante. Resposta de frequência de mínima de 30Hz a 100Hz. Amplificação capaz de superar a demanda em no mínimo 20%; 01 multicabo de 32 vias de entrada mais 08 vias de retorno; Split para monitor mínimo de 40mt de comprimento; 01 sistema de intercomunicação entre as mesas de PA e de monitor contendo uma unidade máster, uma unidade escrava, luzes de alerta e headsets (cm headphone cirnunaural e microfone acoplado) nas duas unidades; 01 sistema AC distribuidor de energia alimentado por 03 fases independentes, 01 neutro e aterramento independente do sistema de aterramento do palco, com cabeamento de 50mt e chave disjuntora que cancele a ação da unidade geradora; Fios e cabos para ligação do sistema; MONITOR DE PALCO 01 console digital, mínimo 32 canais com pré amplificadores com recall automático para todos os canais, 12 auxiliares, 04 bandas de equalização paramétricas, 02 processadores de efeitos, 02 processadores dinâmicos por canal, 06 canais de equalização com 31 bandas operacionais com resolução mínima de 48khz; 04 subsnakes de no mínimo 06 canais com no mínimo 10m de comprimento. Conectores XLR; 01 processador de sistema digital com 2 canais de entrada e 8 de saída; 01 caixa acústica tipo monitor para bateria com 03 vias bi amplificadas dotada de dois falantes de 15” paa LF, 2 falantes de 6.5” e driver de 2” para MF/HF. Potencia aproximada de (não menor que 10%) 1000W rms para LF e 600W rms para MF/HF. Amplificação capaz de superar a demanda em no mínimo 20%; 04 caixas acústicas tipo monitor de chão, contendo 02 falantes de 12 polegadas e um driver de alta frequência de 02 polegadas. Possibilidade de chaveamento entre passivo e ativo bi amplificado e potência mínima em modo passivo de 500w rms. Amplificação capaz de superar a demanda no mínimo 20%; 30 cabos de microfone conectores XLR; 10 cabos de instrumentos. Conectores P10; Fios e cabos para ligação do sistema. MICROFONES E ACESSÓRIOS  32 microfones dinâmicos padrão cardióide, hiper cardióide ou super cardióide para captação de voz de instrumento; 04 microfones cápsula a condensador padrão cardióide; 04 microfones com cápsula a condensador padrão de captação de cardióide com resposta mínima de 60hz a 20khz; 01 kit de microfone para bateria acústica, contendo 01 microfone dinâmico padrão de capacitação cardióide de diafragma grande e resposta de frequência mínima entre 20Hz e 10KHz, 04 microfones dinâmicos padrão de capacitação cardióide, super cardióide e hiper cardióide com resposta de frequência mínima entre 40Hz e 15Hz e 03 microfones com cápsula a condensador padrão de capacitação cardióide com resposta mínima de 60Hz a 20KHz; 02 sistemas de microfones sem fios que opere em UH. O sistema deverá conter transmissor do tipo bastão com cápsula dinâmica padrão de captação cardióide, receptor dotado de 02 antenas alcance mínimo de 100m entre transmissor e receptor em vão livre, possibilidade de sincronização entre transmissor e receptor, via infravermelho, função de busca automática por canal livre e no mínimo 72 canais disponíveis por grupo de frequência; 06 direct box ativo ou passivo e 32 pedestais para microfones modelo girafa; 08 garras para uso de microfone em instrumentos. EQUIPAMENTOS DE BACKLINE 01 amplificador para guitarra tipo combo, com reverb e potência mínima RMS de 100wt, 01 sistema de amplificação para contrabaixo composto de: cabeçote, caixa acústica contendo 04 alto-falantes de 10”; 01 caixa acústica com 01 alto falantes 15” e potência mínima em RMS de 200wt; 01 bateria com bumbo de 22”, caixa 14”, ton tons de 12” 13” e 16”.</t>
    </r>
  </si>
  <si>
    <r>
      <t>ILUMINAÇÃO TIPO 2</t>
    </r>
    <r>
      <rPr>
        <sz val="10"/>
        <color indexed="8"/>
        <rFont val="Arial"/>
        <family val="2"/>
      </rPr>
      <t>; MÉDIO PORTE com 12- moving beam 9R, 16-par led de 12w. 01 maquinas de fumaça 3000, 04 strobo rgb, 04 cobe 200w branco quente branco frio, 01-mesa de iluminação com as seguintes especificações: Memória externa removível Stick Nova Localize botão Fixture. Fixture Selects (selecionando a linha superior de faders). 04 universo DMX 2048 Canais. 240 luminárias inteligentes. Dimmer 240 Canais de Controle. 15 Mestrês de reprodução controlando 450 memórias, perseguições ou listas de sinalização. MIDI e Bass, Mid, Treble som de disparos de luz. Cor de saída VGA do equipamento de série. Incluindo transporte, montagem, instalações necessárias, operadores necessários e desmontagem. 01 mesa de iluminação dmx reserva, 01 central de energia trifásica, 01 cabo de AC 100 metros 4x16mm.</t>
    </r>
  </si>
  <si>
    <r>
      <t xml:space="preserve">SONORIZAÇÃO PARA PALESTRAS - TIPO III </t>
    </r>
    <r>
      <rPr>
        <sz val="10"/>
        <color indexed="8"/>
        <rFont val="Arial"/>
        <family val="2"/>
      </rPr>
      <t xml:space="preserve"> - 01 mesa de mixagem de som com no mínimo 12 canais de entrada, 03 bandas de equalização, mínimo de 12 auxiliares e máster estéreo, dotada de saída padrão XLR balanceadas; •   04 caixas acústicas para sonorização de ambientes com potência mínima de 50wt RMS, resposta de frequência de 80Hz a 15Khz, suporte para instalação e impedância de entrada de OHMS; •  03 microfones dinâmicos sem fio, padrão de captação cardióide e resposta mínima de frequência de 50hz a 20khz;</t>
    </r>
  </si>
  <si>
    <r>
      <t xml:space="preserve">TORRE DELAY; </t>
    </r>
    <r>
      <rPr>
        <sz val="10"/>
        <color indexed="8"/>
        <rFont val="Arial"/>
        <family val="2"/>
      </rPr>
      <t>sistemas de torre de repetição para o PA, contendo: 04 caixas  acústicas  (por lado)ativas e auto amplificadas tipo Line Array industrializadas de 2 vias com sistema fly, potência de pico de 131 dBS PL a 1,00m de distância, com cobertura horizontal de no mínimo 120 graus, resposta de frequência de no mínimo 100Hz a 20kHz, mínimo de 2 alto-falantes de 8” e 1 drive; 04 caixas acústicas ativas (por lado) de sub grave com resposta de frequência de no mínimo 40Hz a 100Hz; Cabeamento de sinal e AC para a torre, em média 50 metros do PA devida mente ajustado os tempos de delay</t>
    </r>
  </si>
  <si>
    <t>LOTE XII – GERADOR</t>
  </si>
  <si>
    <r>
      <t>GERADOR TIPO I</t>
    </r>
    <r>
      <rPr>
        <sz val="10"/>
        <color indexed="8"/>
        <rFont val="Arial"/>
        <family val="2"/>
      </rPr>
      <t xml:space="preserve"> – Gerador de energia 250 KVA silenciado com funcionamento de 10 (dez) horas diárias;</t>
    </r>
  </si>
  <si>
    <r>
      <t>GERADOR TIPO II</t>
    </r>
    <r>
      <rPr>
        <sz val="10"/>
        <color indexed="8"/>
        <rFont val="Arial"/>
        <family val="2"/>
      </rPr>
      <t xml:space="preserve"> – Gerador de energia 180 KVA silenciado com funcionamento de 10 (dez) horas diárias;</t>
    </r>
  </si>
  <si>
    <t>LOTE XIII - PAINEL DE LED</t>
  </si>
  <si>
    <t>PAINEL DE LED TIPO p3 mm outdoor
com placas de 100cm x 0,50cm (uso
externo ou interno) com irterface/scaler,
possibilitando a reprodução de qualquer
tipo de imagem com sinal RGB ou vídeo
composto, 01 notebooks com
configuração mínima, processador 3.2GHz
I7, 16BG RAM, SSD de no mínimo 250GB,
com sistema operacional Windows XP ou
mais recente instalado, com mouse,
teclado, fonte de alimentação automática
110x220V; para ser utilizado como
testeira de palco, no interno do palco,
nas laterais do palco, em tiras ou
chapado, conforme a necessidade da
secretaria demandante, e todos os
cabeamento, equipamentos e acessórios
necessários.</t>
  </si>
  <si>
    <t>Metro
Quadrado
por dia</t>
  </si>
  <si>
    <t>LOTE XIV – COMUNICAÇÃO</t>
  </si>
  <si>
    <r>
      <t>RÁDIO COMUNICADOR</t>
    </r>
    <r>
      <rPr>
        <sz val="10"/>
        <color indexed="8"/>
        <rFont val="Arial"/>
        <family val="2"/>
      </rPr>
      <t xml:space="preserve"> - Rádio transceptor, tipo portátil, potência transmissão 1 a 5w, frequência operação 136 a 174MHZ, operação transmissor e antena integrados, 16 canais, acessórios microfone embutido, clip removível, bateria, base, características adicionais VHF, eliminador ruído, auto falante embutido, alcance 3km, velocidade mínima 54-55MB.</t>
    </r>
  </si>
  <si>
    <t>LOTE XV - MESAS E CADEIRAS</t>
  </si>
  <si>
    <r>
      <t>CADEIRAS EM PVC</t>
    </r>
    <r>
      <rPr>
        <sz val="10"/>
        <color indexed="8"/>
        <rFont val="Arial"/>
        <family val="2"/>
      </rPr>
      <t xml:space="preserve"> - Locação de cadeiras plástico na cor branca sem braço, emplilhavel. Capacidade: 120Kg ou mais. Dimensões aproximadas  90x53x53cm</t>
    </r>
  </si>
  <si>
    <r>
      <t>MESAS EM PVC</t>
    </r>
    <r>
      <rPr>
        <sz val="10"/>
        <color indexed="8"/>
        <rFont val="Arial"/>
        <family val="2"/>
      </rPr>
      <t xml:space="preserve"> - Locação de mesas plástico na cor branca. Dimensões aproximadas 71x70x70cm</t>
    </r>
  </si>
  <si>
    <t>LOTE XVI - EQUIPE DE APOIO</t>
  </si>
  <si>
    <r>
      <t>SERVIÇO DE APOIO</t>
    </r>
    <r>
      <rPr>
        <sz val="10"/>
        <color indexed="8"/>
        <rFont val="Arial"/>
        <family val="2"/>
      </rPr>
      <t xml:space="preserve"> - Prestação de serviço de apoio. Equipe devidamente identificados com camisas, contendo os dizeres EQUIPE DE APOIO.</t>
    </r>
  </si>
  <si>
    <t>LOTE XVII - TRANSMISSÃO SIMULTÂNEA</t>
  </si>
  <si>
    <r>
      <t>TRANSMISSÃO SIMULTÂNEA</t>
    </r>
    <r>
      <rPr>
        <sz val="10"/>
        <color indexed="8"/>
        <rFont val="Arial"/>
        <family val="2"/>
      </rPr>
      <t>, transmissão em full hd com a possibilidade de transmitir através de lives e ou telões de led simultaneamente e captação de imagens em 4k com no mínimo 03 câmeras, mesa de corte, 03 monitores 10”,  sistema de captação de áudio com placa de áudio estéreo, 02 notebooks com configuração mínima, processador 3.2 GHz I7, 16GB RAM, SSDde no mínimo 250 GB, com sistema operacional Windows XP (no mínimo Windows 10), com mouse, teclado, fonte de alimentação automática 110/220v,  e todos os demais equipamentos necessários para captação e transmissão de live com toda a equipe técnica inclusa.</t>
    </r>
  </si>
  <si>
    <t>VALOR TOTAL ESTIMADO</t>
  </si>
  <si>
    <t>COMPOSIÇÃO DE CUSTO UNITÁRIO DE SERVIÇO</t>
  </si>
  <si>
    <t>LOCAÇÃO DE PALCO TIPO I – DIMENSÕES: 18,00 M DE FRENTE X 12,00M DE FUNDOS PALCO EM ESTRUTURA METÁLICA, TRELIBOX P50 DE ALUMÍNIO, TETO DUAS ÁGUAS COBERTO COM LAMINADO DE PVC FLEXÍVEL TIPO NIGHT &amp; DAY OU SIMILAR, ANTI CHAMAS, NA COR BRANCA, MEDINDO 18,00M DE FRENTE POR 12,00M DE PROFUNDIDADE E 2,00M DE ALTURA MÉDIA DO PISO AO CHÃO E 8,00M DE PÉ DIREITO,</t>
  </si>
  <si>
    <t>DEMONSTRATIVO DE CUSTOS COM MÃO-DE-OBRA</t>
  </si>
  <si>
    <t>DESCRITIVO MÃO DE OBRA</t>
  </si>
  <si>
    <t>QTD</t>
  </si>
  <si>
    <t>V. REFERÊNCIA</t>
  </si>
  <si>
    <t>V. UNIT. (DIA)</t>
  </si>
  <si>
    <t>CUSTO</t>
  </si>
  <si>
    <t>ENCARGOS</t>
  </si>
  <si>
    <t>V. TOTAL (***)</t>
  </si>
  <si>
    <t>P. UNIT.</t>
  </si>
  <si>
    <t>P. TOTAL</t>
  </si>
  <si>
    <t>AJUDANTE DE MONTADOR - SINAPI: 00040984</t>
  </si>
  <si>
    <t>Und</t>
  </si>
  <si>
    <t>AUXILIAR DE CARGA E DESCARGA</t>
  </si>
  <si>
    <t>Und (*)</t>
  </si>
  <si>
    <t>AUXILIAR DE ELETRICISTA - SINAPI: 00040919</t>
  </si>
  <si>
    <t>Und (**)</t>
  </si>
  <si>
    <t>ELETRICISTA - SINAPI: 00040918</t>
  </si>
  <si>
    <t>MONTADOR - SINAPI: 00040983</t>
  </si>
  <si>
    <t>SUB-TOTAL</t>
  </si>
  <si>
    <t>B.D.I. BENEFICIOS E DESPESAS INDIRETAS</t>
  </si>
  <si>
    <t>TOTAL DOS CUSTOS COM MÃO-DE-OBRA</t>
  </si>
  <si>
    <t>DEMONSTRATIVO DE CUSTOS COM MATERIAIS E INSUMOS</t>
  </si>
  <si>
    <t xml:space="preserve">V. UNIT. </t>
  </si>
  <si>
    <t>DESPESAS COM ALIMENTAÇÃO</t>
  </si>
  <si>
    <t>Diária</t>
  </si>
  <si>
    <t>DESPESAS COM HOSPEDAGEM</t>
  </si>
  <si>
    <t>DESPESAS COM TRANSPORTE DA EQUIPE</t>
  </si>
  <si>
    <t>DESPESAS COM TRANSPORTE DOS MATERIAIS E INSUMOS</t>
  </si>
  <si>
    <t>INSUMOS E MATERIAIS: PALCO TIPO I, CONFORME DESCRIÇÃO NO ITEM 01 DO LOTE 01 DA PLANILHA ORÇAMENTÁRIA. (****)</t>
  </si>
  <si>
    <t>TOTAL DOS CUSTOS COM MATERIAIS E INSUMOS</t>
  </si>
  <si>
    <t>VALOR TOTAL DO ITEM (DIÁRIA)</t>
  </si>
  <si>
    <t>NOTA EXPLICATIVA</t>
  </si>
  <si>
    <t>(*) - REFERÊNCIAS DE SALÁRIOS EXTRAÍDAS DA CCT - PE000089/2022 - SALÁRIOS (ANEXO III) - ENCARGOS (ANEXO II)</t>
  </si>
  <si>
    <t>(**) - REFERÊNCIAS DE SALÁRIOS EXTRAÍDAS DA TABELA SINAPI/PE (INCLUSO ENCARGOS)</t>
  </si>
  <si>
    <t>(***) - APLICADO FATOR DE RATEIO - QUANTIDADE DE ÍTENS DO LOTE</t>
  </si>
  <si>
    <t xml:space="preserve">(****) - VALORES DE REFERÊNCIA - COTAÇÃO EXTRAÍDA DO &lt;https://paineldeprecos.planejamento.gov.br/analise-servicos&gt; 
Obs: O valor de referência leva em consideração a média/mediana de contratações de objeto semelhante, extraída de portal(is) de instituição(ões) pública(s).
I - O valor obtido considera todos os custos incidentes tais como:
a) Depreciação da estrutura, posta a disposição da CONTRATANTE, incluso estrutura de coberta e lona;
b) Despesas com estrutura física de armazenagem/guarda do materiais empregados na execução do objeto;
c) Despesas com colaboradores encarregados da carga e descarga do material, no local do depósito da CONTRATADA;
d) Despesas com locação de EMPILHADEIRAS para a atividade de carga/descarga dos materiais no depósito da CONTRATADA;
e) Despesas com insumos do tipo: elementos de fixação; madeiras; ferramentas; tintas e vernizes; tecidos e todos os materiais de menor custo individual, porém indispensáveis a consecução dos objetivos;
f) Csutos com locação de talhas: elétricas/manuais, para viabilizar as atividades de elevação de diversos componentes;
g) Despesas indiretas com materiais, e mão de obra especializada eventualmente utilizada na atividade; materiais/insumos para solda, pessoal técnico especializado em soldas; carpintaria; serralheria; tapeçaria; e, pintura. </t>
  </si>
  <si>
    <t xml:space="preserve">LOCAÇÃO DE PALCO TIPO II – DIMENSÕES: 14,00M DE FRENTE X 10,00M DE FUNDOS PALCO EM ESTRUTURA METÁLICA TRELIBOX P30 OU P50 DE ALUMÍNIO, TETO DUAS ÁGUAS COBERTO COM LAMINADO DE PVC FLEXÍVEL TIPO NIGHT&amp;DAY </t>
  </si>
  <si>
    <t>V. TOTAL</t>
  </si>
  <si>
    <t>INSUMOS E MATERIAIS: PALCO TIPO II, CONFORME DESCRIÇÃO NO ITEM 02 DO LOTE 01 DA PLANILHA ORÇAMENTÁRIA.</t>
  </si>
  <si>
    <t>LOCAÇÃO DE PALCO TIPO III – DIMENSÕES: 10,00M DE FRENTE X 8,00M DE FUNDOS PALCO EM ESTRUTURA METÁLICA TRELIBOX P30 OU P50 DE ALUMÍNIO, TETO DUAS ÁGUAS COBERTO COM LAMINADO DE PVC FLEXÍVEL TIPO NIGHT&amp;DAY OU SIMILAR, ANTI CHAMAS, NA COR BRANCA MEDINDO 10,00M DE FRENTE POR 8,00M DE PROFUNDIDADE E 2,00M DE ALTURA MÉDIA DO PISO AO CHÃO E 8,00M DE PÉ DIREITO E TORRES</t>
  </si>
  <si>
    <t>INSUMOS E MATERIAIS: PALCO TIPO III, CONFORME DESCRIÇÃO NO ITEM 03 DO LOTE 01 DA PLANILHA ORÇAMENTÁRIA.</t>
  </si>
  <si>
    <t>LOCAÇÃO DE PALCO TIPO IV – DIMENSÕES: 8,00M DE FRENTE X 6,00M DE FUNDOS PALCO EM ESTRUTURA METÁLICA TRELIBOX P30 OU P50 DE ALUMÍNIO, TETO DUAS ÁGUAS, COBERTO COM LAMINADO DE PVC FLEXÍVEL TIPO NIGHT &amp; DAY OU SIMILAR, ANTI CHAMAS, NA COR BRANCA MEDINDO 8,00M DE FRENTE POR 6,00M DE PROFUNDIDADE E 2,00M DE ALTURA MÉDIA DO PISO AO CHÃO E 6,00M DE PÉ DIREITO E TORRES</t>
  </si>
  <si>
    <t>INSUMOS E MATERIAIS: PALCO TIPO IV, CONFORME DESCRIÇÃO NO ITEM 04 DO LOTE 01 DA PLANILHA ORÇAMENTÁRIA.</t>
  </si>
  <si>
    <t>LOCAÇÃO DE PALCO TIPO V – DIMENSÕES: 6,00M DE FRENTE X 6,00M DE FUNDOS PALCO EM ESTRUTURA METÁLICA TRELIBOX P30 OU P50 DE ALUMÍNIO, TETO DUAS ÁGUAS COBERTO COM LAMINADO DE PVC FLEXÍVEL TIPO NIGHT &amp; DAY OU SIMILAR NA COR BRANCA MEDINDO 6,00M DE FRENTE POR 6,00M DE PROFUNDIDADE E 1,50CM DE ALTURA MÉDIA DO PISO AO CHÃO E 4,00M DE PÉ DIREITO E TORRES EM GRID P30 PA</t>
  </si>
  <si>
    <t>INSUMOS E MATERIAIS: PALCO TIPO V, CONFORME DESCRIÇÃO NO ITEM 05 DO LOTE 01 DA PLANILHA ORÇAMENTÁRIA. (****)</t>
  </si>
  <si>
    <t>HOUSE MIX – EM GRID P30, MEDINDO 04X04M, PRIMEIRO ANDAR, COM COBERTA POR LONA BRANCA OU TRANSPARENTE. PARA EQUIPE TÉCNICA DE SOM, DE ILUMINAÇÃO E PAINEL DE LED, COM ESCADA DE ACESSO, PISO E GUARDA CORPO NA PARTE SUPERIOR E FECHAMENTO NA PARTE INFERIOR.</t>
  </si>
  <si>
    <t>V. TOTAL (****)</t>
  </si>
  <si>
    <t>INSUMOS E MATERIAIS: HOUSE MIX, CONFORME DESCRIÇÃO NO ITEM 06 DO LOTE 01 NA PLANILHA ORÇAMENTÁRIA (*****)</t>
  </si>
  <si>
    <t>(****) - APLICADO FATOR DE RATEIO - QUANTIDADE DE ÍTENS DO LOTE</t>
  </si>
  <si>
    <t>FECHAMENTO; PLACAS DE FECHAMENTO EM METALON MEDINDO 2,00 M X 2,00 M PARA SER MONTADAS CONFORME A NECESSIDADE DA SECRETARIA DEMANDANTE,  PARA MONTAGENS DE ÁREA DE PRODUÇÃO ISOLAMENTO DE RUAS, INTERDIÇÕES DE ESPAÇOS OU LOCAIS PERIGOSOS AO PÚBLICO CONTENDO PORTAS DE ACESSO CONFORME A NECESSIDADE, E TODOS OS MATÉRIAS ACESSÓRIOS, EQUIPAMENTOS PARA MONTAGEM E EQUIPE  DE MONTAGEM  E DESMONTAGEM.</t>
  </si>
  <si>
    <t>INSUMOS E MATERIAIS: FECHAMENTO 2 X 2 M, CONFORME DESCRIÇÃO NO ITEM 07 DO LOTE 01 NA PLANILHA ORÇAMENTÁRIA (*****)</t>
  </si>
  <si>
    <t>ARQUIBANCADA - LOCAÇÃO, MONTAGEM E DESMONTAGEM ARQUIBANCADA 07 (SETE) DEGRAUS EM CANTO L DE 4,0 POLEGADAS POR 5/16, DEGRAUS EM ESTRUTURA METÁLICA E MADEIRA, COM COBERTA MONTADA EM GRID P 30 E LONA NA COR BRANCA ANTICHAMAS.</t>
  </si>
  <si>
    <t>INSUMOS E MATERIAIS: ARQUIBANCADA, CONFORME DESCRIÇÃO NO ITEM 01 DO LOTE 02 DA PLANILHA ORÇAMENTÁRIA (*****)</t>
  </si>
  <si>
    <t>PÓRTICO TIPO I – PÓRTICO EM ESTRUTURA METÁLICA, TRELIBOX DE ALUMÍNIO MEDINDO 12,00M DE COMPRIMENTO POR 6,00M DE ALTURA, 02 (DUAS) COLUNAS MEDINDO 4,00 DE ALTURA POR 1,00M DE LARGURA, TESTEIRA MEDINDO 12,00M DE COMPRIMENTO POR 1,00M DE ALTURA;</t>
  </si>
  <si>
    <t>V. TOTAL (**)</t>
  </si>
  <si>
    <t>INSUMOS E MATERIAIS: PÓRTICO 12 X 06 M, CONFORME DESCRIÇÃO NO ITEM 01 DO LOTE 03 DA PLANILHA ORÇAMENTÁRIA (****)</t>
  </si>
  <si>
    <t>PÓRTICO TIPO II – PÓRTICO EM ESTRUTURA METÁLICA, TRELIBOX DE ALUMÍNIO MEDINDO 9,00M DE COMPRIMENTO POR 4,00M DE ALTURA, 02 (DUAS) COLUNAS MEDINDO 4,00 DE ALTURA POR 1,00M DE LARGURA, TESTEIRA MEDINDO 8,00M DE COMPRIMENTO POR 1,00M DE ALTURA;</t>
  </si>
  <si>
    <t>INSUMOS E MATERIAIS: PÓRTICO 09 X 04 M, CONFORME DESCRIÇÃO NO ITEM 02 DO LOTE 03 DA PLANILHA ORÇAMENTÁRIA (****)</t>
  </si>
  <si>
    <t>PÓRTICO TIPO III – PÓRTICO EM ESTRUTURA METÁLICA, TRELIBOX DE ALUMÍNIO MEDINDO 5,00M DE COMPRIMENTO POR 4,00M DE ALTURA, 02 (DUAS) COLUNAS MEDINDO 4,00 DE ALTURA POR 1,00M DE LARGURA, TESTEIRA MEDINDO 5,00M DE COMPRIMENTO POR 1,00M DE ALTURA;</t>
  </si>
  <si>
    <t>INSUMOS E MATERIAIS: PÓRTICO 05 X 04 M, CONFORME DESCRIÇÃO NO ITEM 03 DO LOTE 03 DA PLANILHA ORÇAMENTÁRIA (****)</t>
  </si>
  <si>
    <t>CAMARIM TIPO I – CAMARIM DO TIPO OCTONORM FECHADO E CLIMATIZADO POR APARELHO DE AR-CONDICIONADO, PAREDES EM PAINÉIS TIPO TS COM 2,20M DE ALTURA, MEDINDO 4,00 M X 4,00M</t>
  </si>
  <si>
    <t>INSUMOS E MATERIAIS: CAMARIM 04 X 04 M, CONFORME DESCRIÇÃO NO ITEM 01 DO LOTE 04 DA PLANILHA ORÇAMENTÁRIA (****)</t>
  </si>
  <si>
    <t>CAMARIM TIPO II – CAMARIM DO TIPO OCTONORM FECHADO E CLIMATIZADO POR APARELHO DE AR-CONDICIONADO, PAREDES EM PAINÉIS TIPO TS COM 2,20M DE ALTURA, MEDINDO 3,00 M X 3,00M</t>
  </si>
  <si>
    <t>INSUMOS E MATERIAIS: CAMARIM 03 X 03 M, CONFORME DESCRIÇÃO NO ITEM 02 DO LOTE 04 DA PLANILHA ORÇAMENTÁRIA (****)</t>
  </si>
  <si>
    <t>TENDA TIPO I – TENDA EM ESTRUTURA METÁLICA TUBULAR MEDINDO 12,00M X 12,00M ESTILO PIRÂMIDE OU SIMILAR, LONA DE LAMINADO DE PVC FLEXÍVEL TIPO NIGHT&amp;DAY OU SIMILAR NA COR BRANCA, PÉ DIREITO DE 3,00M DE ALTURA COM VARIAÇÃO ATÉ DE 4,00M DE ALTURA, COM CALHAS PARA ÁGUAS PLUVIAIS EM VINIL.</t>
  </si>
  <si>
    <t>INSUMOS E MATERIAIS: TENDAS 12X12M, CONFORME DESCRIÇÃO NO ITEM 01 DO LOTE 05 DA PLANILHA ORÇAMENTÁRIA.</t>
  </si>
  <si>
    <t>TENDA TIPO III– TENDA EM ESTRUTURA METÁLICA TUBULAR MEDINDO 5,00M X 5,00M ESTILO PIRÂMIDE OU SIMILAR, LONA DE LAMINADO DE PVC FLEXÍVEL TIPO NIGHT&amp;DAY OU SIMILAR NA COR BRANCA, PÉ DIREITO DE 2,50M DE ALTURA COM VARIAÇÃO ATÉ DE 3,00M DE ALTURA, COM CALHAS PARA ÁGUAS PLUVIAIS EM VINIL.</t>
  </si>
  <si>
    <t>INSUMOS E MATERIAIS: TENDAS 5X5M, CONFORME DESCRIÇÃO NO ITEM 02 DO LOTE 05 DA PLANILHA ORÇAMENTÁRIA.</t>
  </si>
  <si>
    <t>TENDA TIPO IV – TENDA EM ESTRUTURA METÁLICA TUBULAR MEDINDO 3,00M X 3,00M ESTILO PIRÂMIDE OU SIMILAR, LONA DE LAMINADO DE PVC FLEXÍVEL TIPO NIGHT&amp;DAY OU SIMILAR NA COR BRANCA, PÉ DIREITO DE 2,50M DE ALTURA, COM CALHAS PARA ÁGUAS PLUVIAIS EM VINIL.</t>
  </si>
  <si>
    <t>INSUMOS E MATERIAIS: TENDAS 5X5M, CONFORME DESCRIÇÃO NO ITEM 02 DO LOTE 05 DA PLANILHA ORÇAMENTÁRIA. (****)</t>
  </si>
  <si>
    <t>BARRACA – BARRACA PADRONIZADA MEDINDO 2,00M X 2,00M EM ESTRUTURA METÁLICA TUBULAR COBERTA COM LONA TIPO NIGTH&amp;DAY NA COR BRANCA, REVESTIMENTOS LATERAIS MODULADOS EM PERFIS DE AÇO REVESTIDO POR COMPENSADO DE MADEIRA DE 10MM DE ESPESSURA PINTADOS POR TINTA PVA LÁTEX NA COR A SER INDICADA POSTERIORMENTE.</t>
  </si>
  <si>
    <t>INSUMOS E MATERIAIS: BARRACAS 2X2M, CONFORME DESCRIÇÃO NO ITEM 01 DO LOTE 06 DA PLANILHA ORÇAMENTÁRIA. (****)</t>
  </si>
  <si>
    <t>TABLADO – TABLADO EM ESTRUTURA METÁLICA TUBULAR OU SIMILAR COM PISO ESTRUTURADO COM MADEIRA NAVAL  MEDINDO 6,00 X 6,00 COM ALTURA AJUSTÁVEL DE 50 CM A 1,00 M, REVESTIDO EM COMPENSADO DE MADEIRA DE 15MM DE ESPESSURA, RECOBERTO COM CARPETE OU EMBORRACHADO ANTI DERRAPANTE COM CAPACIDADE PARA SUPORTAR 400KG/M².</t>
  </si>
  <si>
    <t>INSUMOS E MATERIAIS: TABLADO, CONFORME DESCRIÇÃO NO ITEM 01 DO LOTE 07 DA PLANILHA ORÇAMENTÁRIA. (****)</t>
  </si>
  <si>
    <t>PRATICÁVEIS; PRATICÁVEL MEDINDO 2X1M EM ALUMÍNIO COM REGULAGEM DE ALTURA COM NO MÍNIMO 60 CENTÍMETROS E NO MÁXIMO 1,000M DE ALTURA, SENDO ANTE DERRAPANTE.</t>
  </si>
  <si>
    <t>DESPESAS COM TRANSPORTE DA EQUIPE (***)</t>
  </si>
  <si>
    <t>DESPESAS COM TRANSPORTE DOS MATERIAIS E INSUMOS (****)</t>
  </si>
  <si>
    <t>INSUMOS E MATERIAIS: PRATICÁVEIS, CONFORME DESCRIÇÃO NO ITEM 02 DO LOTE 07 DA PLANILHA ORÇAMENTÁRIA. (*****)</t>
  </si>
  <si>
    <t>(***) - APLICADO FATOR DE RATEIO - QUANTIDADE DE ÍTENS DO OBJETO</t>
  </si>
  <si>
    <t>(****) - APLICADO FATOR DE RATEIO - QUANTIDADE DE ÍTENS DO OBJETO</t>
  </si>
  <si>
    <t>PAVILHÃO – COBERTO EM ESTRUTURA EM ALUMÍNIO TIPO P30 OU P50, MEDINDO 30,00M COMPRIMENTOS POR 15,00M DE LARGURA, COM O PÉ DIREITO DE 5 METROS, COLUNAS A CADA 5,00M APOIADAS NO SOLO POR AMARRAÇÕES EM CABOS, DE AÇO, COBERTOS COM LONAS TENSIONADAS NA COR BRANCA OU TRANSPARENTE (CONFORME SOLICITADO PELA SECRETARIA RESPONSÁVEL) ANTICHAMAS</t>
  </si>
  <si>
    <t>INSUMOS E MATERIAIS: PAVILHÃO, CONFORME DESCRIÇÃO NO ITEM 01 DO LOTE 08 DA PLANILHA ORÇAMENTÁRIA. (*****)</t>
  </si>
  <si>
    <t>DISCIPLINADORES – 1M DE ALTURA X 2M DE LARGURA EM AÇO OU FERRO GALVANIZADOS METRO PARA DISCIPLINAR ENTRADAS ISOLAR ÁREAS ORGANIZAR FILAS DENTRO DO ESPAÇO DE EVENTOS PROTEGER EQUIPAMENTOS, PERMITIDO A VISIBILIDADES DESTE ENTRE OUTRAS FUNCIONALIDADES.</t>
  </si>
  <si>
    <t>Dia</t>
  </si>
  <si>
    <t>Viagens</t>
  </si>
  <si>
    <t>INSUMOS E MATERIAIS: DISCIPLINADORES, CONFORME DESCRIÇÃO NO ITEM 01 DO LOTE 09 DA PLANILHA ORÇAMENTÁRIA. (****)</t>
  </si>
  <si>
    <t>M</t>
  </si>
  <si>
    <t>GRID Q 30 – EM ALUMÍNIO. PARA USO DIVERSO PEÇAS DE DIVERSAS MEDIDAS INCLUINDO CUBOS, BASE PAU DE CARGA, TALHAS, CINTAS, ETC, PARA MONTAGEM DE PÓRTICOS PORTAL BACKDROP TESTEIRA, TRAVE, QUADRADO. MONTAGEM CONFORME A NECESSIDADE DO EVENTO.</t>
  </si>
  <si>
    <t>INSUMOS E MATERIAIS: GRID Q30, CONFORME DESCRIÇÃO NO ITEM 02 DO LOTE 09 DA PLANILHA ORÇAMENTÁRIA. (****)</t>
  </si>
  <si>
    <t>CABINES SANITÁRIAS TIPO I – CABINE SANITÁRIA (STD) INDIVIDUAL E PORTÁTIL, MODELO MASCULINO/FEMININO, CONFECCIONADA EM POLIETILENO DE ALTA DENSIDADE</t>
  </si>
  <si>
    <t>ENCARGOS SOCIAIS</t>
  </si>
  <si>
    <t>SUB-TOTAL - MÃO-DE-OBRA + ENCARGOS</t>
  </si>
  <si>
    <t>CUSTO (***)</t>
  </si>
  <si>
    <t>INSUMOS E MATERIAIS: CABINE SANITÁRIA, CONFORME DESCRIÇÃO NO ITEM 02 DO LOTE 10 DA PLANILHA ORÇAMENTÁRIA. (*****)</t>
  </si>
  <si>
    <t>(**) - APLICADO FATOR DE RATEIO - QUANTIDADE DE ITENS</t>
  </si>
  <si>
    <t xml:space="preserve">(****) - VALORES DE REFERÊNCIA - COTAÇÃO EXTRAÍDA DO &lt;https://paineldeprecos.planejamento.gov.br/analise-servicos&gt; 
Obs: O valor de referência leva em consideração a média/mediana de contratações de objeto semelhante, extraída de portal(is) de instituição(ões) pública(s).
I - O valor obtido considera todos os custos incidentes tais como:
a) Depreciação da estrutura, posta a disposição da CONTRATANTE;
b) Despesas com estrutura física de armazenagem/guarda do materiais empregados na execução do objeto;
c) Despesas com colaboradores encarregados da carga e descarga do material, no local do depósito da CONTRATADA;
d) Despesas com locação de EMPILHADEIRAS para a atividade de carga/descarga dos materiais no depósito da CONTRATADA;
e) Despesas com insumos do tipo: elementos de fixação; madeiras; ferramentas; tintas e vernizes; tecidos e todos os materiais de menor custo individual, porém indispensáveis a consecução dos objetivos;
f) Csutos com locação de veículo equipado com tanque de sucção, para o processo de limpeza;
g) Despesas indiretas com materiais, e mão de obra especializada eventualmente utilizada na atividade; materiais/insumos. </t>
  </si>
  <si>
    <t>CABINES SANITÁRIAS TIPO II – CABINE SANITÁRIA (PNE) INDIVIDUAL E PORTÁTIL, PARA PORTADORES DE NECESSIDADES ESPECIAIS, COM FÁCIL ACESSO DE CADEIRA D</t>
  </si>
  <si>
    <t>EQUIPAMENTO DE SONORIZAÇÃO – TIPO I – 01 CONSOLE DIGITAL DE 48 CANAIS COM PRÉ AMPLIFICADORES COM RECALL AUTOMÁTICO PARA TODOS OS CANAIS, 08 MATRIX, 08 DCAS, 16 AUXILIARES, 04 BANDAS DE EQUALIZAÇÃO PARAMÉTRICAS, 02 PROCESSADORES DE EFEITOS, 02 PROCESSADORES</t>
  </si>
  <si>
    <t>INSUMOS E MATERIAIS: EQUIPAMENTO DE SONORIZAÇÃO TIPO I, CONFORME DESCRIÇÃO NO ITEM 01 DO LOTE 11 DA PLANILHA ORÇAMENTÁRIA. (****)</t>
  </si>
  <si>
    <t>ILUMINAÇÃO GRANDE PORTE: 01 MESA DE ILUMINAÇÃO COM AS SEGUINTES DESCRIÇÕES: 4 ATRIBUTO ENCODING RODA (INTEGRAÇÃO DE TECLA DE FUNÇÃO) 1 FADER MASTER (60MM MANUAL), 2 AB FADER (MANUAL DE 100 MILÍMETROS) 21 FADER DE REPRODUÇÃO DO PROGRAMA (60MM MANUAL) PROGRA</t>
  </si>
  <si>
    <t>INSUMOS E MATERIAIS: EQUIPAMENTO DE SONORIZAÇÃO TIPO I, CONFORME DESCRIÇÃO NO ITEM 02 DO LOTE 11 DA PLANILHA ORÇAMENTÁRIA. (****)</t>
  </si>
  <si>
    <t>EQUIPAMENTOS DE SONORIZAÇÃO – TIPO II 01 CONSOLE DIGITAL, MÍNIMO DE 32 CANAIS COM PRÉ AMPLIFICADORES COM RECALL AUTOMÁTICO PARA TODOS OS CANAIS, 12 AUXILIARES, 04 BANDAS DE EQUALIZAÇÃO PARAMÉTRICAS, 02 PROCESSADOR DE EFEITOS, 02 PROCESSADORES DINÂMICOS POR CANAL, 06 CANAIS DE EQUALIZAÇÃO</t>
  </si>
  <si>
    <t>INSUMOS E MATERIAIS: EQUIPAMENTO DE SONORIZAÇÃO TIPO I, CONFORME DESCRIÇÃO NO ITEM 03 DO LOTE 11 DA PLANILHA ORÇAMENTÁRIA. (****)</t>
  </si>
  <si>
    <t>ILUMINAÇÃO TIPO 2; MÉDIO PORTE COM 12- MOVING BEAM 9R, 16-PAR LED DE 12W. 01 MAQUINAS DE FUMAÇA 3000, 04 STROBO RGB, 04 COBE 200W BRANCO QUENTE BRANCO FRIO, 01-MESA DE ILUMINAÇÃO</t>
  </si>
  <si>
    <t>INSUMOS E MATERIAIS: EQUIPAMENTO DE ILUMINAÇÃO TIPO II, CONFORME DESCRIÇÃO NO ITEM 04 DO LOTE 11 DA PLANILHA ORÇAMENTÁRIA. (****)</t>
  </si>
  <si>
    <t>SONORIZAÇÃO PARA PALESTRAS - TIPO III  - 01 MESA DE MIXAGEM DE SOM COM NO MÍNIMO 12 CANAIS DE ENTRADA, 03 BANDAS DE EQUALIZAÇÃO, MÍNIMO DE 12 AUXILIARES E MÁSTER ESTÉREO, DOTADA DE SAÍDA PADRÃO XLR BALANCEADAS; •   04 CAIXAS ACÚSTICAS PARA SONORIZAÇÃO DE AMBIENTES COM POTÊNCIA MÍNIMA DE 50WT RMS</t>
  </si>
  <si>
    <t xml:space="preserve">INSUMOS E MATERIAIS: EQUIPAMENTO DE SONORIZAÇÃO PARA PALESTRAS, CONFORME DESCRIÇÃO NO ITEM 05 DO LOTE 11 DA PLANILHA ORÇAMENTÁRIA. (****) </t>
  </si>
  <si>
    <t>TORRE DELAY; SISTEMAS DE TORRE DE REPETIÇÃO PARA O PA, CONTENDO: 04 CAIXAS  ACÚSTICAS  (POR LADO)ATIVAS E AUTO AMPLIFICADAS TIPO LINE ARRAY INDUSTRIALIZADAS DE 2 VIAS COM SISTEMA FLY, POTÊNCIA DE PICO DE 131 DBS PL A 1,00M DE DISTÂNCIA, COM COBERTURA HORIZONTAL DE NO MÍNIMO 120 GRAUS</t>
  </si>
  <si>
    <t>INSUMOS E MATERIAIS: TORRE DELAY, CONFORME DESCRIÇÃO NO ITEM 06 DO LOTE 11 DA PLANILHA ORÇAMENTÁRIA. (****)</t>
  </si>
  <si>
    <t>GERADOR TIPO I – GERADOR DE ENERGIA 250 KVA SILENCIADO COM FUNCIONAMENTO DE 10 (DEZ) HORAS DIÁRIAS;</t>
  </si>
  <si>
    <t>DESPESAS COM ALIMENTAÇÃO (**)</t>
  </si>
  <si>
    <t>INSUMOS E MATERIAIS: GERADOR 250KVA, CONFORME DESCRIÇÃO NO ITEM 01 DO LOTE 12 DA PLANILHA ORÇAMENTÁRIA. (****)</t>
  </si>
  <si>
    <t>(*) - REFERÊNCIAS DE SALÁRIOS EXTRAÍDAS DA TABELA SINAPI/PE (INCLUSO ENCARGOS)</t>
  </si>
  <si>
    <t>(**) - APLICADO FATOR DE RATEIO - QUANTIDADE DE ÍTENS DO LOTE</t>
  </si>
  <si>
    <t>GERADOR TIPO II – GERADOR DE ENERGIA 180 KVA SILENCIADO COM FUNCIONAMENTO DE 10 (DEZ) HORAS DIÁRIAS;</t>
  </si>
  <si>
    <t>INSUMOS E MATERIAIS: GERADOR 180KVA, CONFORME DESCRIÇÃO NO ITEM 01 DO LOTE 12 DA PLANILHA ORÇAMENTÁRIA. (****)</t>
  </si>
  <si>
    <t xml:space="preserve">PAINEL DE LED TIPO P3 MM OUTDOOR  COM PLACAS DE 100CM X 0,50CM (USO EXTERNO OU INTERNO) COM IRTERFACE/SCALER, POSSIBILITANDO A REPRODUÇÃO DE QUALQUER TIPO DE IMAGEM </t>
  </si>
  <si>
    <t>ENCARGOS (**)</t>
  </si>
  <si>
    <t>INSUMOS E MATERIAIS: PAINEL DE LED, CONFORME DESCRIÇÃO NO ITEM 01 DO LOTE 13 DA PLANILHA ORÇAMENTÁRIA.</t>
  </si>
  <si>
    <t>RÁDIO COMUNICADOR - RÁDIO TRANSCEPTOR, TIPO PORTÁTIL, POTÊNCIA TRANSMISSÃO 1 A 5W, FREQUÊNCIA OPERAÇÃO 136 A 174MHZ, OPERAÇÃO TRANSMISSOR E ANTENA INTEGRADO</t>
  </si>
  <si>
    <t>PROFISSIONAL EM T.I.</t>
  </si>
  <si>
    <t>DESPESAS COM HOSPEDAGEM (***)</t>
  </si>
  <si>
    <t>DESPESAS COM TRANSPORTE DA EQUIPE (****)</t>
  </si>
  <si>
    <t>INSUMOS E MATERIAIS: RÁDIO COMUNICADOR, CONFORME DESCRIÇÃO NO ITEM 01 DO LOTE 14 DA PLANILHA ORÇAMENTÁRIA. (*****)</t>
  </si>
  <si>
    <t>(*) - REFERÊNCIAS DE SALÁRIOS EXTRAÍDAS DA CCT - PE001277/2020</t>
  </si>
  <si>
    <t>(****) - VALORES DE REFERÊNCIA - COTAÇÃO EXTRAÍDA DO &lt;https://paineldeprecos.planejamento.gov.br/analise-servicos&gt; 
Obs: O valor de referência leva em consideração a média/mediana de contratações de objeto semelhante, extraída de portal(is) de instituição(ões) pública(s).
I - O valor obtido considera todos os custos incidentes tais como:
a) Depreciação dos equipamentos;
b) Despesas com estrutura física de armazenagem/guarda do materiais empregados na execução do objeto;</t>
  </si>
  <si>
    <t>CADEIRAS EM PVC - LOCAÇÃO DE CADEIRAS PLÁSTICO NA COR BRANCA SEM BRAÇO, EMPLILHAVEL. CAPACIDADE: 120KG OU MAIS. DIMENSÕES APROXIMADAS  90X53X53CM</t>
  </si>
  <si>
    <t>INSUMOS E MATERIAIS: CADEIRAS, CONFORME DESCRIÇÃO NO ITEM 01 DO LOTE 15 DA PLANILHA ORÇAMENTÁRIA.</t>
  </si>
  <si>
    <t>(*) - REFERÊNCIAS DE SALÁRIOS EXTRAÍDAS DA CCT - PE000089/2022</t>
  </si>
  <si>
    <t>MESAS EM PVC - LOCAÇÃO DE MESAS PLÁSTICO NA COR BRANCA. DIMENSÕES APROXIMADAS 71X70X70CM</t>
  </si>
  <si>
    <t>INSUMOS E MATERIAIS: MESAS, CONFORME DESCRIÇÃO NO ITEM 02 DO LOTE 15 DA PLANILHA ORÇAMENTÁRIA.</t>
  </si>
  <si>
    <t>SERVIÇO DE APOIO - PRESTAÇÃO DE SERVIÇO DE APOIO. EQUIPE DEVIDAMENTE IDENTIFICADOS COM CAMISAS, CONTENDO OS DIZERES EQUIPE DE APOIO.</t>
  </si>
  <si>
    <t>PESSOAL DE APOIO</t>
  </si>
  <si>
    <t>DESPESAS COM TRANSPORTE DA EQUIPE (**)</t>
  </si>
  <si>
    <t>(**) - APLICADO FATOR DE RATEIO - QUANTIDADE DE ÍTENS DO OBJETO</t>
  </si>
  <si>
    <t xml:space="preserve">TRANSMISSÃO SIMULTÂNEA, TRANSMISSÃO EM FULL HD COM A POSSIBILIDADE DE TRANSMITIR ATRAVÉS DE LIVES E OU TELÕES </t>
  </si>
  <si>
    <t>Und (***)</t>
  </si>
  <si>
    <t>INSUMOS E MATERIAIS: EQUIPAMENTOS, CONFORME DESCRIÇÃO NO ITEM 01 DO LOTE 17 DA PLANILHA ORÇAMENTÁRIA. (*****)</t>
  </si>
  <si>
    <t>(***) - REFERÊNCIAS DE SALÁRIOS EXTRAÍDAS DA CCT - PE001277/2020</t>
  </si>
  <si>
    <t>(*****) - VALORES DE REFERÊNCIA - COTAÇÃO EXTRAÍDA DO &lt;https://paineldeprecos.planejamento.gov.br/analise-servicos&gt;
Obs: O valor de referência leva em consideração a média/mediana de contratações de objeto semelhante, extraída de portal(is) de instituição(ões) pública(s).
I - O valor obtido considera todos os custos incidentes tais como:
a) Depreciação dos equipamentos postos a disposição da CONTRATANTE;
b) Despesas com estrutura física de armazenagem/guarda do materiais empregados na execução do objeto;
c) Despesas com colaboradores encarregados da carga e descarga do material, no local do depósito da CONTRATADA;
d) Despesas com insumos do tipo: elementos de fixação; madeiras; ferramentas; tintas e vernizes; tecidos e todos os materiais de menor custo individual, porém indispensáveis a consecução dos objetivos;
f) Despesas indiretas com materiais, e mão de obra especializada eventualmente utilizada na atividade; e, materiais/insumos.</t>
  </si>
  <si>
    <t>COMPOSIÇÃO DOS CUSTOS DO ORÇAMENTO</t>
  </si>
  <si>
    <t>MUNICÍPIO: CAMARAGIBE</t>
  </si>
  <si>
    <t>DESCRIÇÃO DO ÍTEM</t>
  </si>
  <si>
    <t>VEÍCULO DE APOIO PARA O TRANSPORTE DE INSUMOS, MATERIAIS, FERRAMENTAS E EQUIPES DE TRABALHO.</t>
  </si>
  <si>
    <t>REFERÊNCIAS DE VEÍCULO SUGERIDO</t>
  </si>
  <si>
    <t>VEÍCULO UTILITÁRIO DE CARGA MÉDIO</t>
  </si>
  <si>
    <t>Valores de Referência</t>
  </si>
  <si>
    <t>V. 2022</t>
  </si>
  <si>
    <t>Capacidade/Uso</t>
  </si>
  <si>
    <t>0KM</t>
  </si>
  <si>
    <t>Ano Fabricação</t>
  </si>
  <si>
    <t>Tipo de Combustível</t>
  </si>
  <si>
    <t>DIESEL</t>
  </si>
  <si>
    <t>Código FIPE</t>
  </si>
  <si>
    <t>504155-4</t>
  </si>
  <si>
    <t>Preço do Combustível</t>
  </si>
  <si>
    <t>Tipo de Pneu</t>
  </si>
  <si>
    <t>Preço</t>
  </si>
  <si>
    <t>Preço da Recapagem</t>
  </si>
  <si>
    <t>255/70 R16</t>
  </si>
  <si>
    <t>Câmaras de AR</t>
  </si>
  <si>
    <t>Lubrificante Cárter</t>
  </si>
  <si>
    <t>SAE 15W40</t>
  </si>
  <si>
    <t>Lubrificante R$</t>
  </si>
  <si>
    <t>Lubrificante Hidráulico</t>
  </si>
  <si>
    <t>Òleo Hidráulico</t>
  </si>
  <si>
    <t>Lubrificante Engrenagens</t>
  </si>
  <si>
    <t>HD-A 85W90</t>
  </si>
  <si>
    <t>REFERÊNCIA DAS DISTÂNCIAS</t>
  </si>
  <si>
    <t>PRODUTIVIDADE (M/HS)</t>
  </si>
  <si>
    <t>ESTIMATIVA MÉDIA DE (KM)</t>
  </si>
  <si>
    <t>METODOLOGIA DE CUSTEIO</t>
  </si>
  <si>
    <t>CUSTOS FIXOS</t>
  </si>
  <si>
    <t>1.1.</t>
  </si>
  <si>
    <t>MÃO-DE-OBRA DIRETA</t>
  </si>
  <si>
    <t>REF. VALOR</t>
  </si>
  <si>
    <t>SALÁRIO/HORA</t>
  </si>
  <si>
    <t>TOTAL</t>
  </si>
  <si>
    <t>1.1.3.</t>
  </si>
  <si>
    <t>1.1.5.</t>
  </si>
  <si>
    <t>PISO SALARIAL (MOTORISTA)</t>
  </si>
  <si>
    <t>1.1.7.</t>
  </si>
  <si>
    <t>CUSTO MENSAL COM MÃO-DE-OBRA</t>
  </si>
  <si>
    <t>R$</t>
  </si>
  <si>
    <t>1.2.</t>
  </si>
  <si>
    <t>DEPRECIAÇÃO</t>
  </si>
  <si>
    <t>QUANT</t>
  </si>
  <si>
    <r>
      <rPr>
        <b/>
        <sz val="10"/>
        <rFont val="Bookman Old Style"/>
        <family val="1"/>
      </rPr>
      <t>PREÇO UNIT</t>
    </r>
  </si>
  <si>
    <t>1.2.1.</t>
  </si>
  <si>
    <t>CUSTO DE AQUISIÇÃO DO VEÍCULO USADO</t>
  </si>
  <si>
    <t>1.2.3.</t>
  </si>
  <si>
    <t>VALOR A DEPRECIAR</t>
  </si>
  <si>
    <t>1.2.4.</t>
  </si>
  <si>
    <t>CUSTO DA DEPRECIAÇÃO</t>
  </si>
  <si>
    <t>%</t>
  </si>
  <si>
    <t>PARCELA MENSAL DE DEPRECIAÇÃO</t>
  </si>
  <si>
    <t>1.3.</t>
  </si>
  <si>
    <t>REMUNERAÇÃO DO CAPITAL INVESTIDO</t>
  </si>
  <si>
    <t>PREÇO UNIT</t>
  </si>
  <si>
    <t>1.3.1.</t>
  </si>
  <si>
    <t>TAXA DE JUROS ANUAL (SELIC - IPCA JUL/2022)</t>
  </si>
  <si>
    <t>1.3.2.</t>
  </si>
  <si>
    <t>VIDA ÚTIL DO VEÍCULO</t>
  </si>
  <si>
    <t>ANOS</t>
  </si>
  <si>
    <t>1.3.3.</t>
  </si>
  <si>
    <t>COEFICIENTE APLICÁVEL AO VALOR DO VEÍCULO</t>
  </si>
  <si>
    <t>1.3.4.</t>
  </si>
  <si>
    <t>REMUNERAÇÃO MENSAL DE CAPITAL</t>
  </si>
  <si>
    <t>MÊS</t>
  </si>
  <si>
    <t>1.4.</t>
  </si>
  <si>
    <t>LICENCIAMENTO</t>
  </si>
  <si>
    <r>
      <rPr>
        <b/>
        <sz val="11"/>
        <rFont val="Times New Roman"/>
        <family val="1"/>
      </rPr>
      <t>PREÇO UNIT</t>
    </r>
  </si>
  <si>
    <t>1.4.1.</t>
  </si>
  <si>
    <t>IPVA</t>
  </si>
  <si>
    <t>1.4.2.</t>
  </si>
  <si>
    <t>TAXA ANUAL DE LICENCIAMENTO</t>
  </si>
  <si>
    <t>1.4.3.</t>
  </si>
  <si>
    <t>TAXA ANUAL DE BOMBEIROS</t>
  </si>
  <si>
    <t>1.4.4.</t>
  </si>
  <si>
    <t>TOTAL DAS DESPESAS</t>
  </si>
  <si>
    <t>1.4.5.</t>
  </si>
  <si>
    <t>TOTAL DOS CUSTOS FIXOS</t>
  </si>
  <si>
    <t>CUSTOS VARIÁVEIS</t>
  </si>
  <si>
    <t>2.1.</t>
  </si>
  <si>
    <t>COMBUSTÍVEL</t>
  </si>
  <si>
    <t>COEF.</t>
  </si>
  <si>
    <t>2.1.1.</t>
  </si>
  <si>
    <t>CUSTO DO COMBUSTÍVEL POR HORA MÁQUINA. CONSUMO MÉDIO</t>
  </si>
  <si>
    <t>H/l</t>
  </si>
  <si>
    <t>2.1.2.</t>
  </si>
  <si>
    <t>CUSTO MENSAL COM COMBUSTÍVEL</t>
  </si>
  <si>
    <t>R$/km</t>
  </si>
  <si>
    <t>2..2.</t>
  </si>
  <si>
    <t>LUBRIFICANTES</t>
  </si>
  <si>
    <t>2.2.1.</t>
  </si>
  <si>
    <t>CUSTO COM ÓLEO LUBRIFICANTE</t>
  </si>
  <si>
    <t>Litro</t>
  </si>
  <si>
    <t>2.2.2.</t>
  </si>
  <si>
    <t>PERÍODO DE TROCA</t>
  </si>
  <si>
    <t>Km</t>
  </si>
  <si>
    <t>2.2.3.</t>
  </si>
  <si>
    <t>CAPACIDADE DO CÁRTER</t>
  </si>
  <si>
    <t>2.2.4.</t>
  </si>
  <si>
    <t>CUSTO DA TROCA DE LUBRIFICANTE</t>
  </si>
  <si>
    <t>h/m</t>
  </si>
  <si>
    <t>2.5.</t>
  </si>
  <si>
    <t>CUSTO DA TROCA POR MÊS</t>
  </si>
  <si>
    <t>mês</t>
  </si>
  <si>
    <t>2.6.</t>
  </si>
  <si>
    <t>RODAGEM</t>
  </si>
  <si>
    <t>2.6.1</t>
  </si>
  <si>
    <t>CUSTO COM PNEUS</t>
  </si>
  <si>
    <t>2.6.2</t>
  </si>
  <si>
    <t>VIDA ÚTIL DO PNEU</t>
  </si>
  <si>
    <t>Hs</t>
  </si>
  <si>
    <t>2.6.3</t>
  </si>
  <si>
    <t>PREÇO PONDERADO DO PNEU</t>
  </si>
  <si>
    <t>2.6.4</t>
  </si>
  <si>
    <t>COEFICIENTE BÁSICO DE RODAGEM</t>
  </si>
  <si>
    <t>R$/Km</t>
  </si>
  <si>
    <t>2.6.5</t>
  </si>
  <si>
    <t>CUSTO TOTAL COM RODAGEM</t>
  </si>
  <si>
    <t>2.6.6</t>
  </si>
  <si>
    <t>CUSTO MENSAL COM RODAGEM</t>
  </si>
  <si>
    <t>R$/mês</t>
  </si>
  <si>
    <t>2.7.</t>
  </si>
  <si>
    <t>MANUTENÇÃO</t>
  </si>
  <si>
    <t>QUANT. COEFIC.</t>
  </si>
  <si>
    <t>2.7.1.</t>
  </si>
  <si>
    <t>DESPESAS ANUAIS COM PEÇAS E ASSESSÓRIOS</t>
  </si>
  <si>
    <t>R$/Ano</t>
  </si>
  <si>
    <t>2.7.2.</t>
  </si>
  <si>
    <t>COEFICIENTE BÁSICO DE CONSUMO</t>
  </si>
  <si>
    <t>2.7.4.</t>
  </si>
  <si>
    <t>CUSTO MENSAL COM MANUTENÇÃO</t>
  </si>
  <si>
    <t>2.8.</t>
  </si>
  <si>
    <t>TOTAL DOS CUSTOS VARIÁVEIS</t>
  </si>
  <si>
    <t>CUSTOS INDIRETOS</t>
  </si>
  <si>
    <t>LAVAGEM COMPLETA</t>
  </si>
  <si>
    <t>2.5.1.</t>
  </si>
  <si>
    <t>PREÇO LAVAGEM COMPLETA POR MÊS</t>
  </si>
  <si>
    <t>2.5.2.</t>
  </si>
  <si>
    <t>LAVAGEM COMPLETA POR MÊS</t>
  </si>
  <si>
    <t>3.3.</t>
  </si>
  <si>
    <t>TOTAL DOS CUSTOS INDIRETOS</t>
  </si>
  <si>
    <t>CUSTO FINAL</t>
  </si>
  <si>
    <t>4.1.</t>
  </si>
  <si>
    <t>VALOR TOTAL MENSAL</t>
  </si>
  <si>
    <t>KM TOTAL</t>
  </si>
  <si>
    <t>VALOR</t>
  </si>
  <si>
    <t>4.1.1.</t>
  </si>
  <si>
    <t>CUSTO MENSAL</t>
  </si>
  <si>
    <t>4.1.2.</t>
  </si>
  <si>
    <t>CUSTO DIÁRIA</t>
  </si>
  <si>
    <t>VEÍCULO DE APOIO PARA O TRANSPORTE DAS EQUIPES DE TRABALHO</t>
  </si>
  <si>
    <t>VEÍCULO VAN CAP. 16 LUG</t>
  </si>
  <si>
    <t>0 KM</t>
  </si>
  <si>
    <t>025205-0</t>
  </si>
  <si>
    <t>1.1.2.</t>
  </si>
  <si>
    <t>CUSTO DO COMBUSTÍVEL POR  CONSUMO MÉDIO</t>
  </si>
  <si>
    <t>VEÍCULO TIPO CAMINHÃO PARA O TRANSPORTE DE INSUMOS, MATERIAIS E FERRAMENTAS.</t>
  </si>
  <si>
    <t>CAMINHÃO EQUIPADO COM CARROCERIA BAÚ</t>
  </si>
  <si>
    <t>V. MERCADO</t>
  </si>
  <si>
    <t>515148-1</t>
  </si>
  <si>
    <t>275/80 R 22,5</t>
  </si>
  <si>
    <t>PRODUTIVIDADE MÉDIA</t>
  </si>
  <si>
    <t>REMUNERAÇÃO COM ENCARGOS</t>
  </si>
  <si>
    <t>VEÍCULO TIPO CAMINHÃO EQUIPADO COM MUNCK PARA APOIO AS ATIVIDADES.</t>
  </si>
  <si>
    <t>CAMINHÃO EQUIPADO COM MUNCK</t>
  </si>
  <si>
    <t>ENCARGOS SOCIAIS SOBRE A MÃO-DE-OBRA</t>
  </si>
  <si>
    <t>CÓDIGO</t>
  </si>
  <si>
    <t>A</t>
  </si>
  <si>
    <t>GRUPO A - CUSTOS DOS ENCARGOS SOCIAIS</t>
  </si>
  <si>
    <t>A1</t>
  </si>
  <si>
    <t>INSS</t>
  </si>
  <si>
    <t>A2</t>
  </si>
  <si>
    <t>SESI</t>
  </si>
  <si>
    <t>A3</t>
  </si>
  <si>
    <t>SENAI</t>
  </si>
  <si>
    <t>A4</t>
  </si>
  <si>
    <t>INCRA</t>
  </si>
  <si>
    <t>A5</t>
  </si>
  <si>
    <t>SEBRAE</t>
  </si>
  <si>
    <t>A6</t>
  </si>
  <si>
    <t>SALÁRIO EDUCAÇÃO</t>
  </si>
  <si>
    <t>A7</t>
  </si>
  <si>
    <t>SEGURO GARANTIA CONTRA ACIDENTES DE TRABALHO</t>
  </si>
  <si>
    <t>A8</t>
  </si>
  <si>
    <t>FGTS</t>
  </si>
  <si>
    <t>B</t>
  </si>
  <si>
    <t>GRUPO B - CUSTOS DAS CONTRIBUIÇÕES</t>
  </si>
  <si>
    <t>B1</t>
  </si>
  <si>
    <t>AFASTAMENTO POR MAIS DE 15 DIAS</t>
  </si>
  <si>
    <t>B2</t>
  </si>
  <si>
    <t>AUXÍLIO-ENFERMIDADE</t>
  </si>
  <si>
    <t>B3</t>
  </si>
  <si>
    <t>LICENÇA PATERNIDADE</t>
  </si>
  <si>
    <t>B4</t>
  </si>
  <si>
    <t>FALTAS JUSTIFICADAS</t>
  </si>
  <si>
    <t>B5</t>
  </si>
  <si>
    <t>TREINAMENTO</t>
  </si>
  <si>
    <t>B6</t>
  </si>
  <si>
    <t>AUXILIO ACIDENTE DE TRABALHO</t>
  </si>
  <si>
    <t>B7</t>
  </si>
  <si>
    <t>FÉRIAS GOZADAS</t>
  </si>
  <si>
    <t>C</t>
  </si>
  <si>
    <t>GRUPO C - CUSTOS DAS INDENIZAÇÕES</t>
  </si>
  <si>
    <t>C1</t>
  </si>
  <si>
    <t>1/3 CONSTITUCIONAIS DE FÉRIAS</t>
  </si>
  <si>
    <t>C2</t>
  </si>
  <si>
    <t>13º SALÁRIO</t>
  </si>
  <si>
    <t>C3</t>
  </si>
  <si>
    <t>AVISO PRÉVIO TRABALHADO</t>
  </si>
  <si>
    <t>D</t>
  </si>
  <si>
    <t>GRUPO D - CUSTOS DAS RESCISÕES</t>
  </si>
  <si>
    <t>D1</t>
  </si>
  <si>
    <t>AVISO PRÉVIO INDENIZADO</t>
  </si>
  <si>
    <t>D2</t>
  </si>
  <si>
    <t>COMPLEMENTO AVISO PRÉVIO</t>
  </si>
  <si>
    <t>D3</t>
  </si>
  <si>
    <t>REFLEXOS 13º SALÁRIO E FÉRIAS</t>
  </si>
  <si>
    <t>D4</t>
  </si>
  <si>
    <t>INDENIZAÇÃO COMPENSATÓRIA</t>
  </si>
  <si>
    <t>D5</t>
  </si>
  <si>
    <t>CONTRIBUIÇÃO SOCIAL</t>
  </si>
  <si>
    <t>D6</t>
  </si>
  <si>
    <t>INDENIZAÇÃO ADICIONAL</t>
  </si>
  <si>
    <t>D7</t>
  </si>
  <si>
    <t>FÉRIAS INDENIZADAS</t>
  </si>
  <si>
    <t>D8</t>
  </si>
  <si>
    <t>ADICIONAL DE FÉRIAS INDENIZADAS</t>
  </si>
  <si>
    <t>E</t>
  </si>
  <si>
    <t>GRUPO E - CUSTOS COMPLEMENTARES</t>
  </si>
  <si>
    <t>E1</t>
  </si>
  <si>
    <t>ABONO PECUNIÁRIO</t>
  </si>
  <si>
    <t>E2</t>
  </si>
  <si>
    <t>1/3 CONT. ABONO PECUNIÁRIO</t>
  </si>
  <si>
    <t>F</t>
  </si>
  <si>
    <t>GRUPO F - CUSTOS DAS INCIDÊNCIAS</t>
  </si>
  <si>
    <t>F1</t>
  </si>
  <si>
    <t>FGTS S/ AVISO PRÉVIO INDENIZADO</t>
  </si>
  <si>
    <t>F2</t>
  </si>
  <si>
    <t>INCIDÊNCIA SALÁRIO MATERNIDADE</t>
  </si>
  <si>
    <t>F3</t>
  </si>
  <si>
    <t>FGTS 1/12 13º SALÁRIO INDENIZADO</t>
  </si>
  <si>
    <t>F4</t>
  </si>
  <si>
    <t>INCIDÊNCIA GRUPO "A" S/ GRUPO "B" E "C"</t>
  </si>
  <si>
    <t xml:space="preserve">TOTAL DOS ENCARGOS SOCIAIS </t>
  </si>
</sst>
</file>

<file path=xl/styles.xml><?xml version="1.0" encoding="utf-8"?>
<styleSheet xmlns="http://schemas.openxmlformats.org/spreadsheetml/2006/main">
  <numFmts count="30">
    <numFmt numFmtId="5" formatCode="R$#,##0;-R$#,##0"/>
    <numFmt numFmtId="6" formatCode="R$#,##0;[Red]-R$#,##0"/>
    <numFmt numFmtId="7" formatCode="R$#,##0.00;-R$#,##0.00"/>
    <numFmt numFmtId="8" formatCode="R$#,##0.00;[Red]-R$#,##0.00"/>
    <numFmt numFmtId="42" formatCode="_-* #,##0.00_-;-* #,##0.00_-;_-* &quot;-&quot;??_-;_-@_-"/>
    <numFmt numFmtId="41" formatCode="_-* #,##0_-;-* #,##0_-;_-* &quot;-&quot;_-;_-@_-"/>
    <numFmt numFmtId="44" formatCode="_-R$* #,##0.00_-;-R$* #,##0.00_-;_-R$* &quot;-&quot;??_-;_-@_-"/>
    <numFmt numFmtId="43" formatCode="_-R$* #,##0_-;-R$* #,##0_-;_-R$* &quot;-&quot;_-;_-@_-"/>
    <numFmt numFmtId="23" formatCode="R$#,##0;-R$#,##0"/>
    <numFmt numFmtId="24" formatCode="R$#,##0;[Red]-R$#,##0"/>
    <numFmt numFmtId="25" formatCode="R$#,##0.00;-R$#,##0.00"/>
    <numFmt numFmtId="26" formatCode="R$#,##0.00;[Red]-R$#,##0.00"/>
    <numFmt numFmtId="176" formatCode="_-* #,##0.00_-;\-* #,##0.00_-;_-* &quot;-&quot;??_-;_-@_-"/>
    <numFmt numFmtId="177" formatCode="_-* #,##0_-;\-* #,##0_-;_-* &quot;-&quot;_-;_-@_-"/>
    <numFmt numFmtId="178" formatCode="_-&quot;R$&quot;\ * #,##0_-;\-&quot;R$&quot;\ * #,##0_-;_-&quot;R$&quot;\ * &quot;-&quot;_-;_-@_-"/>
    <numFmt numFmtId="179" formatCode="_-&quot;R$&quot;\ * #,##0.00_-;\-&quot;R$&quot;\ * #,##0.00_-;_-&quot;R$&quot;\ * &quot;-&quot;??_-;_-@_-"/>
    <numFmt numFmtId="180" formatCode="#,##0_ ;\-#,##0\ "/>
    <numFmt numFmtId="181" formatCode="#,##0;#,##0"/>
    <numFmt numFmtId="182" formatCode="0.00000"/>
    <numFmt numFmtId="183" formatCode="#,##0.000"/>
    <numFmt numFmtId="184" formatCode="0.000"/>
    <numFmt numFmtId="185" formatCode="0.0000"/>
    <numFmt numFmtId="186" formatCode="#,##0.0000"/>
    <numFmt numFmtId="187" formatCode="#,##0.0"/>
    <numFmt numFmtId="188" formatCode="#,##0.000000"/>
    <numFmt numFmtId="189" formatCode="_-* #,##0_-;\-* #,##0_-;_-* &quot;-&quot;??_-;_-@_-"/>
    <numFmt numFmtId="190" formatCode="#,##0.00;\-#,##0.00"/>
    <numFmt numFmtId="191" formatCode="&quot;R$&quot;\ #,##0.00;[Red]\-&quot;R$&quot;\ #,##0.00"/>
    <numFmt numFmtId="192" formatCode="_-* #,##0.0000_-;\-* #,##0.0000_-;_-* &quot;-&quot;??_-;_-@_-"/>
    <numFmt numFmtId="193" formatCode="0.0%"/>
  </numFmts>
  <fonts count="84">
    <font>
      <sz val="11"/>
      <color theme="1"/>
      <name val="Calibri"/>
      <family val="2"/>
    </font>
    <font>
      <sz val="10"/>
      <name val="Calibri"/>
      <family val="2"/>
    </font>
    <font>
      <sz val="12"/>
      <color indexed="8"/>
      <name val="Courier New"/>
      <family val="3"/>
    </font>
    <font>
      <b/>
      <sz val="10"/>
      <color indexed="8"/>
      <name val="Book Antiqua"/>
      <family val="1"/>
    </font>
    <font>
      <sz val="10"/>
      <color indexed="8"/>
      <name val="Book Antiqua"/>
      <family val="1"/>
    </font>
    <font>
      <sz val="10"/>
      <color indexed="8"/>
      <name val="Bookman Old Style"/>
      <family val="1"/>
    </font>
    <font>
      <b/>
      <u val="single"/>
      <sz val="10"/>
      <name val="Bookman Old Style"/>
      <family val="1"/>
    </font>
    <font>
      <sz val="10"/>
      <name val="Bookman Old Style"/>
      <family val="1"/>
    </font>
    <font>
      <b/>
      <sz val="10"/>
      <name val="Bookman Old Style"/>
      <family val="1"/>
    </font>
    <font>
      <b/>
      <sz val="10"/>
      <color indexed="8"/>
      <name val="Bookman Old Style"/>
      <family val="1"/>
    </font>
    <font>
      <sz val="10"/>
      <color indexed="8"/>
      <name val="Times New Roman"/>
      <family val="1"/>
    </font>
    <font>
      <sz val="10"/>
      <name val="Times New Roman"/>
      <family val="1"/>
    </font>
    <font>
      <sz val="11"/>
      <color indexed="8"/>
      <name val="Times New Roman"/>
      <family val="1"/>
    </font>
    <font>
      <b/>
      <sz val="11"/>
      <name val="Times New Roman"/>
      <family val="1"/>
    </font>
    <font>
      <b/>
      <sz val="11"/>
      <color indexed="8"/>
      <name val="Times New Roman"/>
      <family val="1"/>
    </font>
    <font>
      <sz val="11"/>
      <name val="Times New Roman"/>
      <family val="1"/>
    </font>
    <font>
      <b/>
      <sz val="14"/>
      <color indexed="63"/>
      <name val="Fira Sans"/>
      <family val="2"/>
    </font>
    <font>
      <sz val="10"/>
      <color indexed="9"/>
      <name val="Times New Roman"/>
      <family val="1"/>
    </font>
    <font>
      <b/>
      <sz val="10"/>
      <name val="Times New Roman"/>
      <family val="1"/>
    </font>
    <font>
      <b/>
      <sz val="10"/>
      <color indexed="8"/>
      <name val="Times New Roman"/>
      <family val="1"/>
    </font>
    <font>
      <b/>
      <sz val="10"/>
      <color indexed="9"/>
      <name val="Times New Roman"/>
      <family val="1"/>
    </font>
    <font>
      <b/>
      <sz val="10"/>
      <color indexed="8"/>
      <name val="Arial"/>
      <family val="2"/>
    </font>
    <font>
      <b/>
      <sz val="8"/>
      <color indexed="8"/>
      <name val="Bookman Old Style"/>
      <family val="1"/>
    </font>
    <font>
      <sz val="10"/>
      <color indexed="8"/>
      <name val="Arial"/>
      <family val="2"/>
    </font>
    <font>
      <b/>
      <sz val="11"/>
      <color indexed="8"/>
      <name val="Calibri"/>
      <family val="2"/>
    </font>
    <font>
      <b/>
      <sz val="10"/>
      <color indexed="10"/>
      <name val="Arial"/>
      <family val="2"/>
    </font>
    <font>
      <b/>
      <sz val="12"/>
      <name val="Arial"/>
      <family val="2"/>
    </font>
    <font>
      <b/>
      <sz val="11"/>
      <color indexed="9"/>
      <name val="Calibri"/>
      <family val="2"/>
    </font>
    <font>
      <b/>
      <sz val="11"/>
      <color indexed="62"/>
      <name val="Calibri"/>
      <family val="2"/>
    </font>
    <font>
      <b/>
      <sz val="13"/>
      <color indexed="62"/>
      <name val="Calibri"/>
      <family val="2"/>
    </font>
    <font>
      <u val="single"/>
      <sz val="11"/>
      <color indexed="20"/>
      <name val="Calibri"/>
      <family val="2"/>
    </font>
    <font>
      <sz val="11"/>
      <color indexed="9"/>
      <name val="Calibri"/>
      <family val="2"/>
    </font>
    <font>
      <sz val="11"/>
      <color indexed="53"/>
      <name val="Calibri"/>
      <family val="2"/>
    </font>
    <font>
      <u val="single"/>
      <sz val="11"/>
      <color indexed="12"/>
      <name val="Calibri"/>
      <family val="2"/>
    </font>
    <font>
      <sz val="10"/>
      <name val="Arial"/>
      <family val="2"/>
    </font>
    <font>
      <sz val="11"/>
      <color indexed="62"/>
      <name val="Calibri"/>
      <family val="2"/>
    </font>
    <font>
      <sz val="11"/>
      <color indexed="10"/>
      <name val="Calibri"/>
      <family val="2"/>
    </font>
    <font>
      <sz val="18"/>
      <color indexed="62"/>
      <name val="Cambria"/>
      <family val="1"/>
    </font>
    <font>
      <i/>
      <sz val="11"/>
      <color indexed="23"/>
      <name val="Calibri"/>
      <family val="2"/>
    </font>
    <font>
      <b/>
      <sz val="15"/>
      <color indexed="62"/>
      <name val="Calibri"/>
      <family val="2"/>
    </font>
    <font>
      <sz val="11"/>
      <color indexed="16"/>
      <name val="Calibri"/>
      <family val="2"/>
    </font>
    <font>
      <sz val="11"/>
      <color indexed="17"/>
      <name val="Calibri"/>
      <family val="2"/>
    </font>
    <font>
      <b/>
      <sz val="11"/>
      <color indexed="63"/>
      <name val="Calibri"/>
      <family val="2"/>
    </font>
    <font>
      <b/>
      <sz val="11"/>
      <color indexed="53"/>
      <name val="Calibri"/>
      <family val="2"/>
    </font>
    <font>
      <sz val="11"/>
      <color indexed="60"/>
      <name val="Calibri"/>
      <family val="2"/>
    </font>
    <font>
      <sz val="11"/>
      <color indexed="8"/>
      <name val="Calibri"/>
      <family val="2"/>
    </font>
    <font>
      <sz val="11"/>
      <color rgb="FFFA7D00"/>
      <name val="Calibri"/>
      <family val="2"/>
    </font>
    <font>
      <b/>
      <sz val="11"/>
      <color theme="0"/>
      <name val="Calibri"/>
      <family val="2"/>
    </font>
    <font>
      <u val="single"/>
      <sz val="11"/>
      <color theme="11"/>
      <name val="Calibri"/>
      <family val="2"/>
    </font>
    <font>
      <u val="single"/>
      <sz val="11"/>
      <color theme="10"/>
      <name val="Calibri"/>
      <family val="2"/>
    </font>
    <font>
      <sz val="11"/>
      <color rgb="FFFF0000"/>
      <name val="Calibri"/>
      <family val="2"/>
    </font>
    <font>
      <sz val="18"/>
      <color theme="3"/>
      <name val="Cambria"/>
      <family val="1"/>
    </font>
    <font>
      <i/>
      <sz val="11"/>
      <color rgb="FF7F7F7F"/>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sz val="11"/>
      <color rgb="FF006100"/>
      <name val="Calibri"/>
      <family val="2"/>
    </font>
    <font>
      <sz val="11"/>
      <color rgb="FF9C0006"/>
      <name val="Calibri"/>
      <family val="2"/>
    </font>
    <font>
      <sz val="11"/>
      <color rgb="FF9C5700"/>
      <name val="Calibri"/>
      <family val="2"/>
    </font>
    <font>
      <sz val="12"/>
      <color theme="1"/>
      <name val="Courier New"/>
      <family val="3"/>
    </font>
    <font>
      <b/>
      <sz val="10"/>
      <color theme="1"/>
      <name val="Book Antiqua"/>
      <family val="1"/>
    </font>
    <font>
      <sz val="10"/>
      <color theme="1"/>
      <name val="Book Antiqua"/>
      <family val="1"/>
    </font>
    <font>
      <sz val="10"/>
      <color theme="1"/>
      <name val="Bookman Old Style"/>
      <family val="1"/>
    </font>
    <font>
      <b/>
      <sz val="10"/>
      <color theme="1"/>
      <name val="Bookman Old Style"/>
      <family val="1"/>
    </font>
    <font>
      <sz val="10"/>
      <color theme="1"/>
      <name val="Times New Roman"/>
      <family val="1"/>
    </font>
    <font>
      <sz val="10"/>
      <color rgb="FF000000"/>
      <name val="Bookman Old Style"/>
      <family val="1"/>
    </font>
    <font>
      <sz val="11"/>
      <color rgb="FF000000"/>
      <name val="Times New Roman"/>
      <family val="1"/>
    </font>
    <font>
      <sz val="11"/>
      <color theme="1"/>
      <name val="Times New Roman"/>
      <family val="1"/>
    </font>
    <font>
      <b/>
      <sz val="11"/>
      <color theme="1"/>
      <name val="Times New Roman"/>
      <family val="1"/>
    </font>
    <font>
      <b/>
      <sz val="11"/>
      <color rgb="FF000000"/>
      <name val="Times New Roman"/>
      <family val="1"/>
    </font>
    <font>
      <b/>
      <sz val="14"/>
      <color rgb="FF333333"/>
      <name val="Fira Sans"/>
      <family val="2"/>
    </font>
    <font>
      <sz val="10"/>
      <color theme="0"/>
      <name val="Times New Roman"/>
      <family val="1"/>
    </font>
    <font>
      <b/>
      <sz val="10"/>
      <color theme="1"/>
      <name val="Times New Roman"/>
      <family val="1"/>
    </font>
    <font>
      <b/>
      <sz val="10"/>
      <color theme="0"/>
      <name val="Times New Roman"/>
      <family val="1"/>
    </font>
    <font>
      <b/>
      <sz val="10"/>
      <color rgb="FF000000"/>
      <name val="Arial"/>
      <family val="2"/>
    </font>
    <font>
      <b/>
      <sz val="8"/>
      <color rgb="FF000000"/>
      <name val="Bookman Old Style"/>
      <family val="1"/>
    </font>
    <font>
      <sz val="10"/>
      <color rgb="FF000000"/>
      <name val="Arial"/>
      <family val="2"/>
    </font>
    <font>
      <b/>
      <sz val="11"/>
      <color rgb="FF000000"/>
      <name val="Calibri"/>
      <family val="2"/>
    </font>
    <font>
      <b/>
      <sz val="10"/>
      <color rgb="FFFF0000"/>
      <name val="Arial"/>
      <family val="2"/>
    </font>
  </fonts>
  <fills count="37">
    <fill>
      <patternFill/>
    </fill>
    <fill>
      <patternFill patternType="gray125"/>
    </fill>
    <fill>
      <patternFill patternType="solid">
        <fgColor theme="7" tint="0.5999900102615356"/>
        <bgColor indexed="64"/>
      </patternFill>
    </fill>
    <fill>
      <patternFill patternType="solid">
        <fgColor rgb="FFA5A5A5"/>
        <bgColor indexed="64"/>
      </patternFill>
    </fill>
    <fill>
      <patternFill patternType="solid">
        <fgColor theme="6"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9" tint="0.5999900102615356"/>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theme="4" tint="0.5999900102615356"/>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39998000860214233"/>
        <bgColor indexed="64"/>
      </patternFill>
    </fill>
    <fill>
      <patternFill patternType="solid">
        <fgColor theme="9" tint="0.7999799847602844"/>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39998000860214233"/>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tint="0.7999799847602844"/>
        <bgColor indexed="64"/>
      </patternFill>
    </fill>
    <fill>
      <patternFill patternType="solid">
        <fgColor theme="7" tint="0.39998000860214233"/>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0"/>
        <bgColor indexed="64"/>
      </patternFill>
    </fill>
    <fill>
      <patternFill patternType="solid">
        <fgColor rgb="FFD8D8D8"/>
        <bgColor indexed="64"/>
      </patternFill>
    </fill>
    <fill>
      <patternFill patternType="solid">
        <fgColor rgb="FFFFFFFF"/>
        <bgColor indexed="64"/>
      </patternFill>
    </fill>
    <fill>
      <patternFill patternType="solid">
        <fgColor theme="2" tint="-0.09996999800205231"/>
        <bgColor indexed="64"/>
      </patternFill>
    </fill>
  </fills>
  <borders count="51">
    <border>
      <left/>
      <right/>
      <top/>
      <bottom/>
      <diagonal/>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style="thin"/>
      <bottom style="medium"/>
    </border>
    <border>
      <left style="thin"/>
      <right style="thin"/>
      <top style="thin"/>
      <bottom style="medium"/>
    </border>
    <border>
      <left/>
      <right/>
      <top/>
      <bottom style="medium"/>
    </border>
    <border>
      <left/>
      <right/>
      <top style="medium"/>
      <bottom style="thin"/>
    </border>
    <border>
      <left/>
      <right/>
      <top style="thin"/>
      <bottom style="thin"/>
    </border>
    <border>
      <left/>
      <right/>
      <top style="thin"/>
      <bottom/>
    </border>
    <border>
      <left/>
      <right/>
      <top/>
      <bottom style="thin"/>
    </border>
    <border>
      <left/>
      <right/>
      <top style="thin"/>
      <bottom style="medium"/>
    </border>
    <border>
      <left/>
      <right/>
      <top style="medium"/>
      <bottom style="medium"/>
    </border>
    <border>
      <left/>
      <right/>
      <top style="medium"/>
      <bottom/>
    </border>
    <border>
      <left style="thin"/>
      <right>
        <color indexed="63"/>
      </right>
      <top style="thin"/>
      <bottom>
        <color indexed="63"/>
      </bottom>
    </border>
    <border>
      <left>
        <color indexed="63"/>
      </left>
      <right>
        <color indexed="63"/>
      </right>
      <top style="thin"/>
      <bottom>
        <color indexed="63"/>
      </bottom>
    </border>
    <border>
      <left style="thin"/>
      <right style="thin"/>
      <top/>
      <bottom style="thin"/>
    </border>
    <border>
      <left style="thin"/>
      <right/>
      <top/>
      <bottom style="thin"/>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medium"/>
      <right/>
      <top style="medium"/>
      <bottom style="medium"/>
    </border>
    <border>
      <left/>
      <right>
        <color indexed="63"/>
      </right>
      <top style="medium"/>
      <bottom style="medium"/>
    </border>
    <border>
      <left style="medium"/>
      <right style="medium"/>
      <top/>
      <bottom style="medium"/>
    </border>
    <border>
      <left/>
      <right style="medium"/>
      <top/>
      <bottom style="medium"/>
    </border>
    <border>
      <left>
        <color indexed="63"/>
      </left>
      <right style="medium"/>
      <top>
        <color indexed="63"/>
      </top>
      <bottom>
        <color indexed="63"/>
      </bottom>
    </border>
    <border>
      <left/>
      <right style="medium"/>
      <top style="medium"/>
      <bottom style="medium"/>
    </border>
    <border>
      <left/>
      <right style="medium"/>
      <top>
        <color indexed="63"/>
      </top>
      <bottom style="medium"/>
    </border>
    <border>
      <left>
        <color indexed="63"/>
      </left>
      <right style="thin"/>
      <top style="thin"/>
      <bottom>
        <color indexed="63"/>
      </bottom>
    </border>
    <border>
      <left/>
      <right style="thin"/>
      <top/>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top style="thin"/>
      <bottom/>
    </border>
    <border>
      <left/>
      <right style="thin"/>
      <top style="thin"/>
      <bottom/>
    </border>
    <border>
      <left style="thin"/>
      <right/>
      <top/>
      <bottom/>
    </border>
    <border>
      <left/>
      <right style="thin"/>
      <top/>
      <bottom/>
    </border>
    <border>
      <left style="thin"/>
      <right/>
      <top style="thin"/>
      <bottom style="thin"/>
    </border>
    <border>
      <left/>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0" fillId="2" borderId="0" applyNumberFormat="0" applyBorder="0" applyAlignment="0" applyProtection="0"/>
    <xf numFmtId="9" fontId="0" fillId="0" borderId="0" applyFont="0" applyFill="0" applyBorder="0" applyAlignment="0" applyProtection="0"/>
    <xf numFmtId="0" fontId="46" fillId="0" borderId="1" applyNumberFormat="0" applyFill="0" applyAlignment="0" applyProtection="0"/>
    <xf numFmtId="0" fontId="47" fillId="3" borderId="2" applyNumberFormat="0" applyAlignment="0" applyProtection="0"/>
    <xf numFmtId="178" fontId="0" fillId="0" borderId="0" applyFont="0" applyFill="0" applyBorder="0" applyAlignment="0" applyProtection="0"/>
    <xf numFmtId="0" fontId="0" fillId="4" borderId="0" applyNumberFormat="0" applyBorder="0" applyAlignment="0" applyProtection="0"/>
    <xf numFmtId="179"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0" fillId="5" borderId="0" applyNumberFormat="0" applyBorder="0" applyAlignment="0" applyProtection="0"/>
    <xf numFmtId="0" fontId="0" fillId="6" borderId="3" applyNumberFormat="0" applyFont="0" applyAlignment="0" applyProtection="0"/>
    <xf numFmtId="0" fontId="34" fillId="0" borderId="0">
      <alignment/>
      <protection/>
    </xf>
    <xf numFmtId="0" fontId="0" fillId="7"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34" fillId="0" borderId="0">
      <alignment/>
      <protection/>
    </xf>
    <xf numFmtId="0" fontId="53" fillId="8" borderId="0" applyNumberFormat="0" applyBorder="0" applyAlignment="0" applyProtection="0"/>
    <xf numFmtId="0" fontId="54" fillId="0" borderId="4" applyNumberFormat="0" applyFill="0" applyAlignment="0" applyProtection="0"/>
    <xf numFmtId="0" fontId="53" fillId="9" borderId="0" applyNumberFormat="0" applyBorder="0" applyAlignment="0" applyProtection="0"/>
    <xf numFmtId="0" fontId="55" fillId="0" borderId="5" applyNumberFormat="0" applyFill="0" applyAlignment="0" applyProtection="0"/>
    <xf numFmtId="0" fontId="53" fillId="10" borderId="0" applyNumberFormat="0" applyBorder="0" applyAlignment="0" applyProtection="0"/>
    <xf numFmtId="0" fontId="56" fillId="0" borderId="6" applyNumberFormat="0" applyFill="0" applyAlignment="0" applyProtection="0"/>
    <xf numFmtId="0" fontId="53" fillId="11" borderId="0" applyNumberFormat="0" applyBorder="0" applyAlignment="0" applyProtection="0"/>
    <xf numFmtId="0" fontId="56" fillId="0" borderId="0" applyNumberFormat="0" applyFill="0" applyBorder="0" applyAlignment="0" applyProtection="0"/>
    <xf numFmtId="0" fontId="57" fillId="12" borderId="7" applyNumberFormat="0" applyAlignment="0" applyProtection="0"/>
    <xf numFmtId="0" fontId="58" fillId="13" borderId="8" applyNumberFormat="0" applyAlignment="0" applyProtection="0"/>
    <xf numFmtId="0" fontId="59" fillId="13" borderId="7" applyNumberFormat="0" applyAlignment="0" applyProtection="0"/>
    <xf numFmtId="0" fontId="60" fillId="0" borderId="9" applyNumberFormat="0" applyFill="0" applyAlignment="0" applyProtection="0"/>
    <xf numFmtId="0" fontId="0" fillId="14" borderId="0" applyNumberFormat="0" applyBorder="0" applyAlignment="0" applyProtection="0"/>
    <xf numFmtId="0" fontId="61" fillId="15" borderId="0" applyNumberFormat="0" applyBorder="0" applyAlignment="0" applyProtection="0"/>
    <xf numFmtId="0" fontId="62" fillId="16" borderId="0" applyNumberFormat="0" applyBorder="0" applyAlignment="0" applyProtection="0"/>
    <xf numFmtId="0" fontId="63" fillId="17" borderId="0" applyNumberFormat="0" applyBorder="0" applyAlignment="0" applyProtection="0"/>
    <xf numFmtId="0" fontId="0" fillId="18" borderId="0" applyNumberFormat="0" applyBorder="0" applyAlignment="0" applyProtection="0"/>
    <xf numFmtId="0" fontId="53"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53"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cellStyleXfs>
  <cellXfs count="389">
    <xf numFmtId="0" fontId="0" fillId="0" borderId="0" xfId="0" applyFont="1" applyAlignment="1">
      <alignment/>
    </xf>
    <xf numFmtId="0" fontId="64" fillId="33" borderId="0" xfId="0" applyFont="1" applyFill="1" applyBorder="1" applyAlignment="1">
      <alignment vertical="center"/>
    </xf>
    <xf numFmtId="0" fontId="65" fillId="0" borderId="10" xfId="0" applyFont="1" applyBorder="1" applyAlignment="1">
      <alignment horizontal="center" vertical="center"/>
    </xf>
    <xf numFmtId="0" fontId="65" fillId="0" borderId="11" xfId="0" applyFont="1" applyBorder="1" applyAlignment="1">
      <alignment horizontal="center" vertical="center"/>
    </xf>
    <xf numFmtId="0" fontId="65" fillId="0" borderId="12" xfId="0" applyFont="1" applyBorder="1" applyAlignment="1">
      <alignment horizontal="center" vertical="center"/>
    </xf>
    <xf numFmtId="0" fontId="65" fillId="0" borderId="13" xfId="0" applyFont="1" applyBorder="1" applyAlignment="1">
      <alignment horizontal="center" vertical="center"/>
    </xf>
    <xf numFmtId="0" fontId="65" fillId="0" borderId="13" xfId="0" applyFont="1" applyBorder="1" applyAlignment="1">
      <alignment horizontal="center" vertical="center" wrapText="1"/>
    </xf>
    <xf numFmtId="0" fontId="65" fillId="0" borderId="12" xfId="0" applyFont="1" applyBorder="1" applyAlignment="1">
      <alignment horizontal="center" vertical="center" wrapText="1"/>
    </xf>
    <xf numFmtId="0" fontId="66" fillId="0" borderId="12" xfId="0" applyFont="1" applyBorder="1" applyAlignment="1">
      <alignment horizontal="center" vertical="center" wrapText="1"/>
    </xf>
    <xf numFmtId="0" fontId="66" fillId="0" borderId="13" xfId="0" applyFont="1" applyBorder="1" applyAlignment="1">
      <alignment vertical="center" wrapText="1"/>
    </xf>
    <xf numFmtId="10" fontId="66" fillId="0" borderId="13" xfId="0" applyNumberFormat="1" applyFont="1" applyBorder="1" applyAlignment="1">
      <alignment horizontal="right" vertical="center" wrapText="1"/>
    </xf>
    <xf numFmtId="10" fontId="65" fillId="0" borderId="13" xfId="0" applyNumberFormat="1" applyFont="1" applyBorder="1" applyAlignment="1">
      <alignment horizontal="right" vertical="center" wrapText="1"/>
    </xf>
    <xf numFmtId="10" fontId="65" fillId="0" borderId="13" xfId="18" applyNumberFormat="1" applyFont="1" applyFill="1" applyBorder="1" applyAlignment="1">
      <alignment horizontal="right" vertical="center" wrapText="1"/>
    </xf>
    <xf numFmtId="10" fontId="66" fillId="0" borderId="13" xfId="18" applyNumberFormat="1" applyFont="1" applyFill="1" applyBorder="1" applyAlignment="1">
      <alignment horizontal="right" vertical="center" wrapText="1"/>
    </xf>
    <xf numFmtId="0" fontId="65" fillId="0" borderId="14" xfId="0" applyFont="1" applyBorder="1" applyAlignment="1">
      <alignment horizontal="center" vertical="center" wrapText="1"/>
    </xf>
    <xf numFmtId="0" fontId="65" fillId="0" borderId="15" xfId="0" applyFont="1" applyBorder="1" applyAlignment="1">
      <alignment horizontal="center" vertical="center" wrapText="1"/>
    </xf>
    <xf numFmtId="10" fontId="65" fillId="0" borderId="15" xfId="0" applyNumberFormat="1" applyFont="1" applyBorder="1" applyAlignment="1">
      <alignment horizontal="right" vertical="center" wrapText="1"/>
    </xf>
    <xf numFmtId="0" fontId="66" fillId="0" borderId="14" xfId="0" applyFont="1" applyBorder="1" applyAlignment="1">
      <alignment horizontal="center" vertical="center" wrapText="1"/>
    </xf>
    <xf numFmtId="0" fontId="66" fillId="0" borderId="15" xfId="0" applyFont="1" applyBorder="1" applyAlignment="1">
      <alignment horizontal="left" vertical="center" wrapText="1"/>
    </xf>
    <xf numFmtId="0" fontId="65" fillId="0" borderId="16" xfId="0" applyFont="1" applyBorder="1" applyAlignment="1">
      <alignment horizontal="center" vertical="center" wrapText="1"/>
    </xf>
    <xf numFmtId="0" fontId="65" fillId="0" borderId="17" xfId="0" applyFont="1" applyBorder="1" applyAlignment="1">
      <alignment horizontal="center" vertical="center" wrapText="1"/>
    </xf>
    <xf numFmtId="10" fontId="65" fillId="0" borderId="17" xfId="0" applyNumberFormat="1" applyFont="1" applyBorder="1" applyAlignment="1">
      <alignment horizontal="right" vertical="center" wrapText="1"/>
    </xf>
    <xf numFmtId="0" fontId="67" fillId="0" borderId="0" xfId="0" applyFont="1" applyAlignment="1">
      <alignment horizontal="left" vertical="center"/>
    </xf>
    <xf numFmtId="0" fontId="6" fillId="0" borderId="18" xfId="0" applyFont="1" applyBorder="1" applyAlignment="1">
      <alignment horizontal="center" vertical="center"/>
    </xf>
    <xf numFmtId="0" fontId="67" fillId="0" borderId="19" xfId="0" applyFont="1" applyBorder="1" applyAlignment="1">
      <alignment horizontal="left" vertical="center"/>
    </xf>
    <xf numFmtId="0" fontId="7" fillId="0" borderId="19" xfId="0" applyFont="1" applyBorder="1" applyAlignment="1">
      <alignment horizontal="left" vertical="center"/>
    </xf>
    <xf numFmtId="0" fontId="8" fillId="0" borderId="19" xfId="0" applyFont="1" applyBorder="1" applyAlignment="1">
      <alignment horizontal="center" vertical="center"/>
    </xf>
    <xf numFmtId="1" fontId="68" fillId="0" borderId="19" xfId="0" applyNumberFormat="1" applyFont="1" applyBorder="1" applyAlignment="1">
      <alignment horizontal="right" vertical="center"/>
    </xf>
    <xf numFmtId="0" fontId="8" fillId="0" borderId="0" xfId="0" applyFont="1" applyAlignment="1">
      <alignment horizontal="center" vertical="center"/>
    </xf>
    <xf numFmtId="0" fontId="68" fillId="0" borderId="0" xfId="0" applyFont="1" applyAlignment="1">
      <alignment horizontal="center" vertical="center" wrapText="1"/>
    </xf>
    <xf numFmtId="0" fontId="67" fillId="0" borderId="0" xfId="0" applyFont="1" applyAlignment="1">
      <alignment horizontal="left" vertical="center" wrapText="1"/>
    </xf>
    <xf numFmtId="0" fontId="67" fillId="0" borderId="0" xfId="0" applyFont="1" applyAlignment="1">
      <alignment horizontal="right" vertical="center"/>
    </xf>
    <xf numFmtId="0" fontId="8" fillId="0" borderId="20" xfId="0" applyFont="1" applyBorder="1" applyAlignment="1">
      <alignment horizontal="center" vertical="center"/>
    </xf>
    <xf numFmtId="0" fontId="67" fillId="0" borderId="21" xfId="0" applyFont="1" applyBorder="1" applyAlignment="1">
      <alignment horizontal="left" vertical="center"/>
    </xf>
    <xf numFmtId="0" fontId="7" fillId="0" borderId="21" xfId="0" applyFont="1" applyBorder="1" applyAlignment="1">
      <alignment horizontal="left" vertical="center" wrapText="1"/>
    </xf>
    <xf numFmtId="0" fontId="69" fillId="0" borderId="21" xfId="0" applyFont="1" applyBorder="1" applyAlignment="1">
      <alignment horizontal="left" vertical="center"/>
    </xf>
    <xf numFmtId="4" fontId="11" fillId="0" borderId="21" xfId="0" applyNumberFormat="1" applyFont="1" applyBorder="1" applyAlignment="1">
      <alignment horizontal="right" vertical="center"/>
    </xf>
    <xf numFmtId="0" fontId="7" fillId="0" borderId="0" xfId="0" applyFont="1" applyAlignment="1">
      <alignment horizontal="left" vertical="center" wrapText="1"/>
    </xf>
    <xf numFmtId="0" fontId="69" fillId="0" borderId="0" xfId="0" applyFont="1" applyAlignment="1">
      <alignment horizontal="left" vertical="center"/>
    </xf>
    <xf numFmtId="4" fontId="11" fillId="0" borderId="0" xfId="0" applyNumberFormat="1" applyFont="1" applyAlignment="1">
      <alignment horizontal="right" vertical="center"/>
    </xf>
    <xf numFmtId="0" fontId="7" fillId="0" borderId="0" xfId="0" applyFont="1" applyAlignment="1">
      <alignment vertical="center"/>
    </xf>
    <xf numFmtId="0" fontId="67" fillId="0" borderId="22" xfId="0" applyFont="1" applyBorder="1" applyAlignment="1">
      <alignment horizontal="left" vertical="center"/>
    </xf>
    <xf numFmtId="0" fontId="69" fillId="0" borderId="22" xfId="0" applyFont="1" applyBorder="1" applyAlignment="1">
      <alignment horizontal="left" vertical="center"/>
    </xf>
    <xf numFmtId="0" fontId="69" fillId="0" borderId="22" xfId="0" applyFont="1" applyBorder="1" applyAlignment="1">
      <alignment horizontal="right" vertical="center"/>
    </xf>
    <xf numFmtId="0" fontId="7" fillId="0" borderId="22" xfId="0" applyFont="1" applyBorder="1" applyAlignment="1">
      <alignment vertical="center"/>
    </xf>
    <xf numFmtId="4" fontId="7" fillId="0" borderId="22" xfId="0" applyNumberFormat="1" applyFont="1" applyBorder="1" applyAlignment="1">
      <alignment horizontal="right" vertical="center"/>
    </xf>
    <xf numFmtId="0" fontId="67" fillId="0" borderId="22" xfId="0" applyFont="1" applyBorder="1" applyAlignment="1">
      <alignment vertical="center"/>
    </xf>
    <xf numFmtId="0" fontId="7" fillId="0" borderId="22" xfId="0" applyFont="1" applyBorder="1" applyAlignment="1">
      <alignment horizontal="center" vertical="center"/>
    </xf>
    <xf numFmtId="4" fontId="67" fillId="0" borderId="22" xfId="0" applyNumberFormat="1" applyFont="1" applyBorder="1" applyAlignment="1">
      <alignment horizontal="right" vertical="center"/>
    </xf>
    <xf numFmtId="4" fontId="7" fillId="0" borderId="0" xfId="0" applyNumberFormat="1" applyFont="1" applyAlignment="1">
      <alignment vertical="center"/>
    </xf>
    <xf numFmtId="4" fontId="7" fillId="0" borderId="0" xfId="0" applyNumberFormat="1" applyFont="1" applyAlignment="1">
      <alignment horizontal="right" vertical="center"/>
    </xf>
    <xf numFmtId="4" fontId="67" fillId="0" borderId="0" xfId="0" applyNumberFormat="1" applyFont="1" applyAlignment="1">
      <alignment horizontal="right" vertical="center"/>
    </xf>
    <xf numFmtId="0" fontId="68" fillId="0" borderId="0" xfId="0" applyFont="1" applyAlignment="1">
      <alignment horizontal="center" vertical="center"/>
    </xf>
    <xf numFmtId="0" fontId="67" fillId="0" borderId="18" xfId="0" applyFont="1" applyBorder="1" applyAlignment="1">
      <alignment horizontal="left" vertical="center"/>
    </xf>
    <xf numFmtId="0" fontId="7" fillId="0" borderId="18" xfId="0" applyFont="1" applyBorder="1" applyAlignment="1">
      <alignment horizontal="left" vertical="center"/>
    </xf>
    <xf numFmtId="3" fontId="67" fillId="0" borderId="18" xfId="0" applyNumberFormat="1" applyFont="1" applyBorder="1" applyAlignment="1">
      <alignment horizontal="right" vertical="center"/>
    </xf>
    <xf numFmtId="180" fontId="7" fillId="0" borderId="18" xfId="15" applyNumberFormat="1" applyFont="1" applyFill="1" applyBorder="1" applyAlignment="1">
      <alignment horizontal="right" vertical="center"/>
    </xf>
    <xf numFmtId="0" fontId="7" fillId="0" borderId="22" xfId="0" applyFont="1" applyBorder="1" applyAlignment="1">
      <alignment horizontal="right" vertical="center"/>
    </xf>
    <xf numFmtId="0" fontId="8" fillId="0" borderId="22" xfId="0" applyFont="1" applyBorder="1" applyAlignment="1">
      <alignment vertical="center"/>
    </xf>
    <xf numFmtId="0" fontId="8" fillId="0" borderId="22" xfId="0" applyFont="1" applyBorder="1" applyAlignment="1">
      <alignment horizontal="center" vertical="center" wrapText="1"/>
    </xf>
    <xf numFmtId="0" fontId="8" fillId="0" borderId="22" xfId="0" applyFont="1" applyBorder="1" applyAlignment="1">
      <alignment horizontal="center" vertical="center"/>
    </xf>
    <xf numFmtId="0" fontId="68" fillId="0" borderId="22" xfId="0" applyFont="1" applyBorder="1" applyAlignment="1">
      <alignment horizontal="center" vertical="center" wrapText="1"/>
    </xf>
    <xf numFmtId="176" fontId="7" fillId="0" borderId="22" xfId="23" applyNumberFormat="1" applyFont="1" applyFill="1" applyBorder="1" applyAlignment="1">
      <alignment horizontal="right" vertical="center"/>
    </xf>
    <xf numFmtId="4" fontId="7" fillId="0" borderId="22" xfId="0" applyNumberFormat="1" applyFont="1" applyBorder="1" applyAlignment="1">
      <alignment vertical="center"/>
    </xf>
    <xf numFmtId="4" fontId="8" fillId="0" borderId="22" xfId="0" applyNumberFormat="1" applyFont="1" applyBorder="1" applyAlignment="1">
      <alignment horizontal="right" vertical="center"/>
    </xf>
    <xf numFmtId="181" fontId="70" fillId="0" borderId="22" xfId="0" applyNumberFormat="1" applyFont="1" applyBorder="1" applyAlignment="1">
      <alignment horizontal="right" vertical="center"/>
    </xf>
    <xf numFmtId="0" fontId="8" fillId="0" borderId="22" xfId="0" applyFont="1" applyBorder="1" applyAlignment="1">
      <alignment horizontal="left" vertical="center"/>
    </xf>
    <xf numFmtId="181" fontId="70" fillId="0" borderId="0" xfId="0" applyNumberFormat="1" applyFont="1" applyAlignment="1">
      <alignment horizontal="right" vertical="center"/>
    </xf>
    <xf numFmtId="0" fontId="7" fillId="0" borderId="0" xfId="0" applyFont="1" applyAlignment="1">
      <alignment horizontal="left" vertical="center"/>
    </xf>
    <xf numFmtId="4" fontId="7" fillId="0" borderId="0" xfId="0" applyNumberFormat="1" applyFont="1" applyAlignment="1">
      <alignment horizontal="center" vertical="center"/>
    </xf>
    <xf numFmtId="180" fontId="7" fillId="0" borderId="21" xfId="0" applyNumberFormat="1" applyFont="1" applyBorder="1" applyAlignment="1">
      <alignment horizontal="center" vertical="center"/>
    </xf>
    <xf numFmtId="4" fontId="67" fillId="0" borderId="0" xfId="0" applyNumberFormat="1" applyFont="1" applyAlignment="1">
      <alignment horizontal="right" vertical="center" wrapText="1"/>
    </xf>
    <xf numFmtId="9" fontId="7" fillId="0" borderId="0" xfId="0" applyNumberFormat="1" applyFont="1" applyAlignment="1">
      <alignment horizontal="center" vertical="center"/>
    </xf>
    <xf numFmtId="9" fontId="67" fillId="0" borderId="0" xfId="18" applyNumberFormat="1" applyFont="1" applyFill="1" applyBorder="1" applyAlignment="1">
      <alignment horizontal="center" vertical="center"/>
    </xf>
    <xf numFmtId="0" fontId="7" fillId="0" borderId="0" xfId="0" applyFont="1" applyAlignment="1">
      <alignment horizontal="center" vertical="center"/>
    </xf>
    <xf numFmtId="181" fontId="70" fillId="0" borderId="20" xfId="0" applyNumberFormat="1" applyFont="1" applyBorder="1" applyAlignment="1">
      <alignment horizontal="right" vertical="center"/>
    </xf>
    <xf numFmtId="0" fontId="8" fillId="0" borderId="20" xfId="0" applyFont="1" applyBorder="1" applyAlignment="1">
      <alignment horizontal="left" vertical="center"/>
    </xf>
    <xf numFmtId="0" fontId="67" fillId="0" borderId="20" xfId="0" applyFont="1" applyBorder="1" applyAlignment="1">
      <alignment horizontal="left" vertical="center"/>
    </xf>
    <xf numFmtId="0" fontId="68" fillId="0" borderId="20" xfId="0" applyFont="1" applyBorder="1" applyAlignment="1">
      <alignment horizontal="center" vertical="center"/>
    </xf>
    <xf numFmtId="4" fontId="68" fillId="0" borderId="20" xfId="0" applyNumberFormat="1" applyFont="1" applyBorder="1" applyAlignment="1">
      <alignment horizontal="right" vertical="center"/>
    </xf>
    <xf numFmtId="4" fontId="68" fillId="0" borderId="20" xfId="0" applyNumberFormat="1" applyFont="1" applyBorder="1" applyAlignment="1">
      <alignment horizontal="right" vertical="center" wrapText="1"/>
    </xf>
    <xf numFmtId="0" fontId="8" fillId="0" borderId="20" xfId="0" applyFont="1" applyBorder="1" applyAlignment="1">
      <alignment horizontal="left" vertical="center" wrapText="1"/>
    </xf>
    <xf numFmtId="4" fontId="68" fillId="0" borderId="20" xfId="0" applyNumberFormat="1" applyFont="1" applyBorder="1" applyAlignment="1">
      <alignment horizontal="center" vertical="center" wrapText="1"/>
    </xf>
    <xf numFmtId="181" fontId="70" fillId="0" borderId="21" xfId="0" applyNumberFormat="1" applyFont="1" applyBorder="1" applyAlignment="1">
      <alignment horizontal="right" vertical="center"/>
    </xf>
    <xf numFmtId="0" fontId="7" fillId="0" borderId="21" xfId="0" applyFont="1" applyBorder="1" applyAlignment="1">
      <alignment horizontal="left" vertical="center"/>
    </xf>
    <xf numFmtId="0" fontId="7" fillId="0" borderId="21" xfId="0" applyFont="1" applyBorder="1" applyAlignment="1">
      <alignment horizontal="center" vertical="center"/>
    </xf>
    <xf numFmtId="10" fontId="67" fillId="0" borderId="21" xfId="0" applyNumberFormat="1" applyFont="1" applyBorder="1" applyAlignment="1">
      <alignment horizontal="center" vertical="center"/>
    </xf>
    <xf numFmtId="4" fontId="67" fillId="0" borderId="21" xfId="0" applyNumberFormat="1" applyFont="1" applyBorder="1" applyAlignment="1">
      <alignment horizontal="right" vertical="center"/>
    </xf>
    <xf numFmtId="4" fontId="67" fillId="0" borderId="21" xfId="0" applyNumberFormat="1" applyFont="1" applyBorder="1" applyAlignment="1">
      <alignment horizontal="right" vertical="center" wrapText="1"/>
    </xf>
    <xf numFmtId="0" fontId="67" fillId="0" borderId="0" xfId="0" applyFont="1" applyAlignment="1">
      <alignment horizontal="center" vertical="center"/>
    </xf>
    <xf numFmtId="0" fontId="7" fillId="0" borderId="22" xfId="0" applyFont="1" applyBorder="1" applyAlignment="1">
      <alignment horizontal="left" vertical="center"/>
    </xf>
    <xf numFmtId="182" fontId="67" fillId="0" borderId="22" xfId="0" applyNumberFormat="1" applyFont="1" applyBorder="1" applyAlignment="1">
      <alignment horizontal="center" vertical="center"/>
    </xf>
    <xf numFmtId="4" fontId="67" fillId="0" borderId="22" xfId="0" applyNumberFormat="1" applyFont="1" applyBorder="1" applyAlignment="1">
      <alignment horizontal="right" vertical="center" wrapText="1"/>
    </xf>
    <xf numFmtId="181" fontId="71" fillId="0" borderId="20" xfId="0" applyNumberFormat="1" applyFont="1" applyBorder="1" applyAlignment="1">
      <alignment horizontal="right" vertical="center"/>
    </xf>
    <xf numFmtId="0" fontId="13" fillId="0" borderId="20" xfId="0" applyFont="1" applyBorder="1" applyAlignment="1">
      <alignment horizontal="left" vertical="center"/>
    </xf>
    <xf numFmtId="0" fontId="72" fillId="0" borderId="20" xfId="0" applyFont="1" applyBorder="1" applyAlignment="1">
      <alignment horizontal="left" vertical="center"/>
    </xf>
    <xf numFmtId="0" fontId="13" fillId="0" borderId="20" xfId="0" applyFont="1" applyBorder="1" applyAlignment="1">
      <alignment horizontal="center" vertical="center"/>
    </xf>
    <xf numFmtId="0" fontId="73" fillId="0" borderId="20" xfId="0" applyFont="1" applyBorder="1" applyAlignment="1">
      <alignment horizontal="center" vertical="center" wrapText="1"/>
    </xf>
    <xf numFmtId="0" fontId="13" fillId="0" borderId="20" xfId="0" applyFont="1" applyBorder="1" applyAlignment="1">
      <alignment horizontal="center" vertical="center" wrapText="1"/>
    </xf>
    <xf numFmtId="181" fontId="71" fillId="0" borderId="0" xfId="0" applyNumberFormat="1" applyFont="1" applyAlignment="1">
      <alignment horizontal="right" vertical="center"/>
    </xf>
    <xf numFmtId="4" fontId="15" fillId="0" borderId="0" xfId="0" applyNumberFormat="1" applyFont="1" applyAlignment="1">
      <alignment horizontal="left" vertical="center"/>
    </xf>
    <xf numFmtId="0" fontId="72" fillId="0" borderId="0" xfId="0" applyFont="1" applyAlignment="1">
      <alignment horizontal="left" vertical="center"/>
    </xf>
    <xf numFmtId="0" fontId="15" fillId="0" borderId="0" xfId="0" applyFont="1" applyAlignment="1">
      <alignment horizontal="center" vertical="center"/>
    </xf>
    <xf numFmtId="10" fontId="72" fillId="0" borderId="0" xfId="18" applyNumberFormat="1" applyFont="1" applyFill="1" applyBorder="1" applyAlignment="1">
      <alignment horizontal="center" vertical="center"/>
    </xf>
    <xf numFmtId="4" fontId="72" fillId="0" borderId="0" xfId="18" applyNumberFormat="1" applyFont="1" applyFill="1" applyBorder="1" applyAlignment="1">
      <alignment horizontal="right" vertical="center"/>
    </xf>
    <xf numFmtId="4" fontId="72" fillId="0" borderId="0" xfId="0" applyNumberFormat="1" applyFont="1" applyAlignment="1">
      <alignment horizontal="right" vertical="center" wrapText="1"/>
    </xf>
    <xf numFmtId="0" fontId="72" fillId="0" borderId="0" xfId="0" applyFont="1" applyAlignment="1">
      <alignment horizontal="center" vertical="center"/>
    </xf>
    <xf numFmtId="0" fontId="15" fillId="0" borderId="0" xfId="0" applyFont="1" applyAlignment="1">
      <alignment horizontal="left" vertical="center"/>
    </xf>
    <xf numFmtId="181" fontId="74" fillId="0" borderId="20" xfId="0" applyNumberFormat="1" applyFont="1" applyBorder="1" applyAlignment="1">
      <alignment horizontal="right" vertical="center"/>
    </xf>
    <xf numFmtId="0" fontId="73" fillId="0" borderId="20" xfId="0" applyFont="1" applyBorder="1" applyAlignment="1">
      <alignment horizontal="center" vertical="center"/>
    </xf>
    <xf numFmtId="4" fontId="73" fillId="0" borderId="20" xfId="0" applyNumberFormat="1" applyFont="1" applyBorder="1" applyAlignment="1">
      <alignment horizontal="right" vertical="center"/>
    </xf>
    <xf numFmtId="4" fontId="73" fillId="0" borderId="20" xfId="0" applyNumberFormat="1" applyFont="1" applyBorder="1" applyAlignment="1">
      <alignment horizontal="right" vertical="center" wrapText="1"/>
    </xf>
    <xf numFmtId="181" fontId="70" fillId="0" borderId="23" xfId="0" applyNumberFormat="1" applyFont="1" applyBorder="1" applyAlignment="1">
      <alignment horizontal="right" vertical="center"/>
    </xf>
    <xf numFmtId="0" fontId="8" fillId="0" borderId="23" xfId="0" applyFont="1" applyBorder="1" applyAlignment="1">
      <alignment horizontal="left" vertical="center"/>
    </xf>
    <xf numFmtId="0" fontId="67" fillId="0" borderId="23" xfId="0" applyFont="1" applyBorder="1" applyAlignment="1">
      <alignment horizontal="left" vertical="center"/>
    </xf>
    <xf numFmtId="4" fontId="68" fillId="0" borderId="23" xfId="0" applyNumberFormat="1" applyFont="1" applyBorder="1" applyAlignment="1">
      <alignment horizontal="right" vertical="center" wrapText="1"/>
    </xf>
    <xf numFmtId="0" fontId="8" fillId="0" borderId="0" xfId="0" applyFont="1" applyAlignment="1">
      <alignment horizontal="left" vertical="center"/>
    </xf>
    <xf numFmtId="4" fontId="68" fillId="0" borderId="0" xfId="0" applyNumberFormat="1" applyFont="1" applyAlignment="1">
      <alignment horizontal="right" vertical="center" wrapText="1"/>
    </xf>
    <xf numFmtId="0" fontId="7" fillId="0" borderId="19" xfId="0" applyFont="1" applyBorder="1" applyAlignment="1">
      <alignment horizontal="right" vertical="center"/>
    </xf>
    <xf numFmtId="0" fontId="8" fillId="0" borderId="19" xfId="0" applyFont="1" applyBorder="1" applyAlignment="1">
      <alignment horizontal="left" vertical="center"/>
    </xf>
    <xf numFmtId="0" fontId="68"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7" fillId="0" borderId="0" xfId="0" applyFont="1" applyAlignment="1">
      <alignment vertical="center" wrapText="1"/>
    </xf>
    <xf numFmtId="183" fontId="66" fillId="0" borderId="0" xfId="0" applyNumberFormat="1" applyFont="1" applyAlignment="1">
      <alignment horizontal="right" vertical="center"/>
    </xf>
    <xf numFmtId="4" fontId="66" fillId="0" borderId="0" xfId="0" applyNumberFormat="1" applyFont="1" applyAlignment="1">
      <alignment horizontal="right" vertical="center"/>
    </xf>
    <xf numFmtId="184" fontId="66" fillId="0" borderId="0" xfId="0" applyNumberFormat="1" applyFont="1" applyAlignment="1">
      <alignment horizontal="right" vertical="center" wrapText="1"/>
    </xf>
    <xf numFmtId="0" fontId="8" fillId="0" borderId="20" xfId="0" applyFont="1" applyBorder="1" applyAlignment="1">
      <alignment vertical="center" wrapText="1"/>
    </xf>
    <xf numFmtId="3" fontId="65" fillId="0" borderId="20" xfId="0" applyNumberFormat="1" applyFont="1" applyBorder="1" applyAlignment="1">
      <alignment horizontal="right" vertical="center"/>
    </xf>
    <xf numFmtId="185" fontId="65" fillId="0" borderId="20" xfId="0" applyNumberFormat="1" applyFont="1" applyBorder="1" applyAlignment="1">
      <alignment horizontal="right" vertical="center"/>
    </xf>
    <xf numFmtId="4" fontId="65" fillId="0" borderId="20" xfId="0" applyNumberFormat="1" applyFont="1" applyBorder="1" applyAlignment="1">
      <alignment horizontal="right" vertical="center" wrapText="1"/>
    </xf>
    <xf numFmtId="186" fontId="67" fillId="0" borderId="0" xfId="0" applyNumberFormat="1" applyFont="1" applyAlignment="1">
      <alignment horizontal="right" vertical="center" wrapText="1"/>
    </xf>
    <xf numFmtId="3" fontId="67" fillId="0" borderId="0" xfId="0" applyNumberFormat="1" applyFont="1" applyAlignment="1">
      <alignment horizontal="right" vertical="center"/>
    </xf>
    <xf numFmtId="187" fontId="67" fillId="0" borderId="0" xfId="0" applyNumberFormat="1" applyFont="1" applyAlignment="1">
      <alignment horizontal="right" vertical="center"/>
    </xf>
    <xf numFmtId="0" fontId="68" fillId="0" borderId="20" xfId="0" applyFont="1" applyBorder="1" applyAlignment="1">
      <alignment horizontal="left" vertical="center"/>
    </xf>
    <xf numFmtId="186" fontId="68" fillId="0" borderId="20" xfId="0" applyNumberFormat="1" applyFont="1" applyBorder="1" applyAlignment="1">
      <alignment horizontal="right" vertical="center"/>
    </xf>
    <xf numFmtId="183" fontId="68" fillId="0" borderId="20" xfId="0" applyNumberFormat="1" applyFont="1" applyBorder="1" applyAlignment="1">
      <alignment horizontal="right" vertical="center"/>
    </xf>
    <xf numFmtId="0" fontId="68" fillId="0" borderId="20" xfId="0" applyFont="1" applyBorder="1" applyAlignment="1">
      <alignment horizontal="left" vertical="center" wrapText="1"/>
    </xf>
    <xf numFmtId="3" fontId="68" fillId="0" borderId="20" xfId="0" applyNumberFormat="1" applyFont="1" applyBorder="1" applyAlignment="1">
      <alignment horizontal="right" vertical="center"/>
    </xf>
    <xf numFmtId="0" fontId="7" fillId="0" borderId="0" xfId="0" applyFont="1" applyAlignment="1">
      <alignment horizontal="center" vertical="center" wrapText="1"/>
    </xf>
    <xf numFmtId="188" fontId="67" fillId="0" borderId="0" xfId="0" applyNumberFormat="1" applyFont="1" applyAlignment="1">
      <alignment horizontal="right" vertical="center"/>
    </xf>
    <xf numFmtId="0" fontId="8" fillId="0" borderId="21" xfId="0" applyFont="1" applyBorder="1" applyAlignment="1">
      <alignment horizontal="left" vertical="center"/>
    </xf>
    <xf numFmtId="0" fontId="8" fillId="0" borderId="21" xfId="0" applyFont="1" applyBorder="1" applyAlignment="1">
      <alignment horizontal="center" vertical="center"/>
    </xf>
    <xf numFmtId="3" fontId="68" fillId="0" borderId="21" xfId="0" applyNumberFormat="1" applyFont="1" applyBorder="1" applyAlignment="1">
      <alignment horizontal="right" vertical="center"/>
    </xf>
    <xf numFmtId="183" fontId="68" fillId="0" borderId="21" xfId="0" applyNumberFormat="1" applyFont="1" applyBorder="1" applyAlignment="1">
      <alignment horizontal="right" vertical="center"/>
    </xf>
    <xf numFmtId="4" fontId="68" fillId="0" borderId="21" xfId="0" applyNumberFormat="1" applyFont="1" applyBorder="1" applyAlignment="1">
      <alignment horizontal="right" vertical="center" wrapText="1"/>
    </xf>
    <xf numFmtId="186" fontId="67" fillId="0" borderId="0" xfId="0" applyNumberFormat="1" applyFont="1" applyAlignment="1">
      <alignment horizontal="right" vertical="center"/>
    </xf>
    <xf numFmtId="181" fontId="70" fillId="0" borderId="24" xfId="0" applyNumberFormat="1" applyFont="1" applyBorder="1" applyAlignment="1">
      <alignment horizontal="right" vertical="center"/>
    </xf>
    <xf numFmtId="0" fontId="8" fillId="0" borderId="24" xfId="0" applyFont="1" applyBorder="1" applyAlignment="1">
      <alignment horizontal="left" vertical="center"/>
    </xf>
    <xf numFmtId="0" fontId="67" fillId="0" borderId="24" xfId="0" applyFont="1" applyBorder="1" applyAlignment="1">
      <alignment horizontal="left" vertical="center"/>
    </xf>
    <xf numFmtId="4" fontId="68" fillId="0" borderId="24" xfId="0" applyNumberFormat="1" applyFont="1" applyBorder="1" applyAlignment="1">
      <alignment horizontal="right" vertical="center" wrapText="1"/>
    </xf>
    <xf numFmtId="0" fontId="7" fillId="0" borderId="0" xfId="0" applyFont="1" applyAlignment="1">
      <alignment horizontal="right" vertical="center"/>
    </xf>
    <xf numFmtId="4" fontId="67" fillId="0" borderId="0" xfId="0" applyNumberFormat="1" applyFont="1" applyAlignment="1">
      <alignment horizontal="left" vertical="center"/>
    </xf>
    <xf numFmtId="0" fontId="75" fillId="0" borderId="0" xfId="0" applyFont="1" applyAlignment="1">
      <alignment/>
    </xf>
    <xf numFmtId="0" fontId="68" fillId="0" borderId="21" xfId="0" applyFont="1" applyBorder="1" applyAlignment="1">
      <alignment horizontal="center" vertical="center" wrapText="1"/>
    </xf>
    <xf numFmtId="0" fontId="8" fillId="0" borderId="21" xfId="0" applyFont="1" applyBorder="1" applyAlignment="1">
      <alignment horizontal="center" vertical="center" wrapText="1"/>
    </xf>
    <xf numFmtId="0" fontId="7" fillId="0" borderId="20" xfId="0" applyFont="1" applyBorder="1" applyAlignment="1">
      <alignment horizontal="left" vertical="center"/>
    </xf>
    <xf numFmtId="0" fontId="7" fillId="0" borderId="20" xfId="0" applyFont="1" applyBorder="1" applyAlignment="1">
      <alignment horizontal="center" vertical="center"/>
    </xf>
    <xf numFmtId="0" fontId="67" fillId="0" borderId="20" xfId="0" applyFont="1" applyBorder="1" applyAlignment="1">
      <alignment horizontal="center" vertical="center"/>
    </xf>
    <xf numFmtId="4" fontId="67" fillId="0" borderId="20" xfId="0" applyNumberFormat="1" applyFont="1" applyBorder="1" applyAlignment="1">
      <alignment horizontal="right" vertical="center"/>
    </xf>
    <xf numFmtId="4" fontId="67" fillId="0" borderId="20" xfId="0" applyNumberFormat="1" applyFont="1" applyBorder="1" applyAlignment="1">
      <alignment horizontal="right" vertical="center" wrapText="1"/>
    </xf>
    <xf numFmtId="0" fontId="8" fillId="0" borderId="23" xfId="0" applyFont="1" applyBorder="1" applyAlignment="1">
      <alignment horizontal="center" vertical="center"/>
    </xf>
    <xf numFmtId="0" fontId="68" fillId="0" borderId="23" xfId="0" applyFont="1" applyBorder="1" applyAlignment="1">
      <alignment horizontal="center" vertical="center"/>
    </xf>
    <xf numFmtId="4" fontId="68" fillId="0" borderId="23" xfId="0" applyNumberFormat="1" applyFont="1" applyBorder="1" applyAlignment="1">
      <alignment horizontal="right" vertical="center"/>
    </xf>
    <xf numFmtId="181" fontId="70" fillId="0" borderId="21" xfId="0" applyNumberFormat="1" applyFont="1" applyBorder="1" applyAlignment="1">
      <alignment horizontal="right" vertical="center" wrapText="1"/>
    </xf>
    <xf numFmtId="0" fontId="8" fillId="0" borderId="21" xfId="0" applyFont="1" applyBorder="1" applyAlignment="1">
      <alignment horizontal="left" vertical="center" wrapText="1"/>
    </xf>
    <xf numFmtId="0" fontId="68" fillId="0" borderId="21" xfId="0" applyFont="1" applyBorder="1" applyAlignment="1">
      <alignment horizontal="left" vertical="center" wrapText="1"/>
    </xf>
    <xf numFmtId="0" fontId="7" fillId="0" borderId="25" xfId="0" applyFont="1" applyBorder="1" applyAlignment="1">
      <alignment horizontal="right" vertical="center" wrapText="1"/>
    </xf>
    <xf numFmtId="0" fontId="8" fillId="0" borderId="25" xfId="0" applyFont="1" applyBorder="1" applyAlignment="1">
      <alignment horizontal="left" vertical="center" wrapText="1"/>
    </xf>
    <xf numFmtId="0" fontId="67" fillId="0" borderId="25" xfId="0" applyFont="1" applyBorder="1" applyAlignment="1">
      <alignment horizontal="left" vertical="center"/>
    </xf>
    <xf numFmtId="0" fontId="7" fillId="0" borderId="0" xfId="0" applyFont="1" applyBorder="1" applyAlignment="1">
      <alignment horizontal="right" vertical="center" wrapText="1"/>
    </xf>
    <xf numFmtId="0" fontId="8" fillId="0" borderId="0" xfId="0" applyFont="1" applyBorder="1" applyAlignment="1">
      <alignment horizontal="left" vertical="center" wrapText="1"/>
    </xf>
    <xf numFmtId="0" fontId="67" fillId="0" borderId="0" xfId="0" applyFont="1" applyBorder="1" applyAlignment="1">
      <alignment horizontal="left" vertical="center"/>
    </xf>
    <xf numFmtId="0" fontId="8" fillId="0" borderId="0" xfId="0" applyFont="1" applyBorder="1" applyAlignment="1">
      <alignment horizontal="center" vertical="center" wrapText="1"/>
    </xf>
    <xf numFmtId="181" fontId="70" fillId="0" borderId="0" xfId="0" applyNumberFormat="1" applyFont="1" applyBorder="1" applyAlignment="1">
      <alignment horizontal="center" vertical="center" wrapText="1"/>
    </xf>
    <xf numFmtId="0" fontId="7" fillId="0" borderId="0" xfId="0" applyFont="1" applyBorder="1" applyAlignment="1">
      <alignment horizontal="left" vertical="center" wrapText="1"/>
    </xf>
    <xf numFmtId="4" fontId="67" fillId="0" borderId="0" xfId="0" applyNumberFormat="1" applyFont="1" applyBorder="1" applyAlignment="1">
      <alignment horizontal="right" vertical="center" wrapText="1"/>
    </xf>
    <xf numFmtId="181" fontId="70" fillId="0" borderId="18" xfId="0" applyNumberFormat="1" applyFont="1" applyBorder="1" applyAlignment="1">
      <alignment horizontal="center" vertical="center" wrapText="1"/>
    </xf>
    <xf numFmtId="0" fontId="7" fillId="0" borderId="18" xfId="0" applyFont="1" applyBorder="1" applyAlignment="1">
      <alignment horizontal="left" vertical="center" wrapText="1"/>
    </xf>
    <xf numFmtId="4" fontId="67" fillId="0" borderId="18" xfId="0" applyNumberFormat="1" applyFont="1" applyBorder="1" applyAlignment="1">
      <alignment horizontal="right" vertical="center" wrapText="1"/>
    </xf>
    <xf numFmtId="0" fontId="8" fillId="0" borderId="0" xfId="0" applyFont="1" applyAlignment="1">
      <alignment vertical="center"/>
    </xf>
    <xf numFmtId="10" fontId="7" fillId="0" borderId="0" xfId="23" applyNumberFormat="1" applyFont="1" applyFill="1" applyBorder="1" applyAlignment="1">
      <alignment horizontal="right" vertical="center"/>
    </xf>
    <xf numFmtId="4" fontId="0" fillId="0" borderId="0" xfId="0" applyNumberFormat="1" applyAlignment="1">
      <alignment/>
    </xf>
    <xf numFmtId="0" fontId="76" fillId="33" borderId="0" xfId="0" applyFont="1" applyFill="1" applyBorder="1" applyAlignment="1">
      <alignment vertical="center" wrapText="1"/>
    </xf>
    <xf numFmtId="0" fontId="11" fillId="33" borderId="0" xfId="0" applyFont="1" applyFill="1" applyAlignment="1">
      <alignment vertical="center" wrapText="1"/>
    </xf>
    <xf numFmtId="0" fontId="11" fillId="33" borderId="0" xfId="0" applyFont="1" applyFill="1" applyAlignment="1">
      <alignment horizontal="center" vertical="center" wrapText="1"/>
    </xf>
    <xf numFmtId="0" fontId="69" fillId="33" borderId="0" xfId="0" applyFont="1" applyFill="1" applyAlignment="1">
      <alignment/>
    </xf>
    <xf numFmtId="0" fontId="11" fillId="33" borderId="0" xfId="0" applyFont="1" applyFill="1" applyBorder="1" applyAlignment="1">
      <alignment vertical="center" wrapText="1"/>
    </xf>
    <xf numFmtId="0" fontId="18" fillId="33" borderId="25" xfId="0" applyFont="1" applyFill="1" applyBorder="1" applyAlignment="1">
      <alignment horizontal="center" vertical="center" wrapText="1"/>
    </xf>
    <xf numFmtId="0" fontId="11" fillId="33" borderId="24" xfId="0" applyFont="1" applyFill="1" applyBorder="1" applyAlignment="1">
      <alignment horizontal="left" vertical="center" wrapText="1"/>
    </xf>
    <xf numFmtId="0" fontId="77" fillId="4" borderId="25" xfId="0" applyFont="1" applyFill="1" applyBorder="1" applyAlignment="1">
      <alignment horizontal="center" vertical="center" wrapText="1"/>
    </xf>
    <xf numFmtId="0" fontId="18" fillId="33" borderId="20" xfId="0" applyFont="1" applyFill="1" applyBorder="1" applyAlignment="1">
      <alignment horizontal="center" vertical="center" wrapText="1"/>
    </xf>
    <xf numFmtId="0" fontId="77" fillId="33" borderId="20"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0" xfId="0" applyFont="1" applyFill="1" applyBorder="1" applyAlignment="1">
      <alignment horizontal="right" vertical="center" wrapText="1"/>
    </xf>
    <xf numFmtId="176" fontId="11" fillId="33" borderId="0" xfId="15" applyNumberFormat="1" applyFont="1" applyFill="1" applyBorder="1" applyAlignment="1">
      <alignment horizontal="center" vertical="center" wrapText="1"/>
    </xf>
    <xf numFmtId="176" fontId="11" fillId="33" borderId="0" xfId="23" applyNumberFormat="1" applyFont="1" applyFill="1" applyBorder="1" applyAlignment="1">
      <alignment horizontal="center" vertical="center" wrapText="1"/>
    </xf>
    <xf numFmtId="10" fontId="11" fillId="33" borderId="0" xfId="18" applyNumberFormat="1" applyFont="1" applyFill="1" applyBorder="1" applyAlignment="1">
      <alignment horizontal="right" vertical="center" wrapText="1"/>
    </xf>
    <xf numFmtId="0" fontId="18" fillId="33" borderId="20" xfId="0" applyFont="1" applyFill="1" applyBorder="1" applyAlignment="1">
      <alignment horizontal="left" vertical="center" wrapText="1"/>
    </xf>
    <xf numFmtId="0" fontId="18" fillId="33" borderId="20" xfId="0" applyFont="1" applyFill="1" applyBorder="1" applyAlignment="1">
      <alignment vertical="center" wrapText="1"/>
    </xf>
    <xf numFmtId="0" fontId="11" fillId="33" borderId="0" xfId="0" applyFont="1" applyFill="1" applyBorder="1" applyAlignment="1">
      <alignment horizontal="left" vertical="center" wrapText="1"/>
    </xf>
    <xf numFmtId="10" fontId="11" fillId="33" borderId="20" xfId="18" applyNumberFormat="1" applyFont="1" applyFill="1" applyBorder="1" applyAlignment="1">
      <alignment horizontal="right" vertical="center" wrapText="1"/>
    </xf>
    <xf numFmtId="0" fontId="11" fillId="33" borderId="20" xfId="0" applyFont="1" applyFill="1" applyBorder="1" applyAlignment="1">
      <alignment vertical="center" wrapText="1"/>
    </xf>
    <xf numFmtId="0" fontId="18" fillId="33" borderId="0" xfId="0" applyFont="1" applyFill="1" applyBorder="1" applyAlignment="1">
      <alignment horizontal="center" vertical="center" wrapText="1"/>
    </xf>
    <xf numFmtId="179" fontId="18" fillId="33" borderId="0" xfId="0" applyNumberFormat="1" applyFont="1" applyFill="1" applyBorder="1" applyAlignment="1">
      <alignment horizontal="center" vertical="center" wrapText="1"/>
    </xf>
    <xf numFmtId="0" fontId="77" fillId="4" borderId="0" xfId="0" applyFont="1" applyFill="1" applyBorder="1" applyAlignment="1">
      <alignment horizontal="center" vertical="center" wrapText="1"/>
    </xf>
    <xf numFmtId="0" fontId="11" fillId="33" borderId="21" xfId="0" applyFont="1" applyFill="1" applyBorder="1" applyAlignment="1">
      <alignment horizontal="center" vertical="center" wrapText="1"/>
    </xf>
    <xf numFmtId="0" fontId="69" fillId="33" borderId="21" xfId="0" applyFont="1" applyFill="1" applyBorder="1" applyAlignment="1">
      <alignment vertical="center" wrapText="1"/>
    </xf>
    <xf numFmtId="0" fontId="69" fillId="33" borderId="21" xfId="0" applyFont="1" applyFill="1" applyBorder="1" applyAlignment="1">
      <alignment horizontal="right" vertical="center" wrapText="1"/>
    </xf>
    <xf numFmtId="176" fontId="69" fillId="33" borderId="21" xfId="15" applyNumberFormat="1" applyFont="1" applyFill="1" applyBorder="1" applyAlignment="1">
      <alignment horizontal="center" vertical="center" wrapText="1"/>
    </xf>
    <xf numFmtId="4" fontId="11" fillId="33" borderId="21" xfId="0" applyNumberFormat="1" applyFont="1" applyFill="1" applyBorder="1" applyAlignment="1">
      <alignment vertical="center" wrapText="1"/>
    </xf>
    <xf numFmtId="0" fontId="69" fillId="33" borderId="0" xfId="0" applyFont="1" applyFill="1" applyBorder="1" applyAlignment="1">
      <alignment vertical="center" wrapText="1"/>
    </xf>
    <xf numFmtId="0" fontId="69" fillId="33" borderId="0" xfId="0" applyFont="1" applyFill="1" applyBorder="1" applyAlignment="1">
      <alignment horizontal="right" vertical="center" wrapText="1"/>
    </xf>
    <xf numFmtId="176" fontId="69" fillId="33" borderId="0" xfId="15" applyNumberFormat="1" applyFont="1" applyFill="1" applyBorder="1" applyAlignment="1">
      <alignment horizontal="center" vertical="center" wrapText="1"/>
    </xf>
    <xf numFmtId="4" fontId="11" fillId="33" borderId="0" xfId="0" applyNumberFormat="1" applyFont="1" applyFill="1" applyBorder="1" applyAlignment="1">
      <alignment vertical="center" wrapText="1"/>
    </xf>
    <xf numFmtId="176" fontId="11" fillId="33" borderId="0" xfId="23" applyNumberFormat="1" applyFont="1" applyFill="1" applyBorder="1" applyAlignment="1">
      <alignment horizontal="right" vertical="center" wrapText="1"/>
    </xf>
    <xf numFmtId="0" fontId="11" fillId="33" borderId="22" xfId="0" applyFont="1" applyFill="1" applyBorder="1" applyAlignment="1">
      <alignment horizontal="center" vertical="center" wrapText="1"/>
    </xf>
    <xf numFmtId="0" fontId="69" fillId="33" borderId="22" xfId="0" applyFont="1" applyFill="1" applyBorder="1" applyAlignment="1">
      <alignment vertical="center" wrapText="1"/>
    </xf>
    <xf numFmtId="189" fontId="69" fillId="33" borderId="22" xfId="0" applyNumberFormat="1" applyFont="1" applyFill="1" applyBorder="1" applyAlignment="1">
      <alignment horizontal="right" vertical="center" wrapText="1"/>
    </xf>
    <xf numFmtId="176" fontId="69" fillId="33" borderId="22" xfId="15" applyNumberFormat="1" applyFont="1" applyFill="1" applyBorder="1" applyAlignment="1">
      <alignment horizontal="center" vertical="center" wrapText="1"/>
    </xf>
    <xf numFmtId="4" fontId="11" fillId="33" borderId="22" xfId="0" applyNumberFormat="1" applyFont="1" applyFill="1" applyBorder="1" applyAlignment="1">
      <alignment vertical="center" wrapText="1"/>
    </xf>
    <xf numFmtId="0" fontId="77" fillId="33" borderId="20" xfId="0" applyFont="1" applyFill="1" applyBorder="1" applyAlignment="1">
      <alignment horizontal="left" vertical="center" wrapText="1"/>
    </xf>
    <xf numFmtId="4" fontId="18" fillId="33" borderId="20" xfId="0" applyNumberFormat="1" applyFont="1" applyFill="1" applyBorder="1" applyAlignment="1">
      <alignment vertical="center" wrapText="1"/>
    </xf>
    <xf numFmtId="4" fontId="18" fillId="33" borderId="0" xfId="0" applyNumberFormat="1" applyFont="1" applyFill="1" applyBorder="1" applyAlignment="1">
      <alignment vertical="center" wrapText="1"/>
    </xf>
    <xf numFmtId="0" fontId="18" fillId="33" borderId="18" xfId="0" applyFont="1" applyFill="1" applyBorder="1" applyAlignment="1">
      <alignment horizontal="left" vertical="center" wrapText="1"/>
    </xf>
    <xf numFmtId="4" fontId="18" fillId="33" borderId="18" xfId="0" applyNumberFormat="1" applyFont="1" applyFill="1" applyBorder="1" applyAlignment="1">
      <alignment vertical="center" wrapText="1"/>
    </xf>
    <xf numFmtId="0" fontId="77" fillId="0" borderId="19" xfId="0" applyFont="1" applyBorder="1" applyAlignment="1">
      <alignment horizontal="left" vertical="center"/>
    </xf>
    <xf numFmtId="0" fontId="69" fillId="0" borderId="22" xfId="0" applyFont="1" applyBorder="1" applyAlignment="1">
      <alignment horizontal="left" vertical="center" wrapText="1"/>
    </xf>
    <xf numFmtId="0" fontId="18" fillId="33" borderId="24" xfId="0" applyFont="1" applyFill="1" applyBorder="1" applyAlignment="1">
      <alignment vertical="center" wrapText="1"/>
    </xf>
    <xf numFmtId="176" fontId="18" fillId="33" borderId="20" xfId="23" applyNumberFormat="1" applyFont="1" applyFill="1" applyBorder="1" applyAlignment="1">
      <alignment horizontal="right" vertical="center" wrapText="1"/>
    </xf>
    <xf numFmtId="190" fontId="11" fillId="33" borderId="20" xfId="23" applyNumberFormat="1" applyFont="1" applyFill="1" applyBorder="1" applyAlignment="1">
      <alignment vertical="center" wrapText="1"/>
    </xf>
    <xf numFmtId="190" fontId="18" fillId="33" borderId="20" xfId="0" applyNumberFormat="1" applyFont="1" applyFill="1" applyBorder="1" applyAlignment="1">
      <alignment vertical="center" wrapText="1"/>
    </xf>
    <xf numFmtId="191" fontId="11" fillId="33" borderId="0" xfId="0" applyNumberFormat="1" applyFont="1" applyFill="1" applyAlignment="1">
      <alignment vertical="center" wrapText="1"/>
    </xf>
    <xf numFmtId="0" fontId="78" fillId="33" borderId="0" xfId="0" applyFont="1" applyFill="1" applyBorder="1" applyAlignment="1">
      <alignment horizontal="center" vertical="center" wrapText="1"/>
    </xf>
    <xf numFmtId="179" fontId="76" fillId="33" borderId="0" xfId="23" applyNumberFormat="1" applyFont="1" applyFill="1" applyBorder="1" applyAlignment="1">
      <alignment horizontal="center" vertical="center" wrapText="1"/>
    </xf>
    <xf numFmtId="0" fontId="76" fillId="33" borderId="0" xfId="0" applyFont="1" applyFill="1" applyBorder="1" applyAlignment="1">
      <alignment horizontal="center" vertical="center" wrapText="1"/>
    </xf>
    <xf numFmtId="176" fontId="11" fillId="33" borderId="0" xfId="0" applyNumberFormat="1" applyFont="1" applyFill="1" applyAlignment="1">
      <alignment vertical="center" wrapText="1"/>
    </xf>
    <xf numFmtId="4" fontId="11" fillId="33" borderId="0" xfId="0" applyNumberFormat="1" applyFont="1" applyFill="1" applyAlignment="1">
      <alignment vertical="center" wrapText="1"/>
    </xf>
    <xf numFmtId="179" fontId="76" fillId="33" borderId="0" xfId="0" applyNumberFormat="1" applyFont="1" applyFill="1" applyBorder="1" applyAlignment="1">
      <alignment horizontal="center" vertical="center" wrapText="1"/>
    </xf>
    <xf numFmtId="4" fontId="18" fillId="33" borderId="21" xfId="0" applyNumberFormat="1" applyFont="1" applyFill="1" applyBorder="1" applyAlignment="1">
      <alignment vertical="center" wrapText="1"/>
    </xf>
    <xf numFmtId="0" fontId="69" fillId="0" borderId="22" xfId="0" applyFont="1" applyBorder="1" applyAlignment="1">
      <alignment vertical="center" wrapText="1"/>
    </xf>
    <xf numFmtId="10" fontId="11" fillId="33" borderId="0" xfId="23" applyNumberFormat="1" applyFont="1" applyFill="1" applyBorder="1" applyAlignment="1">
      <alignment horizontal="right" vertical="center" wrapText="1"/>
    </xf>
    <xf numFmtId="4" fontId="18" fillId="33" borderId="22" xfId="0" applyNumberFormat="1" applyFont="1" applyFill="1" applyBorder="1" applyAlignment="1">
      <alignment vertical="center" wrapText="1"/>
    </xf>
    <xf numFmtId="0" fontId="69" fillId="0" borderId="22" xfId="0" applyFont="1" applyBorder="1" applyAlignment="1">
      <alignment horizontal="justify" vertical="center" wrapText="1"/>
    </xf>
    <xf numFmtId="192" fontId="11" fillId="33" borderId="0" xfId="0" applyNumberFormat="1" applyFont="1" applyFill="1" applyAlignment="1">
      <alignment vertical="center" wrapText="1"/>
    </xf>
    <xf numFmtId="0" fontId="11" fillId="33" borderId="0" xfId="0" applyFont="1" applyFill="1" applyBorder="1" applyAlignment="1">
      <alignment vertical="center" wrapText="1"/>
    </xf>
    <xf numFmtId="0" fontId="11" fillId="33" borderId="0" xfId="0" applyFont="1" applyFill="1" applyBorder="1" applyAlignment="1">
      <alignment horizontal="center" vertical="center" wrapText="1"/>
    </xf>
    <xf numFmtId="0" fontId="11" fillId="33" borderId="0" xfId="0" applyFont="1" applyFill="1" applyBorder="1" applyAlignment="1">
      <alignment horizontal="right" vertical="center" wrapText="1"/>
    </xf>
    <xf numFmtId="176" fontId="11" fillId="33" borderId="0" xfId="15" applyNumberFormat="1" applyFont="1" applyFill="1" applyBorder="1" applyAlignment="1">
      <alignment horizontal="center" vertical="center" wrapText="1"/>
    </xf>
    <xf numFmtId="176" fontId="11" fillId="33" borderId="0" xfId="23" applyNumberFormat="1" applyFont="1" applyFill="1" applyBorder="1" applyAlignment="1">
      <alignment horizontal="center" vertical="center" wrapText="1"/>
    </xf>
    <xf numFmtId="10" fontId="11" fillId="33" borderId="0" xfId="18" applyNumberFormat="1" applyFont="1" applyFill="1" applyBorder="1" applyAlignment="1">
      <alignment horizontal="right" vertical="center" wrapText="1"/>
    </xf>
    <xf numFmtId="0" fontId="11" fillId="33" borderId="0" xfId="0" applyFont="1" applyFill="1" applyBorder="1" applyAlignment="1">
      <alignment horizontal="left" vertical="center" wrapText="1"/>
    </xf>
    <xf numFmtId="0" fontId="18" fillId="33" borderId="0" xfId="0" applyFont="1" applyFill="1" applyBorder="1" applyAlignment="1">
      <alignment horizontal="center" vertical="center" wrapText="1"/>
    </xf>
    <xf numFmtId="179" fontId="18" fillId="33" borderId="0" xfId="0" applyNumberFormat="1" applyFont="1" applyFill="1" applyBorder="1" applyAlignment="1">
      <alignment horizontal="center" vertical="center" wrapText="1"/>
    </xf>
    <xf numFmtId="0" fontId="77" fillId="4" borderId="0" xfId="0" applyFont="1" applyFill="1" applyBorder="1" applyAlignment="1">
      <alignment horizontal="center" vertical="center" wrapText="1"/>
    </xf>
    <xf numFmtId="0" fontId="69" fillId="33" borderId="0" xfId="0" applyFont="1" applyFill="1" applyBorder="1" applyAlignment="1">
      <alignment vertical="center" wrapText="1"/>
    </xf>
    <xf numFmtId="0" fontId="69" fillId="33" borderId="0" xfId="0" applyFont="1" applyFill="1" applyBorder="1" applyAlignment="1">
      <alignment horizontal="right" vertical="center" wrapText="1"/>
    </xf>
    <xf numFmtId="176" fontId="69" fillId="33" borderId="0" xfId="15" applyNumberFormat="1" applyFont="1" applyFill="1" applyBorder="1" applyAlignment="1">
      <alignment horizontal="center" vertical="center" wrapText="1"/>
    </xf>
    <xf numFmtId="4" fontId="11" fillId="33" borderId="0" xfId="0" applyNumberFormat="1" applyFont="1" applyFill="1" applyBorder="1" applyAlignment="1">
      <alignment vertical="center" wrapText="1"/>
    </xf>
    <xf numFmtId="176" fontId="11" fillId="33" borderId="0" xfId="23" applyNumberFormat="1" applyFont="1" applyFill="1" applyBorder="1" applyAlignment="1">
      <alignment horizontal="right" vertical="center" wrapText="1"/>
    </xf>
    <xf numFmtId="4" fontId="18" fillId="33" borderId="0" xfId="0" applyNumberFormat="1" applyFont="1" applyFill="1" applyBorder="1" applyAlignment="1">
      <alignment vertical="center" wrapText="1"/>
    </xf>
    <xf numFmtId="0" fontId="77" fillId="0" borderId="19" xfId="0" applyFont="1" applyFill="1" applyBorder="1" applyAlignment="1">
      <alignment horizontal="left" vertical="center"/>
    </xf>
    <xf numFmtId="0" fontId="69" fillId="0" borderId="22" xfId="0" applyFont="1" applyFill="1" applyBorder="1" applyAlignment="1">
      <alignment horizontal="left" vertical="center" wrapText="1"/>
    </xf>
    <xf numFmtId="0" fontId="69" fillId="0" borderId="22" xfId="0" applyFont="1" applyFill="1" applyBorder="1" applyAlignment="1">
      <alignment horizontal="justify" vertical="center" wrapText="1"/>
    </xf>
    <xf numFmtId="0" fontId="69" fillId="33" borderId="0" xfId="0" applyFont="1" applyFill="1" applyBorder="1" applyAlignment="1">
      <alignment/>
    </xf>
    <xf numFmtId="191" fontId="11" fillId="33" borderId="0" xfId="0" applyNumberFormat="1" applyFont="1" applyFill="1" applyBorder="1" applyAlignment="1">
      <alignment vertical="center" wrapText="1"/>
    </xf>
    <xf numFmtId="0" fontId="69" fillId="0" borderId="22" xfId="0" applyFont="1" applyFill="1" applyBorder="1" applyAlignment="1">
      <alignment vertical="center" wrapText="1"/>
    </xf>
    <xf numFmtId="0" fontId="11" fillId="33" borderId="24" xfId="0" applyFont="1" applyFill="1" applyBorder="1" applyAlignment="1">
      <alignment horizontal="justify" vertical="center" wrapText="1"/>
    </xf>
    <xf numFmtId="0" fontId="69" fillId="33" borderId="0" xfId="0" applyFont="1" applyFill="1" applyBorder="1" applyAlignment="1">
      <alignment vertical="center"/>
    </xf>
    <xf numFmtId="176" fontId="69" fillId="33" borderId="0" xfId="0" applyNumberFormat="1" applyFont="1" applyFill="1" applyBorder="1" applyAlignment="1">
      <alignment vertical="center" wrapText="1"/>
    </xf>
    <xf numFmtId="179" fontId="78" fillId="33" borderId="0" xfId="0" applyNumberFormat="1" applyFont="1" applyFill="1" applyBorder="1" applyAlignment="1">
      <alignment horizontal="center" vertical="center" wrapText="1"/>
    </xf>
    <xf numFmtId="179" fontId="76" fillId="33" borderId="0" xfId="23" applyNumberFormat="1" applyFont="1" applyFill="1" applyBorder="1" applyAlignment="1">
      <alignment vertical="center" wrapText="1"/>
    </xf>
    <xf numFmtId="4" fontId="69" fillId="33" borderId="0" xfId="0" applyNumberFormat="1" applyFont="1" applyFill="1" applyBorder="1" applyAlignment="1">
      <alignment vertical="center" wrapText="1"/>
    </xf>
    <xf numFmtId="176" fontId="69" fillId="33" borderId="0" xfId="15" applyNumberFormat="1" applyFont="1" applyFill="1" applyBorder="1" applyAlignment="1">
      <alignment vertical="center" wrapText="1"/>
    </xf>
    <xf numFmtId="0" fontId="11" fillId="33" borderId="20" xfId="0" applyFont="1" applyFill="1" applyBorder="1" applyAlignment="1">
      <alignment horizontal="left" vertical="center" wrapText="1"/>
    </xf>
    <xf numFmtId="10" fontId="11" fillId="33" borderId="20" xfId="18" applyNumberFormat="1" applyFont="1" applyFill="1" applyBorder="1" applyAlignment="1">
      <alignment horizontal="center" vertical="center" wrapText="1"/>
    </xf>
    <xf numFmtId="190" fontId="18" fillId="33" borderId="20" xfId="23" applyNumberFormat="1" applyFont="1" applyFill="1" applyBorder="1" applyAlignment="1">
      <alignment vertical="center" wrapText="1"/>
    </xf>
    <xf numFmtId="176" fontId="76" fillId="33" borderId="0" xfId="15" applyNumberFormat="1" applyFont="1" applyFill="1" applyBorder="1" applyAlignment="1">
      <alignment vertical="center" wrapText="1"/>
    </xf>
    <xf numFmtId="193" fontId="11" fillId="33" borderId="0" xfId="18" applyNumberFormat="1" applyFont="1" applyFill="1" applyBorder="1" applyAlignment="1">
      <alignment horizontal="right" vertical="center" wrapText="1"/>
    </xf>
    <xf numFmtId="0" fontId="69" fillId="0" borderId="0" xfId="0" applyFont="1" applyBorder="1" applyAlignment="1">
      <alignment vertical="center" wrapText="1"/>
    </xf>
    <xf numFmtId="0" fontId="69" fillId="0" borderId="20" xfId="0" applyFont="1" applyBorder="1" applyAlignment="1">
      <alignment vertical="center" wrapText="1"/>
    </xf>
    <xf numFmtId="176" fontId="69" fillId="33" borderId="22" xfId="0" applyNumberFormat="1" applyFont="1" applyFill="1" applyBorder="1" applyAlignment="1">
      <alignment horizontal="right" vertical="center" wrapText="1"/>
    </xf>
    <xf numFmtId="3" fontId="69" fillId="33" borderId="0" xfId="0" applyNumberFormat="1" applyFont="1" applyFill="1" applyBorder="1" applyAlignment="1">
      <alignment horizontal="right" vertical="center" wrapText="1"/>
    </xf>
    <xf numFmtId="0" fontId="0" fillId="33" borderId="0" xfId="0" applyFill="1" applyAlignment="1">
      <alignment/>
    </xf>
    <xf numFmtId="0" fontId="0" fillId="0" borderId="0" xfId="0" applyAlignment="1">
      <alignment horizontal="right"/>
    </xf>
    <xf numFmtId="0" fontId="79" fillId="0" borderId="13" xfId="0" applyFont="1" applyFill="1" applyBorder="1" applyAlignment="1">
      <alignment horizontal="right" vertical="center" wrapText="1"/>
    </xf>
    <xf numFmtId="0" fontId="79" fillId="0" borderId="13" xfId="0" applyFont="1" applyFill="1" applyBorder="1" applyAlignment="1">
      <alignment horizontal="center" vertical="center" wrapText="1"/>
    </xf>
    <xf numFmtId="0" fontId="79" fillId="0" borderId="13" xfId="0" applyFont="1" applyFill="1" applyBorder="1" applyAlignment="1">
      <alignment horizontal="left" vertical="center" wrapText="1"/>
    </xf>
    <xf numFmtId="0" fontId="79" fillId="0" borderId="15" xfId="0" applyFont="1" applyFill="1" applyBorder="1" applyAlignment="1">
      <alignment horizontal="left" vertical="center" wrapText="1"/>
    </xf>
    <xf numFmtId="0" fontId="79" fillId="0" borderId="26" xfId="0" applyFont="1" applyFill="1" applyBorder="1" applyAlignment="1">
      <alignment horizontal="center" vertical="center"/>
    </xf>
    <xf numFmtId="0" fontId="79" fillId="0" borderId="27" xfId="0" applyFont="1" applyFill="1" applyBorder="1" applyAlignment="1">
      <alignment horizontal="center" vertical="center"/>
    </xf>
    <xf numFmtId="0" fontId="79" fillId="0" borderId="28" xfId="0" applyFont="1" applyFill="1" applyBorder="1" applyAlignment="1">
      <alignment horizontal="center" vertical="center" wrapText="1"/>
    </xf>
    <xf numFmtId="0" fontId="79" fillId="0" borderId="29" xfId="0" applyFont="1" applyFill="1" applyBorder="1" applyAlignment="1">
      <alignment horizontal="center" vertical="center" wrapText="1"/>
    </xf>
    <xf numFmtId="0" fontId="79" fillId="0" borderId="10" xfId="0" applyFont="1" applyBorder="1" applyAlignment="1">
      <alignment horizontal="center" vertical="center" wrapText="1"/>
    </xf>
    <xf numFmtId="0" fontId="79" fillId="0" borderId="11" xfId="0" applyFont="1" applyBorder="1" applyAlignment="1">
      <alignment horizontal="center" vertical="center" wrapText="1"/>
    </xf>
    <xf numFmtId="0" fontId="79" fillId="0" borderId="30" xfId="0" applyFont="1" applyBorder="1" applyAlignment="1">
      <alignment horizontal="center" vertical="center" wrapText="1"/>
    </xf>
    <xf numFmtId="0" fontId="80" fillId="34" borderId="12" xfId="0" applyFont="1" applyFill="1" applyBorder="1" applyAlignment="1">
      <alignment horizontal="right" vertical="center" wrapText="1"/>
    </xf>
    <xf numFmtId="0" fontId="80" fillId="34" borderId="13" xfId="0" applyFont="1" applyFill="1" applyBorder="1" applyAlignment="1">
      <alignment horizontal="center" vertical="center" wrapText="1"/>
    </xf>
    <xf numFmtId="0" fontId="80" fillId="34" borderId="31" xfId="0" applyFont="1" applyFill="1" applyBorder="1" applyAlignment="1">
      <alignment horizontal="center" vertical="center" wrapText="1"/>
    </xf>
    <xf numFmtId="0" fontId="81" fillId="0" borderId="12" xfId="0" applyFont="1" applyBorder="1" applyAlignment="1">
      <alignment horizontal="right" vertical="center" wrapText="1"/>
    </xf>
    <xf numFmtId="0" fontId="79" fillId="0" borderId="13" xfId="0" applyFont="1" applyBorder="1" applyAlignment="1">
      <alignment horizontal="justify" vertical="center" wrapText="1"/>
    </xf>
    <xf numFmtId="0" fontId="81" fillId="0" borderId="13" xfId="0" applyFont="1" applyBorder="1" applyAlignment="1">
      <alignment horizontal="center" vertical="center" wrapText="1"/>
    </xf>
    <xf numFmtId="4" fontId="81" fillId="0" borderId="13" xfId="0" applyNumberFormat="1" applyFont="1" applyBorder="1" applyAlignment="1">
      <alignment horizontal="right" vertical="center"/>
    </xf>
    <xf numFmtId="4" fontId="81" fillId="0" borderId="31" xfId="0" applyNumberFormat="1" applyFont="1" applyBorder="1" applyAlignment="1">
      <alignment horizontal="right" vertical="center"/>
    </xf>
    <xf numFmtId="0" fontId="81" fillId="35" borderId="12" xfId="0" applyFont="1" applyFill="1" applyBorder="1" applyAlignment="1">
      <alignment horizontal="right" vertical="center" wrapText="1"/>
    </xf>
    <xf numFmtId="0" fontId="79" fillId="35" borderId="13" xfId="0" applyFont="1" applyFill="1" applyBorder="1" applyAlignment="1">
      <alignment horizontal="justify" vertical="center" wrapText="1"/>
    </xf>
    <xf numFmtId="0" fontId="81" fillId="35" borderId="13" xfId="0" applyFont="1" applyFill="1" applyBorder="1" applyAlignment="1">
      <alignment horizontal="center" vertical="center" wrapText="1"/>
    </xf>
    <xf numFmtId="4" fontId="81" fillId="35" borderId="13" xfId="0" applyNumberFormat="1" applyFont="1" applyFill="1" applyBorder="1" applyAlignment="1">
      <alignment horizontal="right" vertical="center"/>
    </xf>
    <xf numFmtId="0" fontId="79" fillId="0" borderId="16" xfId="0" applyFont="1" applyBorder="1" applyAlignment="1">
      <alignment horizontal="left" vertical="center" wrapText="1"/>
    </xf>
    <xf numFmtId="0" fontId="79" fillId="0" borderId="17" xfId="0" applyFont="1" applyBorder="1" applyAlignment="1">
      <alignment horizontal="left" vertical="center" wrapText="1"/>
    </xf>
    <xf numFmtId="0" fontId="82" fillId="0" borderId="17" xfId="0" applyFont="1" applyBorder="1" applyAlignment="1">
      <alignment vertical="center"/>
    </xf>
    <xf numFmtId="0" fontId="79" fillId="0" borderId="17" xfId="0" applyFont="1" applyBorder="1" applyAlignment="1">
      <alignment horizontal="justify" vertical="center" wrapText="1"/>
    </xf>
    <xf numFmtId="0" fontId="82" fillId="0" borderId="32" xfId="0" applyFont="1" applyBorder="1" applyAlignment="1">
      <alignment vertical="center"/>
    </xf>
    <xf numFmtId="0" fontId="79" fillId="36" borderId="33" xfId="0" applyFont="1" applyFill="1" applyBorder="1" applyAlignment="1">
      <alignment horizontal="center" vertical="center" wrapText="1"/>
    </xf>
    <xf numFmtId="0" fontId="79" fillId="36" borderId="24" xfId="0" applyFont="1" applyFill="1" applyBorder="1" applyAlignment="1">
      <alignment horizontal="center" vertical="center" wrapText="1"/>
    </xf>
    <xf numFmtId="0" fontId="79" fillId="36" borderId="34" xfId="0" applyFont="1" applyFill="1" applyBorder="1" applyAlignment="1">
      <alignment horizontal="center" vertical="center" wrapText="1"/>
    </xf>
    <xf numFmtId="0" fontId="79" fillId="0" borderId="33" xfId="0" applyFont="1" applyBorder="1" applyAlignment="1">
      <alignment horizontal="center" vertical="center" wrapText="1"/>
    </xf>
    <xf numFmtId="0" fontId="79" fillId="0" borderId="24" xfId="0" applyFont="1" applyBorder="1" applyAlignment="1">
      <alignment horizontal="center" vertical="center" wrapText="1"/>
    </xf>
    <xf numFmtId="0" fontId="79" fillId="0" borderId="34" xfId="0" applyFont="1" applyBorder="1" applyAlignment="1">
      <alignment horizontal="center" vertical="center" wrapText="1"/>
    </xf>
    <xf numFmtId="0" fontId="80" fillId="34" borderId="35" xfId="0" applyFont="1" applyFill="1" applyBorder="1" applyAlignment="1">
      <alignment horizontal="right" vertical="center" wrapText="1"/>
    </xf>
    <xf numFmtId="0" fontId="80" fillId="34" borderId="36" xfId="0" applyFont="1" applyFill="1" applyBorder="1" applyAlignment="1">
      <alignment horizontal="justify" vertical="center" wrapText="1"/>
    </xf>
    <xf numFmtId="0" fontId="80" fillId="34" borderId="36" xfId="0" applyFont="1" applyFill="1" applyBorder="1" applyAlignment="1">
      <alignment horizontal="center" vertical="center" wrapText="1"/>
    </xf>
    <xf numFmtId="0" fontId="81" fillId="0" borderId="35" xfId="0" applyFont="1" applyBorder="1" applyAlignment="1">
      <alignment horizontal="right" vertical="center" wrapText="1"/>
    </xf>
    <xf numFmtId="0" fontId="79" fillId="0" borderId="36" xfId="0" applyFont="1" applyBorder="1" applyAlignment="1">
      <alignment horizontal="justify" vertical="center" wrapText="1"/>
    </xf>
    <xf numFmtId="0" fontId="81" fillId="0" borderId="36" xfId="0" applyFont="1" applyBorder="1" applyAlignment="1">
      <alignment horizontal="center" vertical="center" wrapText="1"/>
    </xf>
    <xf numFmtId="4" fontId="81" fillId="0" borderId="36" xfId="0" applyNumberFormat="1" applyFont="1" applyBorder="1" applyAlignment="1">
      <alignment horizontal="right" vertical="center"/>
    </xf>
    <xf numFmtId="4" fontId="81" fillId="0" borderId="37" xfId="0" applyNumberFormat="1" applyFont="1" applyBorder="1" applyAlignment="1">
      <alignment horizontal="right" vertical="center"/>
    </xf>
    <xf numFmtId="0" fontId="79" fillId="0" borderId="33" xfId="0" applyFont="1" applyBorder="1" applyAlignment="1">
      <alignment horizontal="justify" vertical="center" wrapText="1"/>
    </xf>
    <xf numFmtId="0" fontId="79" fillId="0" borderId="24" xfId="0" applyFont="1" applyBorder="1" applyAlignment="1">
      <alignment horizontal="justify" vertical="center" wrapText="1"/>
    </xf>
    <xf numFmtId="0" fontId="79" fillId="0" borderId="38" xfId="0" applyFont="1" applyBorder="1" applyAlignment="1">
      <alignment horizontal="justify" vertical="center" wrapText="1"/>
    </xf>
    <xf numFmtId="0" fontId="79" fillId="0" borderId="39" xfId="0" applyFont="1" applyBorder="1" applyAlignment="1">
      <alignment horizontal="justify" vertical="center" wrapText="1"/>
    </xf>
    <xf numFmtId="0" fontId="81" fillId="35" borderId="35" xfId="0" applyFont="1" applyFill="1" applyBorder="1" applyAlignment="1">
      <alignment horizontal="right" vertical="center" wrapText="1"/>
    </xf>
    <xf numFmtId="0" fontId="79" fillId="35" borderId="36" xfId="0" applyFont="1" applyFill="1" applyBorder="1" applyAlignment="1">
      <alignment horizontal="justify" vertical="center" wrapText="1"/>
    </xf>
    <xf numFmtId="0" fontId="81" fillId="35" borderId="36" xfId="0" applyFont="1" applyFill="1" applyBorder="1" applyAlignment="1">
      <alignment horizontal="center" vertical="center" wrapText="1"/>
    </xf>
    <xf numFmtId="4" fontId="81" fillId="35" borderId="36" xfId="0" applyNumberFormat="1" applyFont="1" applyFill="1" applyBorder="1" applyAlignment="1">
      <alignment horizontal="right" vertical="center"/>
    </xf>
    <xf numFmtId="3" fontId="81" fillId="0" borderId="36" xfId="0" applyNumberFormat="1" applyFont="1" applyBorder="1" applyAlignment="1">
      <alignment horizontal="center" vertical="center" wrapText="1"/>
    </xf>
    <xf numFmtId="0" fontId="79" fillId="0" borderId="40" xfId="0" applyFont="1" applyFill="1" applyBorder="1" applyAlignment="1">
      <alignment horizontal="center" vertical="center"/>
    </xf>
    <xf numFmtId="9" fontId="83" fillId="0" borderId="41" xfId="0" applyNumberFormat="1" applyFont="1" applyFill="1" applyBorder="1" applyAlignment="1">
      <alignment vertical="center" wrapText="1"/>
    </xf>
    <xf numFmtId="0" fontId="79" fillId="0" borderId="42" xfId="0" applyFont="1" applyBorder="1" applyAlignment="1">
      <alignment horizontal="center" vertical="center" wrapText="1"/>
    </xf>
    <xf numFmtId="0" fontId="80" fillId="34" borderId="43" xfId="0" applyFont="1" applyFill="1" applyBorder="1" applyAlignment="1">
      <alignment horizontal="center" vertical="center" wrapText="1"/>
    </xf>
    <xf numFmtId="4" fontId="81" fillId="0" borderId="43" xfId="0" applyNumberFormat="1" applyFont="1" applyBorder="1" applyAlignment="1">
      <alignment horizontal="right" vertical="center"/>
    </xf>
    <xf numFmtId="4" fontId="82" fillId="0" borderId="44" xfId="0" applyNumberFormat="1" applyFont="1" applyBorder="1" applyAlignment="1">
      <alignment vertical="center"/>
    </xf>
    <xf numFmtId="0" fontId="79" fillId="36" borderId="38" xfId="0" applyFont="1" applyFill="1" applyBorder="1" applyAlignment="1">
      <alignment horizontal="center" vertical="center" wrapText="1"/>
    </xf>
    <xf numFmtId="0" fontId="79" fillId="0" borderId="38" xfId="0" applyFont="1" applyBorder="1" applyAlignment="1">
      <alignment horizontal="center" vertical="center" wrapText="1"/>
    </xf>
    <xf numFmtId="4" fontId="82" fillId="0" borderId="36" xfId="0" applyNumberFormat="1" applyFont="1" applyBorder="1" applyAlignment="1">
      <alignment horizontal="right" vertical="center"/>
    </xf>
    <xf numFmtId="4" fontId="79" fillId="0" borderId="36" xfId="0" applyNumberFormat="1" applyFont="1" applyBorder="1" applyAlignment="1">
      <alignment horizontal="right" vertical="center"/>
    </xf>
    <xf numFmtId="0" fontId="79" fillId="0" borderId="33" xfId="0" applyFont="1" applyBorder="1" applyAlignment="1">
      <alignment horizontal="left" vertical="center" wrapText="1"/>
    </xf>
    <xf numFmtId="0" fontId="79" fillId="0" borderId="24" xfId="0" applyFont="1" applyBorder="1" applyAlignment="1">
      <alignment horizontal="left" vertical="center" wrapText="1"/>
    </xf>
    <xf numFmtId="0" fontId="79" fillId="0" borderId="34" xfId="0" applyFont="1" applyBorder="1" applyAlignment="1">
      <alignment horizontal="left" vertical="center" wrapText="1"/>
    </xf>
    <xf numFmtId="0" fontId="0" fillId="33" borderId="0" xfId="0" applyFill="1" applyAlignment="1">
      <alignment horizontal="right"/>
    </xf>
    <xf numFmtId="4" fontId="79" fillId="0" borderId="38" xfId="0" applyNumberFormat="1" applyFont="1" applyBorder="1" applyAlignment="1">
      <alignment vertical="center" wrapText="1"/>
    </xf>
    <xf numFmtId="4" fontId="60" fillId="33" borderId="0" xfId="0" applyNumberFormat="1" applyFont="1" applyFill="1" applyAlignment="1">
      <alignment/>
    </xf>
    <xf numFmtId="0" fontId="0" fillId="0" borderId="0" xfId="0" applyAlignment="1">
      <alignment horizontal="center"/>
    </xf>
    <xf numFmtId="0" fontId="26" fillId="0" borderId="45" xfId="0" applyFont="1" applyFill="1" applyBorder="1" applyAlignment="1">
      <alignment horizontal="center"/>
    </xf>
    <xf numFmtId="0" fontId="26" fillId="0" borderId="21" xfId="0" applyFont="1" applyFill="1" applyBorder="1" applyAlignment="1">
      <alignment horizontal="center"/>
    </xf>
    <xf numFmtId="0" fontId="26" fillId="0" borderId="46" xfId="0" applyFont="1" applyFill="1" applyBorder="1" applyAlignment="1">
      <alignment horizontal="center"/>
    </xf>
    <xf numFmtId="0" fontId="13" fillId="0" borderId="47" xfId="0" applyFont="1" applyFill="1" applyBorder="1" applyAlignment="1">
      <alignment horizontal="center"/>
    </xf>
    <xf numFmtId="0" fontId="13" fillId="0" borderId="0" xfId="0" applyFont="1" applyFill="1" applyBorder="1" applyAlignment="1">
      <alignment horizontal="center"/>
    </xf>
    <xf numFmtId="0" fontId="13" fillId="0" borderId="48" xfId="0" applyFont="1" applyFill="1" applyBorder="1" applyAlignment="1">
      <alignment horizontal="center"/>
    </xf>
    <xf numFmtId="0" fontId="13" fillId="0" borderId="29" xfId="0" applyFont="1" applyFill="1" applyBorder="1" applyAlignment="1">
      <alignment horizontal="center"/>
    </xf>
    <xf numFmtId="0" fontId="13" fillId="0" borderId="22" xfId="0" applyFont="1" applyFill="1" applyBorder="1" applyAlignment="1">
      <alignment horizontal="center"/>
    </xf>
    <xf numFmtId="0" fontId="13" fillId="0" borderId="41" xfId="0" applyFont="1" applyFill="1" applyBorder="1" applyAlignment="1">
      <alignment horizontal="center"/>
    </xf>
    <xf numFmtId="0" fontId="13" fillId="0" borderId="13" xfId="0" applyFont="1" applyFill="1" applyBorder="1" applyAlignment="1">
      <alignment/>
    </xf>
    <xf numFmtId="2" fontId="13" fillId="0" borderId="13" xfId="0" applyNumberFormat="1" applyFont="1" applyFill="1" applyBorder="1" applyAlignment="1">
      <alignment horizontal="center"/>
    </xf>
    <xf numFmtId="0" fontId="15" fillId="0" borderId="13" xfId="0" applyFont="1" applyFill="1" applyBorder="1" applyAlignment="1">
      <alignment/>
    </xf>
    <xf numFmtId="2" fontId="15" fillId="0" borderId="13" xfId="0" applyNumberFormat="1" applyFont="1" applyFill="1" applyBorder="1" applyAlignment="1">
      <alignment horizontal="center"/>
    </xf>
    <xf numFmtId="0" fontId="15" fillId="0" borderId="49" xfId="0" applyFont="1" applyFill="1" applyBorder="1" applyAlignment="1">
      <alignment horizontal="left"/>
    </xf>
    <xf numFmtId="0" fontId="15" fillId="0" borderId="50" xfId="0" applyFont="1" applyFill="1" applyBorder="1" applyAlignment="1">
      <alignment horizontal="left"/>
    </xf>
    <xf numFmtId="0" fontId="15" fillId="0" borderId="49" xfId="0" applyFont="1" applyFill="1" applyBorder="1" applyAlignment="1">
      <alignment horizontal="center"/>
    </xf>
    <xf numFmtId="0" fontId="15" fillId="0" borderId="20" xfId="0" applyFont="1" applyFill="1" applyBorder="1" applyAlignment="1">
      <alignment horizontal="center"/>
    </xf>
    <xf numFmtId="0" fontId="15" fillId="0" borderId="50" xfId="0" applyFont="1" applyFill="1" applyBorder="1" applyAlignment="1">
      <alignment horizontal="center"/>
    </xf>
    <xf numFmtId="0" fontId="13" fillId="0" borderId="49" xfId="0" applyFont="1" applyFill="1" applyBorder="1" applyAlignment="1">
      <alignment horizontal="left"/>
    </xf>
    <xf numFmtId="0" fontId="13" fillId="0" borderId="50" xfId="0" applyFont="1" applyFill="1" applyBorder="1" applyAlignment="1">
      <alignment horizontal="left"/>
    </xf>
    <xf numFmtId="0" fontId="13" fillId="0" borderId="13" xfId="0" applyFont="1" applyFill="1" applyBorder="1" applyAlignment="1">
      <alignment horizontal="center"/>
    </xf>
    <xf numFmtId="0" fontId="13" fillId="0" borderId="49" xfId="0" applyFont="1" applyFill="1" applyBorder="1" applyAlignment="1">
      <alignment horizontal="center"/>
    </xf>
    <xf numFmtId="0" fontId="13" fillId="0" borderId="20" xfId="0" applyFont="1" applyFill="1" applyBorder="1" applyAlignment="1">
      <alignment horizontal="center"/>
    </xf>
    <xf numFmtId="0" fontId="13" fillId="0" borderId="50" xfId="0" applyFont="1" applyFill="1" applyBorder="1" applyAlignment="1">
      <alignment horizontal="center"/>
    </xf>
    <xf numFmtId="0" fontId="13" fillId="0" borderId="13" xfId="0" applyFont="1" applyFill="1" applyBorder="1" applyAlignment="1">
      <alignment horizontal="right"/>
    </xf>
    <xf numFmtId="185" fontId="15" fillId="0" borderId="13" xfId="0" applyNumberFormat="1" applyFont="1" applyFill="1" applyBorder="1" applyAlignment="1">
      <alignment horizontal="left"/>
    </xf>
    <xf numFmtId="0" fontId="15" fillId="0" borderId="13" xfId="0" applyFont="1" applyFill="1" applyBorder="1" applyAlignment="1">
      <alignment horizontal="center"/>
    </xf>
    <xf numFmtId="0" fontId="15" fillId="0" borderId="47" xfId="0" applyFont="1" applyFill="1" applyBorder="1" applyAlignment="1">
      <alignment horizontal="center"/>
    </xf>
    <xf numFmtId="0" fontId="15" fillId="0" borderId="0" xfId="0" applyFont="1" applyFill="1" applyBorder="1" applyAlignment="1">
      <alignment horizontal="center"/>
    </xf>
    <xf numFmtId="0" fontId="15" fillId="0" borderId="48" xfId="0" applyFont="1" applyFill="1" applyBorder="1" applyAlignment="1">
      <alignment horizontal="center"/>
    </xf>
    <xf numFmtId="0" fontId="13" fillId="0" borderId="49" xfId="0" applyFont="1" applyFill="1" applyBorder="1" applyAlignment="1">
      <alignment horizontal="right"/>
    </xf>
    <xf numFmtId="2" fontId="13" fillId="0" borderId="20" xfId="0" applyNumberFormat="1" applyFont="1" applyFill="1" applyBorder="1" applyAlignment="1">
      <alignment horizontal="left"/>
    </xf>
    <xf numFmtId="0" fontId="15" fillId="0" borderId="20" xfId="0" applyFont="1" applyFill="1" applyBorder="1" applyAlignment="1">
      <alignment/>
    </xf>
    <xf numFmtId="0" fontId="13" fillId="0" borderId="29" xfId="0" applyFont="1" applyFill="1" applyBorder="1" applyAlignment="1">
      <alignment horizontal="left"/>
    </xf>
    <xf numFmtId="0" fontId="13" fillId="0" borderId="22" xfId="0" applyFont="1" applyFill="1" applyBorder="1" applyAlignment="1">
      <alignment horizontal="left"/>
    </xf>
    <xf numFmtId="0" fontId="13" fillId="0" borderId="41" xfId="0" applyFont="1" applyFill="1" applyBorder="1" applyAlignment="1">
      <alignment horizontal="left"/>
    </xf>
    <xf numFmtId="0" fontId="0" fillId="0" borderId="0" xfId="0" applyAlignment="1">
      <alignment horizontal="center" wrapText="1"/>
    </xf>
  </cellXfs>
  <cellStyles count="51">
    <cellStyle name="Normal" xfId="0"/>
    <cellStyle name="Comma" xfId="15"/>
    <cellStyle name="Comma [0]" xfId="16"/>
    <cellStyle name="40% - Ênfase 4" xfId="17"/>
    <cellStyle name="Percent" xfId="18"/>
    <cellStyle name="Célula Vinculada" xfId="19"/>
    <cellStyle name="Célula de Verificação" xfId="20"/>
    <cellStyle name="Currency [0]" xfId="21"/>
    <cellStyle name="20% - Ênfase 3" xfId="22"/>
    <cellStyle name="Currency" xfId="23"/>
    <cellStyle name="Followed Hyperlink" xfId="24"/>
    <cellStyle name="Hyperlink" xfId="25"/>
    <cellStyle name="40% - Ênfase 2" xfId="26"/>
    <cellStyle name="Observação" xfId="27"/>
    <cellStyle name="Normal 2" xfId="28"/>
    <cellStyle name="40% - Ênfase 6" xfId="29"/>
    <cellStyle name="Texto de Aviso" xfId="30"/>
    <cellStyle name="Título" xfId="31"/>
    <cellStyle name="Texto Explicativo" xfId="32"/>
    <cellStyle name="Normal_CPU_Limpeza Urbana_Belém_23-08-11" xfId="33"/>
    <cellStyle name="Ênfase 3" xfId="34"/>
    <cellStyle name="Título 1" xfId="35"/>
    <cellStyle name="Ênfase 4" xfId="36"/>
    <cellStyle name="Título 2" xfId="37"/>
    <cellStyle name="Ênfase 5" xfId="38"/>
    <cellStyle name="Título 3" xfId="39"/>
    <cellStyle name="Ênfase 6" xfId="40"/>
    <cellStyle name="Título 4" xfId="41"/>
    <cellStyle name="Entrada" xfId="42"/>
    <cellStyle name="Saída" xfId="43"/>
    <cellStyle name="Cálculo" xfId="44"/>
    <cellStyle name="Total" xfId="45"/>
    <cellStyle name="40% - Ênfase 1" xfId="46"/>
    <cellStyle name="Bom" xfId="47"/>
    <cellStyle name="Ruim" xfId="48"/>
    <cellStyle name="Neutro" xfId="49"/>
    <cellStyle name="20% - Ênfase 5" xfId="50"/>
    <cellStyle name="Ênfase 1" xfId="51"/>
    <cellStyle name="20% - Ênfase 1" xfId="52"/>
    <cellStyle name="60% - Ênfase 1" xfId="53"/>
    <cellStyle name="20% - Ênfase 6" xfId="54"/>
    <cellStyle name="Ênfase 2" xfId="55"/>
    <cellStyle name="20% - Ênfase 2" xfId="56"/>
    <cellStyle name="60% - Ênfase 2" xfId="57"/>
    <cellStyle name="40% - Ênfase 3" xfId="58"/>
    <cellStyle name="60% - Ênfase 3" xfId="59"/>
    <cellStyle name="20% - Ênfase 4" xfId="60"/>
    <cellStyle name="60% - Ênfase 4" xfId="61"/>
    <cellStyle name="40% - Ênfase 5" xfId="62"/>
    <cellStyle name="60% - Ênfase 5" xfId="63"/>
    <cellStyle name="60% - Ênfase 6"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styles" Target="styles.xml" /><Relationship Id="rId47" Type="http://schemas.openxmlformats.org/officeDocument/2006/relationships/sharedStrings" Target="sharedStrings.xml" /><Relationship Id="rId48" Type="http://schemas.openxmlformats.org/officeDocument/2006/relationships/externalLink" Target="externalLinks/externalLink1.xml" /><Relationship Id="rId4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981075</xdr:colOff>
      <xdr:row>28</xdr:row>
      <xdr:rowOff>66675</xdr:rowOff>
    </xdr:from>
    <xdr:ext cx="4162425" cy="276225"/>
    <xdr:sp fLocksText="0">
      <xdr:nvSpPr>
        <xdr:cNvPr id="1" name="TextBox 7"/>
        <xdr:cNvSpPr txBox="1">
          <a:spLocks noChangeArrowheads="1"/>
        </xdr:cNvSpPr>
      </xdr:nvSpPr>
      <xdr:spPr>
        <a:xfrm>
          <a:off x="1847850" y="5905500"/>
          <a:ext cx="4162425" cy="2762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twoCellAnchor>
    <xdr:from>
      <xdr:col>2</xdr:col>
      <xdr:colOff>38100</xdr:colOff>
      <xdr:row>0</xdr:row>
      <xdr:rowOff>76200</xdr:rowOff>
    </xdr:from>
    <xdr:to>
      <xdr:col>3</xdr:col>
      <xdr:colOff>285750</xdr:colOff>
      <xdr:row>0</xdr:row>
      <xdr:rowOff>676275</xdr:rowOff>
    </xdr:to>
    <xdr:pic>
      <xdr:nvPicPr>
        <xdr:cNvPr id="2" name="Picture 8"/>
        <xdr:cNvPicPr preferRelativeResize="1">
          <a:picLocks noChangeAspect="1"/>
        </xdr:cNvPicPr>
      </xdr:nvPicPr>
      <xdr:blipFill>
        <a:blip r:embed="rId1"/>
        <a:stretch>
          <a:fillRect/>
        </a:stretch>
      </xdr:blipFill>
      <xdr:spPr>
        <a:xfrm>
          <a:off x="1885950" y="76200"/>
          <a:ext cx="1762125" cy="600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0</xdr:row>
      <xdr:rowOff>219075</xdr:rowOff>
    </xdr:from>
    <xdr:to>
      <xdr:col>1</xdr:col>
      <xdr:colOff>1895475</xdr:colOff>
      <xdr:row>0</xdr:row>
      <xdr:rowOff>819150</xdr:rowOff>
    </xdr:to>
    <xdr:pic>
      <xdr:nvPicPr>
        <xdr:cNvPr id="1" name="Picture 3"/>
        <xdr:cNvPicPr preferRelativeResize="1">
          <a:picLocks noChangeAspect="1"/>
        </xdr:cNvPicPr>
      </xdr:nvPicPr>
      <xdr:blipFill>
        <a:blip r:embed="rId1"/>
        <a:stretch>
          <a:fillRect/>
        </a:stretch>
      </xdr:blipFill>
      <xdr:spPr>
        <a:xfrm>
          <a:off x="542925" y="219075"/>
          <a:ext cx="1762125" cy="6000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helio\Documents\Trabalhos%202021\Capina%20El&#233;trica\Or&#231;amento_Revisad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rçamento"/>
      <sheetName val="Cronograma_Financ"/>
      <sheetName val="Cronograma_Fisico"/>
      <sheetName val="CCU_Serviço"/>
      <sheetName val="Trator"/>
      <sheetName val="V_Apoio"/>
      <sheetName val="Zasso"/>
      <sheetName val="Motorista"/>
      <sheetName val="Operador"/>
      <sheetName val="Técnico"/>
      <sheetName val="TécSinal"/>
      <sheetName val="Engenheiro"/>
      <sheetName val="Supervisor"/>
      <sheetName val="EPIs"/>
      <sheetName val="Ferramentas"/>
      <sheetName val="Fardamento"/>
      <sheetName val="BDI"/>
      <sheetName val="Encargos"/>
      <sheetName val="Veiculos"/>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D35"/>
  <sheetViews>
    <sheetView zoomScaleSheetLayoutView="100" workbookViewId="0" topLeftCell="A15">
      <selection activeCell="D35" sqref="D35"/>
    </sheetView>
  </sheetViews>
  <sheetFormatPr defaultColWidth="9.140625" defaultRowHeight="15"/>
  <cols>
    <col min="1" max="1" width="13.00390625" style="0" customWidth="1"/>
    <col min="2" max="2" width="14.7109375" style="0" customWidth="1"/>
    <col min="3" max="3" width="22.7109375" style="0" customWidth="1"/>
    <col min="4" max="4" width="34.7109375" style="0" customWidth="1"/>
  </cols>
  <sheetData>
    <row r="1" spans="1:4" ht="54" customHeight="1">
      <c r="A1" s="351"/>
      <c r="B1" s="351"/>
      <c r="C1" s="351"/>
      <c r="D1" s="351"/>
    </row>
    <row r="2" spans="1:4" ht="15.75">
      <c r="A2" s="352" t="s">
        <v>0</v>
      </c>
      <c r="B2" s="353"/>
      <c r="C2" s="353"/>
      <c r="D2" s="354"/>
    </row>
    <row r="3" spans="1:4" ht="15">
      <c r="A3" s="355" t="s">
        <v>1</v>
      </c>
      <c r="B3" s="356"/>
      <c r="C3" s="356"/>
      <c r="D3" s="357"/>
    </row>
    <row r="4" spans="1:4" ht="15">
      <c r="A4" s="358" t="s">
        <v>2</v>
      </c>
      <c r="B4" s="359"/>
      <c r="C4" s="359"/>
      <c r="D4" s="360"/>
    </row>
    <row r="5" spans="1:4" ht="15">
      <c r="A5" s="358"/>
      <c r="B5" s="359"/>
      <c r="C5" s="359"/>
      <c r="D5" s="360"/>
    </row>
    <row r="6" spans="1:4" ht="15">
      <c r="A6" s="361" t="s">
        <v>3</v>
      </c>
      <c r="B6" s="361" t="s">
        <v>4</v>
      </c>
      <c r="C6" s="361"/>
      <c r="D6" s="362">
        <f>D7+D8</f>
        <v>2.5100000000000002</v>
      </c>
    </row>
    <row r="7" spans="1:4" ht="15">
      <c r="A7" s="363" t="s">
        <v>5</v>
      </c>
      <c r="B7" s="363" t="s">
        <v>6</v>
      </c>
      <c r="C7" s="363"/>
      <c r="D7" s="364">
        <v>2.1</v>
      </c>
    </row>
    <row r="8" spans="1:4" ht="15">
      <c r="A8" s="363" t="s">
        <v>7</v>
      </c>
      <c r="B8" s="365" t="s">
        <v>8</v>
      </c>
      <c r="C8" s="366"/>
      <c r="D8" s="364">
        <v>0.41</v>
      </c>
    </row>
    <row r="9" spans="1:4" ht="15">
      <c r="A9" s="367"/>
      <c r="B9" s="368"/>
      <c r="C9" s="368"/>
      <c r="D9" s="369"/>
    </row>
    <row r="10" spans="1:4" ht="15">
      <c r="A10" s="361" t="s">
        <v>9</v>
      </c>
      <c r="B10" s="370" t="s">
        <v>10</v>
      </c>
      <c r="C10" s="371"/>
      <c r="D10" s="362">
        <f>D11</f>
        <v>4.5</v>
      </c>
    </row>
    <row r="11" spans="1:4" ht="15">
      <c r="A11" s="363" t="s">
        <v>11</v>
      </c>
      <c r="B11" s="365" t="s">
        <v>12</v>
      </c>
      <c r="C11" s="366"/>
      <c r="D11" s="364">
        <v>4.5</v>
      </c>
    </row>
    <row r="12" spans="1:4" ht="15">
      <c r="A12" s="367"/>
      <c r="B12" s="368"/>
      <c r="C12" s="368"/>
      <c r="D12" s="369"/>
    </row>
    <row r="13" spans="1:4" ht="15">
      <c r="A13" s="361" t="s">
        <v>13</v>
      </c>
      <c r="B13" s="361" t="s">
        <v>14</v>
      </c>
      <c r="C13" s="361"/>
      <c r="D13" s="362">
        <f>D14</f>
        <v>0.59</v>
      </c>
    </row>
    <row r="14" spans="1:4" ht="15">
      <c r="A14" s="363" t="s">
        <v>15</v>
      </c>
      <c r="B14" s="363" t="s">
        <v>16</v>
      </c>
      <c r="C14" s="363"/>
      <c r="D14" s="364">
        <v>0.59</v>
      </c>
    </row>
    <row r="15" spans="1:4" ht="15">
      <c r="A15" s="367"/>
      <c r="B15" s="368"/>
      <c r="C15" s="368"/>
      <c r="D15" s="369"/>
    </row>
    <row r="16" spans="1:4" ht="15">
      <c r="A16" s="361" t="s">
        <v>17</v>
      </c>
      <c r="B16" s="361" t="s">
        <v>18</v>
      </c>
      <c r="C16" s="361"/>
      <c r="D16" s="362">
        <f>D17+D18+D19</f>
        <v>1.77</v>
      </c>
    </row>
    <row r="17" spans="1:4" ht="15">
      <c r="A17" s="363" t="s">
        <v>19</v>
      </c>
      <c r="B17" s="365" t="s">
        <v>20</v>
      </c>
      <c r="C17" s="366"/>
      <c r="D17" s="364">
        <v>0.5</v>
      </c>
    </row>
    <row r="18" spans="1:4" ht="15">
      <c r="A18" s="363" t="s">
        <v>21</v>
      </c>
      <c r="B18" s="365" t="s">
        <v>22</v>
      </c>
      <c r="C18" s="366"/>
      <c r="D18" s="364">
        <v>0.3</v>
      </c>
    </row>
    <row r="19" spans="1:4" ht="15">
      <c r="A19" s="363" t="s">
        <v>23</v>
      </c>
      <c r="B19" s="365" t="s">
        <v>24</v>
      </c>
      <c r="C19" s="366"/>
      <c r="D19" s="364">
        <v>0.97</v>
      </c>
    </row>
    <row r="20" spans="1:4" ht="15">
      <c r="A20" s="367"/>
      <c r="B20" s="368"/>
      <c r="C20" s="368"/>
      <c r="D20" s="369"/>
    </row>
    <row r="21" spans="1:4" ht="15">
      <c r="A21" s="361" t="s">
        <v>25</v>
      </c>
      <c r="B21" s="370" t="s">
        <v>26</v>
      </c>
      <c r="C21" s="371"/>
      <c r="D21" s="362">
        <f>D22+D23+D24+D25</f>
        <v>8.65</v>
      </c>
    </row>
    <row r="22" spans="1:4" ht="15">
      <c r="A22" s="363" t="s">
        <v>27</v>
      </c>
      <c r="B22" s="365" t="s">
        <v>28</v>
      </c>
      <c r="C22" s="366"/>
      <c r="D22" s="364">
        <v>5</v>
      </c>
    </row>
    <row r="23" spans="1:4" ht="15">
      <c r="A23" s="363" t="s">
        <v>29</v>
      </c>
      <c r="B23" s="365" t="s">
        <v>30</v>
      </c>
      <c r="C23" s="366"/>
      <c r="D23" s="364">
        <v>0.65</v>
      </c>
    </row>
    <row r="24" spans="1:4" ht="15">
      <c r="A24" s="363" t="s">
        <v>31</v>
      </c>
      <c r="B24" s="365" t="s">
        <v>32</v>
      </c>
      <c r="C24" s="366"/>
      <c r="D24" s="364">
        <v>3</v>
      </c>
    </row>
    <row r="25" spans="1:4" ht="15">
      <c r="A25" s="363" t="s">
        <v>33</v>
      </c>
      <c r="B25" s="365" t="s">
        <v>34</v>
      </c>
      <c r="C25" s="366"/>
      <c r="D25" s="364">
        <v>0</v>
      </c>
    </row>
    <row r="26" spans="1:4" ht="15">
      <c r="A26" s="367"/>
      <c r="B26" s="368"/>
      <c r="C26" s="368"/>
      <c r="D26" s="369"/>
    </row>
    <row r="27" spans="1:4" ht="15">
      <c r="A27" s="372" t="s">
        <v>35</v>
      </c>
      <c r="B27" s="372"/>
      <c r="C27" s="372"/>
      <c r="D27" s="372"/>
    </row>
    <row r="28" spans="1:4" ht="15">
      <c r="A28" s="373"/>
      <c r="B28" s="374"/>
      <c r="C28" s="374"/>
      <c r="D28" s="375"/>
    </row>
    <row r="29" spans="1:4" ht="15">
      <c r="A29" s="376" t="s">
        <v>36</v>
      </c>
      <c r="B29" s="377" t="s">
        <v>37</v>
      </c>
      <c r="C29" s="363"/>
      <c r="D29" s="378"/>
    </row>
    <row r="30" spans="1:4" ht="15">
      <c r="A30" s="379"/>
      <c r="B30" s="380"/>
      <c r="C30" s="380"/>
      <c r="D30" s="381"/>
    </row>
    <row r="31" spans="1:4" ht="15">
      <c r="A31" s="382" t="s">
        <v>38</v>
      </c>
      <c r="B31" s="383">
        <f>(((1+D6/100+D16/100)*(1+D13/100)*(1+D10/100))/(1-D21/100)-1)*100</f>
        <v>19.995115862068968</v>
      </c>
      <c r="C31" s="384"/>
      <c r="D31" s="369"/>
    </row>
    <row r="32" spans="1:4" ht="15">
      <c r="A32" s="385"/>
      <c r="B32" s="386"/>
      <c r="C32" s="386"/>
      <c r="D32" s="387"/>
    </row>
    <row r="33" spans="1:3" ht="15">
      <c r="A33" s="388" t="s">
        <v>39</v>
      </c>
      <c r="B33" s="388"/>
      <c r="C33" s="388"/>
    </row>
    <row r="34" spans="1:3" ht="15">
      <c r="A34" s="388"/>
      <c r="B34" s="388"/>
      <c r="C34" s="388"/>
    </row>
    <row r="35" spans="1:3" ht="15">
      <c r="A35" s="388"/>
      <c r="B35" s="388"/>
      <c r="C35" s="388"/>
    </row>
  </sheetData>
  <sheetProtection/>
  <mergeCells count="25">
    <mergeCell ref="A1:D1"/>
    <mergeCell ref="A2:D2"/>
    <mergeCell ref="A3:D3"/>
    <mergeCell ref="A4:D4"/>
    <mergeCell ref="B8:C8"/>
    <mergeCell ref="A9:D9"/>
    <mergeCell ref="B10:C10"/>
    <mergeCell ref="B11:C11"/>
    <mergeCell ref="A12:D12"/>
    <mergeCell ref="A15:D15"/>
    <mergeCell ref="B17:C17"/>
    <mergeCell ref="B18:C18"/>
    <mergeCell ref="B19:C19"/>
    <mergeCell ref="A20:D20"/>
    <mergeCell ref="B21:C21"/>
    <mergeCell ref="B22:C22"/>
    <mergeCell ref="B23:C23"/>
    <mergeCell ref="B24:C24"/>
    <mergeCell ref="B25:C25"/>
    <mergeCell ref="A26:D26"/>
    <mergeCell ref="A27:D27"/>
    <mergeCell ref="A28:D28"/>
    <mergeCell ref="A30:D30"/>
    <mergeCell ref="A32:D32"/>
    <mergeCell ref="A33:C35"/>
  </mergeCells>
  <printOptions/>
  <pageMargins left="0.75" right="0.75" top="1" bottom="1" header="0.5" footer="0.5"/>
  <pageSetup orientation="portrait" paperSize="9"/>
  <drawing r:id="rId1"/>
</worksheet>
</file>

<file path=xl/worksheets/sheet10.xml><?xml version="1.0" encoding="utf-8"?>
<worksheet xmlns="http://schemas.openxmlformats.org/spreadsheetml/2006/main" xmlns:r="http://schemas.openxmlformats.org/officeDocument/2006/relationships">
  <sheetPr>
    <pageSetUpPr fitToPage="1"/>
  </sheetPr>
  <dimension ref="A1:AG33"/>
  <sheetViews>
    <sheetView showZeros="0" view="pageBreakPreview" zoomScale="80" zoomScaleNormal="120" zoomScaleSheetLayoutView="80" workbookViewId="0" topLeftCell="A6">
      <selection activeCell="I27" sqref="I27"/>
    </sheetView>
  </sheetViews>
  <sheetFormatPr defaultColWidth="9.140625" defaultRowHeight="12" customHeight="1"/>
  <cols>
    <col min="1" max="1" width="6.140625" style="183" customWidth="1"/>
    <col min="2" max="2" width="47.28125" style="183" customWidth="1"/>
    <col min="3" max="3" width="8.28125" style="184" customWidth="1"/>
    <col min="4" max="4" width="8.140625" style="184" customWidth="1"/>
    <col min="5" max="5" width="16.00390625" style="184" customWidth="1"/>
    <col min="6" max="7" width="11.00390625" style="184" customWidth="1"/>
    <col min="8" max="8" width="12.00390625" style="184" customWidth="1"/>
    <col min="9" max="9" width="10.7109375" style="184" customWidth="1"/>
    <col min="10" max="10" width="9.140625" style="183" hidden="1" customWidth="1"/>
    <col min="11" max="11" width="9.140625" style="185" hidden="1" customWidth="1"/>
    <col min="12" max="13" width="9.140625" style="183" hidden="1" customWidth="1"/>
    <col min="14" max="14" width="11.140625" style="183" hidden="1" customWidth="1"/>
    <col min="15" max="25" width="9.140625" style="183" hidden="1" customWidth="1"/>
    <col min="26" max="26" width="2.28125" style="183" customWidth="1"/>
    <col min="27" max="27" width="11.57421875" style="183" customWidth="1"/>
    <col min="28" max="28" width="15.7109375" style="182" bestFit="1" customWidth="1"/>
    <col min="29" max="29" width="12.140625" style="182" bestFit="1" customWidth="1"/>
    <col min="30" max="30" width="17.140625" style="182" bestFit="1" customWidth="1"/>
    <col min="31" max="31" width="18.57421875" style="182" customWidth="1"/>
    <col min="32" max="32" width="9.140625" style="182" customWidth="1"/>
    <col min="33" max="33" width="9.140625" style="186" customWidth="1"/>
    <col min="34" max="34" width="9.140625" style="182" customWidth="1"/>
    <col min="35" max="16384" width="9.140625" style="183" customWidth="1"/>
  </cols>
  <sheetData>
    <row r="1" spans="1:33" s="182" customFormat="1" ht="20.25" customHeight="1">
      <c r="A1" s="187" t="s">
        <v>124</v>
      </c>
      <c r="B1" s="187"/>
      <c r="C1" s="187"/>
      <c r="D1" s="187"/>
      <c r="E1" s="187"/>
      <c r="F1" s="187"/>
      <c r="G1" s="187"/>
      <c r="H1" s="187"/>
      <c r="I1" s="187"/>
      <c r="J1" s="187"/>
      <c r="K1" s="187"/>
      <c r="L1" s="183"/>
      <c r="M1" s="183"/>
      <c r="N1" s="183"/>
      <c r="O1" s="183"/>
      <c r="P1" s="183"/>
      <c r="Q1" s="183"/>
      <c r="R1" s="183"/>
      <c r="S1" s="183"/>
      <c r="T1" s="183"/>
      <c r="U1" s="183"/>
      <c r="V1" s="183"/>
      <c r="W1" s="183"/>
      <c r="X1" s="183"/>
      <c r="Y1" s="183"/>
      <c r="Z1" s="183"/>
      <c r="AA1" s="183"/>
      <c r="AG1" s="186"/>
    </row>
    <row r="2" spans="1:33" s="182" customFormat="1" ht="28.5" customHeight="1">
      <c r="A2" s="188" t="s">
        <v>177</v>
      </c>
      <c r="B2" s="188"/>
      <c r="C2" s="188"/>
      <c r="D2" s="188"/>
      <c r="E2" s="188"/>
      <c r="F2" s="188"/>
      <c r="G2" s="188"/>
      <c r="H2" s="188"/>
      <c r="I2" s="188"/>
      <c r="J2" s="227"/>
      <c r="K2" s="227"/>
      <c r="L2" s="183"/>
      <c r="M2" s="183"/>
      <c r="N2" s="183"/>
      <c r="O2" s="183"/>
      <c r="P2" s="183"/>
      <c r="Q2" s="183"/>
      <c r="R2" s="183"/>
      <c r="S2" s="183"/>
      <c r="T2" s="183"/>
      <c r="U2" s="183"/>
      <c r="V2" s="183"/>
      <c r="W2" s="183"/>
      <c r="X2" s="183"/>
      <c r="Y2" s="183"/>
      <c r="Z2" s="183"/>
      <c r="AA2" s="183"/>
      <c r="AB2" s="267"/>
      <c r="AG2" s="186"/>
    </row>
    <row r="3" spans="1:33" s="182" customFormat="1" ht="18" customHeight="1">
      <c r="A3" s="189" t="s">
        <v>126</v>
      </c>
      <c r="B3" s="189"/>
      <c r="C3" s="189"/>
      <c r="D3" s="189"/>
      <c r="E3" s="189"/>
      <c r="F3" s="189"/>
      <c r="G3" s="189"/>
      <c r="H3" s="189"/>
      <c r="I3" s="189"/>
      <c r="J3" s="189"/>
      <c r="K3" s="189"/>
      <c r="L3" s="183"/>
      <c r="M3" s="183"/>
      <c r="N3" s="183"/>
      <c r="O3" s="183"/>
      <c r="P3" s="183"/>
      <c r="Q3" s="183"/>
      <c r="R3" s="183"/>
      <c r="S3" s="183"/>
      <c r="T3" s="183"/>
      <c r="U3" s="183"/>
      <c r="V3" s="183"/>
      <c r="W3" s="183"/>
      <c r="X3" s="183"/>
      <c r="Y3" s="183"/>
      <c r="Z3" s="183"/>
      <c r="AA3" s="183"/>
      <c r="AG3" s="186"/>
    </row>
    <row r="4" spans="1:33" s="182" customFormat="1" ht="9.75" customHeight="1">
      <c r="A4" s="183"/>
      <c r="B4" s="183"/>
      <c r="C4" s="184"/>
      <c r="D4" s="184"/>
      <c r="E4" s="184"/>
      <c r="F4" s="184"/>
      <c r="G4" s="184"/>
      <c r="H4" s="184"/>
      <c r="I4" s="184"/>
      <c r="J4" s="183">
        <v>192</v>
      </c>
      <c r="K4" s="185">
        <v>67</v>
      </c>
      <c r="L4" s="183"/>
      <c r="M4" s="183"/>
      <c r="N4" s="183"/>
      <c r="O4" s="183"/>
      <c r="P4" s="183"/>
      <c r="Q4" s="183"/>
      <c r="R4" s="183"/>
      <c r="S4" s="183"/>
      <c r="T4" s="183"/>
      <c r="U4" s="183"/>
      <c r="V4" s="183"/>
      <c r="W4" s="183"/>
      <c r="X4" s="183"/>
      <c r="Y4" s="183"/>
      <c r="Z4" s="183"/>
      <c r="AA4" s="183"/>
      <c r="AG4" s="186"/>
    </row>
    <row r="5" spans="1:33" s="182" customFormat="1" ht="30.75" customHeight="1">
      <c r="A5" s="190" t="s">
        <v>51</v>
      </c>
      <c r="B5" s="190" t="s">
        <v>127</v>
      </c>
      <c r="C5" s="190" t="s">
        <v>95</v>
      </c>
      <c r="D5" s="190" t="s">
        <v>128</v>
      </c>
      <c r="E5" s="190" t="s">
        <v>129</v>
      </c>
      <c r="F5" s="191" t="s">
        <v>130</v>
      </c>
      <c r="G5" s="191" t="s">
        <v>131</v>
      </c>
      <c r="H5" s="191" t="s">
        <v>132</v>
      </c>
      <c r="I5" s="190" t="s">
        <v>133</v>
      </c>
      <c r="J5" s="183">
        <v>192</v>
      </c>
      <c r="K5" s="185">
        <v>67</v>
      </c>
      <c r="L5" s="183"/>
      <c r="M5" s="183"/>
      <c r="N5" s="183"/>
      <c r="O5" s="183"/>
      <c r="P5" s="183"/>
      <c r="Q5" s="183"/>
      <c r="R5" s="183"/>
      <c r="S5" s="183"/>
      <c r="T5" s="183"/>
      <c r="U5" s="183"/>
      <c r="V5" s="183"/>
      <c r="W5" s="183"/>
      <c r="X5" s="183"/>
      <c r="Y5" s="183"/>
      <c r="Z5" s="183"/>
      <c r="AA5" s="183"/>
      <c r="AD5" s="232" t="s">
        <v>134</v>
      </c>
      <c r="AE5" s="232" t="s">
        <v>135</v>
      </c>
      <c r="AG5" s="186"/>
    </row>
    <row r="6" spans="1:33" s="182" customFormat="1" ht="18" customHeight="1">
      <c r="A6" s="192">
        <v>1</v>
      </c>
      <c r="B6" s="186" t="s">
        <v>136</v>
      </c>
      <c r="C6" s="192" t="s">
        <v>137</v>
      </c>
      <c r="D6" s="193">
        <v>3</v>
      </c>
      <c r="E6" s="194">
        <v>3122.05</v>
      </c>
      <c r="F6" s="195">
        <v>104.06833333333334</v>
      </c>
      <c r="G6" s="195">
        <v>312.2</v>
      </c>
      <c r="H6" s="196"/>
      <c r="I6" s="214">
        <v>20.81</v>
      </c>
      <c r="J6" s="183"/>
      <c r="K6" s="185"/>
      <c r="L6" s="183"/>
      <c r="M6" s="183"/>
      <c r="N6" s="183"/>
      <c r="O6" s="183"/>
      <c r="P6" s="183"/>
      <c r="Q6" s="183"/>
      <c r="R6" s="183"/>
      <c r="S6" s="183"/>
      <c r="T6" s="183"/>
      <c r="U6" s="183"/>
      <c r="V6" s="183"/>
      <c r="W6" s="183"/>
      <c r="X6" s="183"/>
      <c r="Y6" s="183"/>
      <c r="Z6" s="183"/>
      <c r="AA6" s="183"/>
      <c r="AD6" s="233">
        <v>18.81</v>
      </c>
      <c r="AE6" s="233">
        <v>0</v>
      </c>
      <c r="AG6" s="186"/>
    </row>
    <row r="7" spans="1:33" s="182" customFormat="1" ht="18" customHeight="1">
      <c r="A7" s="192">
        <v>2</v>
      </c>
      <c r="B7" s="186" t="s">
        <v>138</v>
      </c>
      <c r="C7" s="192" t="s">
        <v>139</v>
      </c>
      <c r="D7" s="193">
        <v>3</v>
      </c>
      <c r="E7" s="194">
        <v>1362.298574</v>
      </c>
      <c r="F7" s="195">
        <v>45.40995246666667</v>
      </c>
      <c r="G7" s="195">
        <v>136.22</v>
      </c>
      <c r="H7" s="196">
        <v>0.81</v>
      </c>
      <c r="I7" s="214">
        <v>16.43</v>
      </c>
      <c r="J7" s="183"/>
      <c r="K7" s="183"/>
      <c r="L7" s="183"/>
      <c r="M7" s="183"/>
      <c r="N7" s="183"/>
      <c r="O7" s="183"/>
      <c r="P7" s="183"/>
      <c r="Q7" s="183"/>
      <c r="R7" s="183"/>
      <c r="S7" s="183"/>
      <c r="T7" s="183"/>
      <c r="U7" s="183"/>
      <c r="V7" s="183"/>
      <c r="W7" s="183"/>
      <c r="X7" s="183"/>
      <c r="Y7" s="183"/>
      <c r="Z7" s="183"/>
      <c r="AA7" s="183"/>
      <c r="AD7" s="233">
        <v>15.05</v>
      </c>
      <c r="AE7" s="233">
        <v>0</v>
      </c>
      <c r="AG7" s="186"/>
    </row>
    <row r="8" spans="1:33" s="182" customFormat="1" ht="18" customHeight="1">
      <c r="A8" s="192">
        <v>3</v>
      </c>
      <c r="B8" s="186" t="s">
        <v>140</v>
      </c>
      <c r="C8" s="192" t="s">
        <v>141</v>
      </c>
      <c r="D8" s="193">
        <v>2</v>
      </c>
      <c r="E8" s="194">
        <v>2346.71</v>
      </c>
      <c r="F8" s="195">
        <v>78.22366666666667</v>
      </c>
      <c r="G8" s="195">
        <v>156.44</v>
      </c>
      <c r="H8" s="196"/>
      <c r="I8" s="214">
        <v>10.42</v>
      </c>
      <c r="J8" s="183"/>
      <c r="K8" s="183"/>
      <c r="L8" s="183"/>
      <c r="M8" s="183"/>
      <c r="N8" s="183"/>
      <c r="O8" s="183"/>
      <c r="P8" s="183"/>
      <c r="Q8" s="183"/>
      <c r="R8" s="183"/>
      <c r="S8" s="183"/>
      <c r="T8" s="183"/>
      <c r="U8" s="183"/>
      <c r="V8" s="183"/>
      <c r="W8" s="183"/>
      <c r="X8" s="183"/>
      <c r="Y8" s="183"/>
      <c r="Z8" s="183"/>
      <c r="AA8" s="183"/>
      <c r="AD8" s="233"/>
      <c r="AE8" s="233"/>
      <c r="AG8" s="186"/>
    </row>
    <row r="9" spans="1:33" s="182" customFormat="1" ht="18" customHeight="1">
      <c r="A9" s="192">
        <v>4</v>
      </c>
      <c r="B9" s="186" t="s">
        <v>142</v>
      </c>
      <c r="C9" s="192" t="s">
        <v>137</v>
      </c>
      <c r="D9" s="193">
        <v>1</v>
      </c>
      <c r="E9" s="194">
        <v>3297.12</v>
      </c>
      <c r="F9" s="195">
        <v>109.904</v>
      </c>
      <c r="G9" s="195">
        <v>109.9</v>
      </c>
      <c r="H9" s="196"/>
      <c r="I9" s="214">
        <v>7.32</v>
      </c>
      <c r="J9" s="183"/>
      <c r="K9" s="183"/>
      <c r="L9" s="183"/>
      <c r="M9" s="183"/>
      <c r="N9" s="183"/>
      <c r="O9" s="183"/>
      <c r="P9" s="183"/>
      <c r="Q9" s="183"/>
      <c r="R9" s="183"/>
      <c r="S9" s="183"/>
      <c r="T9" s="183"/>
      <c r="U9" s="183"/>
      <c r="V9" s="183"/>
      <c r="W9" s="183"/>
      <c r="X9" s="183"/>
      <c r="Y9" s="183"/>
      <c r="Z9" s="183"/>
      <c r="AA9" s="183"/>
      <c r="AD9" s="233"/>
      <c r="AE9" s="233"/>
      <c r="AG9" s="186"/>
    </row>
    <row r="10" spans="1:33" s="182" customFormat="1" ht="18" customHeight="1">
      <c r="A10" s="192">
        <v>5</v>
      </c>
      <c r="B10" s="186" t="s">
        <v>143</v>
      </c>
      <c r="C10" s="192" t="s">
        <v>137</v>
      </c>
      <c r="D10" s="193">
        <v>2</v>
      </c>
      <c r="E10" s="194">
        <v>4263.1</v>
      </c>
      <c r="F10" s="195">
        <v>142.10333333333335</v>
      </c>
      <c r="G10" s="195">
        <v>284.2</v>
      </c>
      <c r="H10" s="196"/>
      <c r="I10" s="214">
        <v>18.94</v>
      </c>
      <c r="J10" s="183"/>
      <c r="K10" s="183"/>
      <c r="L10" s="183"/>
      <c r="M10" s="183"/>
      <c r="N10" s="183"/>
      <c r="O10" s="183"/>
      <c r="P10" s="183"/>
      <c r="Q10" s="183"/>
      <c r="R10" s="183"/>
      <c r="S10" s="183"/>
      <c r="T10" s="183"/>
      <c r="U10" s="183"/>
      <c r="V10" s="183"/>
      <c r="W10" s="183"/>
      <c r="X10" s="183"/>
      <c r="Y10" s="183"/>
      <c r="Z10" s="183"/>
      <c r="AA10" s="183"/>
      <c r="AD10" s="233"/>
      <c r="AE10" s="233"/>
      <c r="AG10" s="186"/>
    </row>
    <row r="11" spans="1:33" s="182" customFormat="1" ht="18" customHeight="1">
      <c r="A11" s="197" t="s">
        <v>144</v>
      </c>
      <c r="B11" s="197"/>
      <c r="C11" s="197"/>
      <c r="D11" s="197"/>
      <c r="E11" s="197"/>
      <c r="F11" s="198"/>
      <c r="G11" s="198"/>
      <c r="H11" s="198"/>
      <c r="I11" s="228">
        <v>73.92</v>
      </c>
      <c r="J11" s="183"/>
      <c r="K11" s="183"/>
      <c r="L11" s="183"/>
      <c r="M11" s="183"/>
      <c r="N11" s="183"/>
      <c r="O11" s="183"/>
      <c r="P11" s="183"/>
      <c r="Q11" s="183"/>
      <c r="R11" s="183"/>
      <c r="S11" s="183"/>
      <c r="T11" s="183"/>
      <c r="U11" s="183"/>
      <c r="V11" s="183"/>
      <c r="W11" s="183"/>
      <c r="X11" s="183"/>
      <c r="Y11" s="183"/>
      <c r="Z11" s="183"/>
      <c r="AA11" s="183"/>
      <c r="AD11" s="237">
        <v>0</v>
      </c>
      <c r="AE11" s="234"/>
      <c r="AG11" s="186"/>
    </row>
    <row r="12" spans="1:33" s="182" customFormat="1" ht="18" customHeight="1">
      <c r="A12" s="199" t="s">
        <v>145</v>
      </c>
      <c r="B12" s="199"/>
      <c r="C12" s="199"/>
      <c r="D12" s="200">
        <v>0.2</v>
      </c>
      <c r="E12" s="200"/>
      <c r="F12" s="201"/>
      <c r="G12" s="201"/>
      <c r="H12" s="201"/>
      <c r="I12" s="229">
        <f>I11*20%</f>
        <v>14.784</v>
      </c>
      <c r="J12" s="183"/>
      <c r="K12" s="183"/>
      <c r="L12" s="183"/>
      <c r="M12" s="183"/>
      <c r="N12" s="183"/>
      <c r="O12" s="183"/>
      <c r="P12" s="183"/>
      <c r="Q12" s="183"/>
      <c r="R12" s="183"/>
      <c r="S12" s="183"/>
      <c r="T12" s="183"/>
      <c r="U12" s="183"/>
      <c r="V12" s="183"/>
      <c r="W12" s="183"/>
      <c r="X12" s="183"/>
      <c r="Y12" s="183"/>
      <c r="Z12" s="183"/>
      <c r="AA12" s="183"/>
      <c r="AD12" s="233" t="e">
        <v>#REF!</v>
      </c>
      <c r="AE12" s="233"/>
      <c r="AG12" s="186"/>
    </row>
    <row r="13" spans="1:33" s="182" customFormat="1" ht="18" customHeight="1">
      <c r="A13" s="197" t="s">
        <v>146</v>
      </c>
      <c r="B13" s="197"/>
      <c r="C13" s="197"/>
      <c r="D13" s="197"/>
      <c r="E13" s="197"/>
      <c r="F13" s="201"/>
      <c r="G13" s="201"/>
      <c r="H13" s="201"/>
      <c r="I13" s="230">
        <f>I11+I12</f>
        <v>88.70400000000001</v>
      </c>
      <c r="J13" s="183"/>
      <c r="K13" s="183"/>
      <c r="L13" s="183"/>
      <c r="M13" s="183"/>
      <c r="N13" s="183"/>
      <c r="O13" s="183"/>
      <c r="P13" s="183"/>
      <c r="Q13" s="183"/>
      <c r="R13" s="183"/>
      <c r="S13" s="183"/>
      <c r="T13" s="183"/>
      <c r="U13" s="183"/>
      <c r="V13" s="183"/>
      <c r="W13" s="183"/>
      <c r="X13" s="183"/>
      <c r="Y13" s="183"/>
      <c r="Z13" s="183"/>
      <c r="AA13" s="183"/>
      <c r="AD13" s="269" t="e">
        <v>#REF!</v>
      </c>
      <c r="AE13" s="232"/>
      <c r="AG13" s="186"/>
    </row>
    <row r="14" spans="1:33" s="182" customFormat="1" ht="9.75" customHeight="1">
      <c r="A14" s="202"/>
      <c r="B14" s="202"/>
      <c r="C14" s="202"/>
      <c r="D14" s="202"/>
      <c r="E14" s="202"/>
      <c r="F14" s="203"/>
      <c r="G14" s="203"/>
      <c r="H14" s="203"/>
      <c r="I14" s="202"/>
      <c r="J14" s="183"/>
      <c r="K14" s="183"/>
      <c r="L14" s="183"/>
      <c r="M14" s="183"/>
      <c r="N14" s="183"/>
      <c r="O14" s="183"/>
      <c r="P14" s="183"/>
      <c r="Q14" s="183"/>
      <c r="R14" s="183"/>
      <c r="S14" s="183"/>
      <c r="T14" s="183"/>
      <c r="U14" s="183"/>
      <c r="V14" s="183"/>
      <c r="W14" s="183"/>
      <c r="X14" s="183"/>
      <c r="Y14" s="183"/>
      <c r="Z14" s="183"/>
      <c r="AA14" s="183"/>
      <c r="AB14" s="182">
        <v>1.739</v>
      </c>
      <c r="AD14" s="269"/>
      <c r="AE14" s="232"/>
      <c r="AG14" s="186"/>
    </row>
    <row r="15" spans="1:33" s="182" customFormat="1" ht="18" customHeight="1">
      <c r="A15" s="204" t="s">
        <v>147</v>
      </c>
      <c r="B15" s="204"/>
      <c r="C15" s="204"/>
      <c r="D15" s="204"/>
      <c r="E15" s="204"/>
      <c r="F15" s="204"/>
      <c r="G15" s="204"/>
      <c r="H15" s="204"/>
      <c r="I15" s="204"/>
      <c r="J15" s="204"/>
      <c r="K15" s="204"/>
      <c r="L15" s="183"/>
      <c r="M15" s="183"/>
      <c r="N15" s="183"/>
      <c r="O15" s="183"/>
      <c r="P15" s="183"/>
      <c r="Q15" s="183"/>
      <c r="R15" s="183"/>
      <c r="S15" s="183"/>
      <c r="T15" s="183"/>
      <c r="U15" s="183"/>
      <c r="V15" s="183"/>
      <c r="W15" s="183"/>
      <c r="X15" s="183"/>
      <c r="Y15" s="183"/>
      <c r="Z15" s="183"/>
      <c r="AA15" s="183"/>
      <c r="AD15" s="234"/>
      <c r="AE15" s="234"/>
      <c r="AG15" s="186"/>
    </row>
    <row r="16" spans="1:33" s="182" customFormat="1" ht="30" customHeight="1">
      <c r="A16" s="190" t="s">
        <v>51</v>
      </c>
      <c r="B16" s="190" t="s">
        <v>127</v>
      </c>
      <c r="C16" s="190" t="s">
        <v>95</v>
      </c>
      <c r="D16" s="190" t="s">
        <v>128</v>
      </c>
      <c r="E16" s="190" t="s">
        <v>129</v>
      </c>
      <c r="F16" s="191" t="s">
        <v>148</v>
      </c>
      <c r="G16" s="191" t="s">
        <v>131</v>
      </c>
      <c r="H16" s="191"/>
      <c r="I16" s="190" t="s">
        <v>172</v>
      </c>
      <c r="J16" s="183"/>
      <c r="K16" s="183"/>
      <c r="L16" s="183"/>
      <c r="M16" s="183"/>
      <c r="N16" s="183"/>
      <c r="O16" s="183"/>
      <c r="P16" s="183"/>
      <c r="Q16" s="183"/>
      <c r="R16" s="183"/>
      <c r="S16" s="183"/>
      <c r="T16" s="183"/>
      <c r="U16" s="183"/>
      <c r="V16" s="183"/>
      <c r="W16" s="183"/>
      <c r="X16" s="183"/>
      <c r="Y16" s="183"/>
      <c r="Z16" s="183"/>
      <c r="AA16" s="183"/>
      <c r="AB16" s="210"/>
      <c r="AD16" s="232" t="s">
        <v>134</v>
      </c>
      <c r="AE16" s="232" t="s">
        <v>135</v>
      </c>
      <c r="AG16" s="186"/>
    </row>
    <row r="17" spans="1:33" s="182" customFormat="1" ht="23.25" customHeight="1">
      <c r="A17" s="205">
        <v>1</v>
      </c>
      <c r="B17" s="206" t="s">
        <v>149</v>
      </c>
      <c r="C17" s="192" t="s">
        <v>150</v>
      </c>
      <c r="D17" s="207">
        <v>3</v>
      </c>
      <c r="E17" s="208">
        <v>20</v>
      </c>
      <c r="F17" s="209">
        <v>660</v>
      </c>
      <c r="G17" s="209"/>
      <c r="H17" s="209"/>
      <c r="I17" s="238">
        <v>44</v>
      </c>
      <c r="J17" s="231"/>
      <c r="K17" s="183"/>
      <c r="L17" s="183"/>
      <c r="M17" s="183"/>
      <c r="N17" s="183"/>
      <c r="O17" s="183"/>
      <c r="P17" s="183"/>
      <c r="Q17" s="183"/>
      <c r="R17" s="183"/>
      <c r="S17" s="183"/>
      <c r="T17" s="183"/>
      <c r="U17" s="183"/>
      <c r="V17" s="183"/>
      <c r="W17" s="183"/>
      <c r="X17" s="183"/>
      <c r="Y17" s="183"/>
      <c r="Z17" s="183"/>
      <c r="AA17" s="235"/>
      <c r="AB17" s="268"/>
      <c r="AD17" s="270">
        <v>639.92</v>
      </c>
      <c r="AE17" s="233">
        <v>0</v>
      </c>
      <c r="AG17" s="186"/>
    </row>
    <row r="18" spans="1:33" s="182" customFormat="1" ht="23.25" customHeight="1">
      <c r="A18" s="192">
        <v>2</v>
      </c>
      <c r="B18" s="210" t="s">
        <v>151</v>
      </c>
      <c r="C18" s="192" t="s">
        <v>150</v>
      </c>
      <c r="D18" s="211">
        <v>1</v>
      </c>
      <c r="E18" s="212">
        <v>105</v>
      </c>
      <c r="F18" s="213">
        <v>385</v>
      </c>
      <c r="G18" s="213"/>
      <c r="H18" s="213"/>
      <c r="I18" s="222">
        <v>25.66</v>
      </c>
      <c r="J18" s="231"/>
      <c r="K18" s="183"/>
      <c r="L18" s="183"/>
      <c r="M18" s="183"/>
      <c r="N18" s="183"/>
      <c r="O18" s="183"/>
      <c r="P18" s="183"/>
      <c r="Q18" s="183"/>
      <c r="R18" s="183"/>
      <c r="S18" s="183"/>
      <c r="T18" s="183"/>
      <c r="U18" s="183"/>
      <c r="V18" s="183"/>
      <c r="W18" s="183"/>
      <c r="X18" s="183"/>
      <c r="Y18" s="183"/>
      <c r="Z18" s="183"/>
      <c r="AA18" s="235"/>
      <c r="AB18" s="268"/>
      <c r="AD18" s="270"/>
      <c r="AE18" s="233"/>
      <c r="AG18" s="186"/>
    </row>
    <row r="19" spans="1:33" s="182" customFormat="1" ht="23.25" customHeight="1">
      <c r="A19" s="192">
        <v>3</v>
      </c>
      <c r="B19" s="210" t="s">
        <v>152</v>
      </c>
      <c r="C19" s="192" t="s">
        <v>150</v>
      </c>
      <c r="D19" s="211">
        <v>1</v>
      </c>
      <c r="E19" s="212">
        <v>345.98</v>
      </c>
      <c r="F19" s="214"/>
      <c r="G19" s="213">
        <v>345.98</v>
      </c>
      <c r="H19" s="213"/>
      <c r="I19" s="222">
        <v>23.06</v>
      </c>
      <c r="J19" s="231"/>
      <c r="K19" s="183"/>
      <c r="L19" s="183"/>
      <c r="M19" s="183"/>
      <c r="N19" s="183"/>
      <c r="O19" s="183"/>
      <c r="P19" s="183"/>
      <c r="Q19" s="183"/>
      <c r="R19" s="183"/>
      <c r="S19" s="183"/>
      <c r="T19" s="183"/>
      <c r="U19" s="183"/>
      <c r="V19" s="183"/>
      <c r="W19" s="183"/>
      <c r="X19" s="183"/>
      <c r="Y19" s="183"/>
      <c r="Z19" s="183"/>
      <c r="AA19" s="183"/>
      <c r="AD19" s="270"/>
      <c r="AE19" s="233"/>
      <c r="AG19" s="186"/>
    </row>
    <row r="20" spans="1:33" s="182" customFormat="1" ht="27.75" customHeight="1">
      <c r="A20" s="192">
        <v>4</v>
      </c>
      <c r="B20" s="210" t="s">
        <v>153</v>
      </c>
      <c r="C20" s="192" t="s">
        <v>150</v>
      </c>
      <c r="D20" s="211">
        <v>1</v>
      </c>
      <c r="E20" s="212">
        <v>644.52</v>
      </c>
      <c r="F20" s="214"/>
      <c r="G20" s="213">
        <v>644.52</v>
      </c>
      <c r="H20" s="213"/>
      <c r="I20" s="222">
        <v>42.96</v>
      </c>
      <c r="J20" s="231"/>
      <c r="K20" s="183"/>
      <c r="L20" s="183"/>
      <c r="M20" s="183"/>
      <c r="N20" s="183"/>
      <c r="O20" s="183"/>
      <c r="P20" s="183"/>
      <c r="Q20" s="183"/>
      <c r="R20" s="183"/>
      <c r="S20" s="183"/>
      <c r="T20" s="183"/>
      <c r="U20" s="183"/>
      <c r="V20" s="183"/>
      <c r="W20" s="183"/>
      <c r="X20" s="183"/>
      <c r="Y20" s="183"/>
      <c r="Z20" s="183"/>
      <c r="AA20" s="183"/>
      <c r="AD20" s="270"/>
      <c r="AE20" s="233"/>
      <c r="AG20" s="186"/>
    </row>
    <row r="21" spans="1:33" s="182" customFormat="1" ht="43.5" customHeight="1">
      <c r="A21" s="215">
        <v>5</v>
      </c>
      <c r="B21" s="216" t="s">
        <v>178</v>
      </c>
      <c r="C21" s="192" t="s">
        <v>150</v>
      </c>
      <c r="D21" s="280">
        <v>1</v>
      </c>
      <c r="E21" s="218">
        <v>235</v>
      </c>
      <c r="F21" s="219"/>
      <c r="G21" s="213">
        <v>235</v>
      </c>
      <c r="H21" s="213"/>
      <c r="I21" s="241">
        <v>235</v>
      </c>
      <c r="J21" s="231"/>
      <c r="K21" s="183"/>
      <c r="L21" s="183"/>
      <c r="M21" s="183"/>
      <c r="N21" s="183"/>
      <c r="O21" s="183"/>
      <c r="P21" s="183"/>
      <c r="Q21" s="183"/>
      <c r="R21" s="183"/>
      <c r="S21" s="183"/>
      <c r="T21" s="183"/>
      <c r="U21" s="183"/>
      <c r="V21" s="183"/>
      <c r="W21" s="183"/>
      <c r="X21" s="183"/>
      <c r="Y21" s="183"/>
      <c r="Z21" s="183"/>
      <c r="AA21" s="183"/>
      <c r="AD21" s="270">
        <v>106.65</v>
      </c>
      <c r="AE21" s="233">
        <v>0</v>
      </c>
      <c r="AG21" s="186"/>
    </row>
    <row r="22" spans="1:33" s="182" customFormat="1" ht="18" customHeight="1">
      <c r="A22" s="220" t="s">
        <v>144</v>
      </c>
      <c r="B22" s="220"/>
      <c r="C22" s="220"/>
      <c r="D22" s="220"/>
      <c r="E22" s="220"/>
      <c r="F22" s="221"/>
      <c r="G22" s="221"/>
      <c r="H22" s="221"/>
      <c r="I22" s="221">
        <v>370.68</v>
      </c>
      <c r="J22" s="183"/>
      <c r="K22" s="183"/>
      <c r="L22" s="183"/>
      <c r="M22" s="183"/>
      <c r="N22" s="183"/>
      <c r="O22" s="183"/>
      <c r="P22" s="183"/>
      <c r="Q22" s="183"/>
      <c r="R22" s="183"/>
      <c r="S22" s="183"/>
      <c r="T22" s="183"/>
      <c r="U22" s="183"/>
      <c r="V22" s="183"/>
      <c r="W22" s="183"/>
      <c r="X22" s="183"/>
      <c r="Y22" s="183"/>
      <c r="Z22" s="183"/>
      <c r="AA22" s="183"/>
      <c r="AD22" s="233">
        <v>0</v>
      </c>
      <c r="AE22" s="233"/>
      <c r="AG22" s="186"/>
    </row>
    <row r="23" spans="1:33" s="182" customFormat="1" ht="18" customHeight="1">
      <c r="A23" s="199" t="s">
        <v>145</v>
      </c>
      <c r="B23" s="199"/>
      <c r="C23" s="199"/>
      <c r="D23" s="196">
        <v>0.2</v>
      </c>
      <c r="E23" s="196"/>
      <c r="F23" s="221"/>
      <c r="G23" s="221"/>
      <c r="H23" s="221"/>
      <c r="I23" s="221">
        <f>I22*20%</f>
        <v>74.13600000000001</v>
      </c>
      <c r="J23" s="183"/>
      <c r="K23" s="183"/>
      <c r="L23" s="183"/>
      <c r="M23" s="183"/>
      <c r="N23" s="183"/>
      <c r="O23" s="183"/>
      <c r="P23" s="183"/>
      <c r="Q23" s="183"/>
      <c r="R23" s="183"/>
      <c r="S23" s="183"/>
      <c r="T23" s="183"/>
      <c r="U23" s="183"/>
      <c r="V23" s="183"/>
      <c r="W23" s="183"/>
      <c r="X23" s="183"/>
      <c r="Y23" s="183"/>
      <c r="Z23" s="183"/>
      <c r="AA23" s="183"/>
      <c r="AD23" s="233">
        <v>0</v>
      </c>
      <c r="AE23" s="233"/>
      <c r="AG23" s="186"/>
    </row>
    <row r="24" spans="1:33" s="182" customFormat="1" ht="18" customHeight="1">
      <c r="A24" s="220" t="s">
        <v>155</v>
      </c>
      <c r="B24" s="220"/>
      <c r="C24" s="220"/>
      <c r="D24" s="220"/>
      <c r="E24" s="220"/>
      <c r="F24" s="221"/>
      <c r="G24" s="221"/>
      <c r="H24" s="221"/>
      <c r="I24" s="221">
        <f>I23+I22</f>
        <v>444.81600000000003</v>
      </c>
      <c r="J24" s="183"/>
      <c r="K24" s="183"/>
      <c r="L24" s="183"/>
      <c r="M24" s="183"/>
      <c r="N24" s="183"/>
      <c r="O24" s="183"/>
      <c r="P24" s="183"/>
      <c r="Q24" s="183"/>
      <c r="R24" s="183"/>
      <c r="S24" s="183"/>
      <c r="T24" s="183"/>
      <c r="U24" s="183"/>
      <c r="V24" s="183"/>
      <c r="W24" s="183"/>
      <c r="X24" s="183"/>
      <c r="Y24" s="183"/>
      <c r="Z24" s="183"/>
      <c r="AA24" s="236" t="e">
        <v>#REF!</v>
      </c>
      <c r="AD24" s="269">
        <v>0</v>
      </c>
      <c r="AE24" s="232"/>
      <c r="AG24" s="186"/>
    </row>
    <row r="25" spans="1:33" s="182" customFormat="1" ht="9.75" customHeight="1">
      <c r="A25" s="186"/>
      <c r="B25" s="186"/>
      <c r="C25" s="192"/>
      <c r="D25" s="192"/>
      <c r="E25" s="192"/>
      <c r="F25" s="222"/>
      <c r="G25" s="222"/>
      <c r="H25" s="222"/>
      <c r="I25" s="192"/>
      <c r="J25" s="183"/>
      <c r="K25" s="185"/>
      <c r="L25" s="183"/>
      <c r="M25" s="183"/>
      <c r="N25" s="183"/>
      <c r="O25" s="183"/>
      <c r="P25" s="183"/>
      <c r="Q25" s="183"/>
      <c r="R25" s="183"/>
      <c r="S25" s="183"/>
      <c r="T25" s="183"/>
      <c r="U25" s="183"/>
      <c r="V25" s="183"/>
      <c r="W25" s="183"/>
      <c r="X25" s="183"/>
      <c r="Y25" s="183"/>
      <c r="Z25" s="183"/>
      <c r="AA25" s="183"/>
      <c r="AD25" s="234"/>
      <c r="AE25" s="237"/>
      <c r="AG25" s="186"/>
    </row>
    <row r="26" spans="1:33" s="182" customFormat="1" ht="18" customHeight="1">
      <c r="A26" s="223" t="s">
        <v>156</v>
      </c>
      <c r="B26" s="223"/>
      <c r="C26" s="223"/>
      <c r="D26" s="223"/>
      <c r="E26" s="223"/>
      <c r="F26" s="224"/>
      <c r="G26" s="224"/>
      <c r="H26" s="224"/>
      <c r="I26" s="224">
        <f>I24+I13</f>
        <v>533.52</v>
      </c>
      <c r="J26" s="183"/>
      <c r="K26" s="183"/>
      <c r="L26" s="183"/>
      <c r="M26" s="183"/>
      <c r="N26" s="183"/>
      <c r="O26" s="183"/>
      <c r="P26" s="183"/>
      <c r="Q26" s="183"/>
      <c r="R26" s="183"/>
      <c r="S26" s="183"/>
      <c r="T26" s="183"/>
      <c r="U26" s="183"/>
      <c r="V26" s="183"/>
      <c r="W26" s="183"/>
      <c r="X26" s="183"/>
      <c r="Y26" s="183"/>
      <c r="Z26" s="183"/>
      <c r="AA26" s="235" t="e">
        <v>#REF!</v>
      </c>
      <c r="AB26" s="276">
        <v>526.21</v>
      </c>
      <c r="AD26" s="269" t="e">
        <v>#REF!</v>
      </c>
      <c r="AE26" s="232"/>
      <c r="AG26" s="186"/>
    </row>
    <row r="27" spans="1:33" s="182" customFormat="1" ht="9.75" customHeight="1">
      <c r="A27" s="202"/>
      <c r="B27" s="202"/>
      <c r="C27" s="202"/>
      <c r="D27" s="202"/>
      <c r="E27" s="202"/>
      <c r="F27" s="203"/>
      <c r="G27" s="203"/>
      <c r="H27" s="203"/>
      <c r="I27" s="202"/>
      <c r="J27" s="183"/>
      <c r="K27" s="183"/>
      <c r="L27" s="183"/>
      <c r="M27" s="183"/>
      <c r="N27" s="183"/>
      <c r="O27" s="183"/>
      <c r="P27" s="183"/>
      <c r="Q27" s="183"/>
      <c r="R27" s="183"/>
      <c r="S27" s="183"/>
      <c r="T27" s="183"/>
      <c r="U27" s="183"/>
      <c r="V27" s="183"/>
      <c r="W27" s="183"/>
      <c r="X27" s="183"/>
      <c r="Y27" s="183"/>
      <c r="Z27" s="183"/>
      <c r="AA27" s="183"/>
      <c r="AG27" s="186"/>
    </row>
    <row r="28" spans="1:33" s="182" customFormat="1" ht="18.75" customHeight="1">
      <c r="A28" s="225" t="s">
        <v>157</v>
      </c>
      <c r="B28" s="225"/>
      <c r="C28" s="225"/>
      <c r="D28" s="225"/>
      <c r="E28" s="225"/>
      <c r="F28" s="225"/>
      <c r="G28" s="225"/>
      <c r="H28" s="225"/>
      <c r="I28" s="225"/>
      <c r="J28" s="225"/>
      <c r="K28" s="225"/>
      <c r="L28" s="225"/>
      <c r="M28" s="183"/>
      <c r="N28" s="183"/>
      <c r="O28" s="183"/>
      <c r="P28" s="183"/>
      <c r="Q28" s="183"/>
      <c r="R28" s="183"/>
      <c r="S28" s="183"/>
      <c r="T28" s="183"/>
      <c r="U28" s="183"/>
      <c r="V28" s="183"/>
      <c r="W28" s="183"/>
      <c r="X28" s="183"/>
      <c r="Y28" s="183"/>
      <c r="Z28" s="183"/>
      <c r="AA28" s="183"/>
      <c r="AG28" s="186"/>
    </row>
    <row r="29" spans="1:33" s="182" customFormat="1" ht="16.5" customHeight="1">
      <c r="A29" s="226" t="s">
        <v>158</v>
      </c>
      <c r="B29" s="226"/>
      <c r="C29" s="226"/>
      <c r="D29" s="226"/>
      <c r="E29" s="226"/>
      <c r="F29" s="226"/>
      <c r="G29" s="226"/>
      <c r="H29" s="226"/>
      <c r="I29" s="226"/>
      <c r="J29" s="226"/>
      <c r="K29" s="226"/>
      <c r="L29" s="226"/>
      <c r="M29" s="183"/>
      <c r="N29" s="183"/>
      <c r="O29" s="183"/>
      <c r="P29" s="183"/>
      <c r="Q29" s="183"/>
      <c r="R29" s="183"/>
      <c r="S29" s="183"/>
      <c r="T29" s="183"/>
      <c r="U29" s="183"/>
      <c r="V29" s="183"/>
      <c r="W29" s="183"/>
      <c r="X29" s="183"/>
      <c r="Y29" s="183"/>
      <c r="Z29" s="183"/>
      <c r="AA29" s="183"/>
      <c r="AG29" s="186"/>
    </row>
    <row r="30" spans="1:33" s="182" customFormat="1" ht="16.5" customHeight="1">
      <c r="A30" s="226" t="s">
        <v>159</v>
      </c>
      <c r="B30" s="226"/>
      <c r="C30" s="226"/>
      <c r="D30" s="226"/>
      <c r="E30" s="226"/>
      <c r="F30" s="226"/>
      <c r="G30" s="226"/>
      <c r="H30" s="226"/>
      <c r="I30" s="226"/>
      <c r="J30" s="226"/>
      <c r="K30" s="226"/>
      <c r="L30" s="226"/>
      <c r="M30" s="183"/>
      <c r="N30" s="183"/>
      <c r="O30" s="183"/>
      <c r="P30" s="183"/>
      <c r="Q30" s="183"/>
      <c r="R30" s="183"/>
      <c r="S30" s="183"/>
      <c r="T30" s="183"/>
      <c r="U30" s="183"/>
      <c r="V30" s="183"/>
      <c r="W30" s="183"/>
      <c r="X30" s="183"/>
      <c r="Y30" s="183"/>
      <c r="Z30" s="183"/>
      <c r="AA30" s="183"/>
      <c r="AG30" s="186"/>
    </row>
    <row r="31" spans="1:33" s="182" customFormat="1" ht="16.5" customHeight="1">
      <c r="A31" s="226" t="s">
        <v>160</v>
      </c>
      <c r="B31" s="226"/>
      <c r="C31" s="226"/>
      <c r="D31" s="226"/>
      <c r="E31" s="226"/>
      <c r="F31" s="226"/>
      <c r="G31" s="226"/>
      <c r="H31" s="226"/>
      <c r="I31" s="226"/>
      <c r="J31" s="226"/>
      <c r="K31" s="226"/>
      <c r="L31" s="226"/>
      <c r="M31" s="183"/>
      <c r="N31" s="183"/>
      <c r="O31" s="183"/>
      <c r="P31" s="183"/>
      <c r="Q31" s="183"/>
      <c r="R31" s="183"/>
      <c r="S31" s="183"/>
      <c r="T31" s="183"/>
      <c r="U31" s="183"/>
      <c r="V31" s="183"/>
      <c r="W31" s="183"/>
      <c r="X31" s="183"/>
      <c r="Y31" s="183"/>
      <c r="Z31" s="183"/>
      <c r="AA31" s="183"/>
      <c r="AG31" s="186"/>
    </row>
    <row r="32" spans="1:33" s="182" customFormat="1" ht="16.5" customHeight="1">
      <c r="A32" s="226" t="s">
        <v>174</v>
      </c>
      <c r="B32" s="226"/>
      <c r="C32" s="226"/>
      <c r="D32" s="226"/>
      <c r="E32" s="226"/>
      <c r="F32" s="226"/>
      <c r="G32" s="226"/>
      <c r="H32" s="226"/>
      <c r="I32" s="226"/>
      <c r="J32" s="226"/>
      <c r="K32" s="226"/>
      <c r="L32" s="226"/>
      <c r="M32" s="183"/>
      <c r="N32" s="183"/>
      <c r="O32" s="183"/>
      <c r="P32" s="183"/>
      <c r="Q32" s="183"/>
      <c r="R32" s="183"/>
      <c r="S32" s="183"/>
      <c r="T32" s="183"/>
      <c r="U32" s="183"/>
      <c r="V32" s="183"/>
      <c r="W32" s="183"/>
      <c r="X32" s="183"/>
      <c r="Y32" s="183"/>
      <c r="Z32" s="183"/>
      <c r="AA32" s="183"/>
      <c r="AG32" s="186"/>
    </row>
    <row r="33" spans="1:12" ht="170.25" customHeight="1">
      <c r="A33" s="242" t="s">
        <v>161</v>
      </c>
      <c r="B33" s="242"/>
      <c r="C33" s="242"/>
      <c r="D33" s="242"/>
      <c r="E33" s="242"/>
      <c r="F33" s="242"/>
      <c r="G33" s="242"/>
      <c r="H33" s="242"/>
      <c r="I33" s="242"/>
      <c r="J33" s="242"/>
      <c r="K33" s="242"/>
      <c r="L33" s="242"/>
    </row>
  </sheetData>
  <sheetProtection/>
  <mergeCells count="25">
    <mergeCell ref="A1:I1"/>
    <mergeCell ref="J1:K1"/>
    <mergeCell ref="A2:I2"/>
    <mergeCell ref="A3:K3"/>
    <mergeCell ref="A11:D11"/>
    <mergeCell ref="AD11:AE11"/>
    <mergeCell ref="A12:C12"/>
    <mergeCell ref="AD12:AE12"/>
    <mergeCell ref="A13:D13"/>
    <mergeCell ref="AD13:AE13"/>
    <mergeCell ref="A15:K15"/>
    <mergeCell ref="A22:D22"/>
    <mergeCell ref="AD22:AE22"/>
    <mergeCell ref="A23:C23"/>
    <mergeCell ref="AD23:AE23"/>
    <mergeCell ref="A24:D24"/>
    <mergeCell ref="AD24:AE24"/>
    <mergeCell ref="A26:D26"/>
    <mergeCell ref="AD26:AE26"/>
    <mergeCell ref="A28:L28"/>
    <mergeCell ref="A29:L29"/>
    <mergeCell ref="A30:L30"/>
    <mergeCell ref="A31:L31"/>
    <mergeCell ref="A32:L32"/>
    <mergeCell ref="A33:L33"/>
  </mergeCells>
  <printOptions/>
  <pageMargins left="0.5118110236220472" right="0.5118110236220472" top="1.0236220472440944" bottom="0.8661417322834646" header="0.31496062992125984" footer="0.31496062992125984"/>
  <pageSetup fitToHeight="0" fitToWidth="1" horizontalDpi="600" verticalDpi="600" orientation="portrait" paperSize="9" scale="70"/>
</worksheet>
</file>

<file path=xl/worksheets/sheet11.xml><?xml version="1.0" encoding="utf-8"?>
<worksheet xmlns="http://schemas.openxmlformats.org/spreadsheetml/2006/main" xmlns:r="http://schemas.openxmlformats.org/officeDocument/2006/relationships">
  <sheetPr>
    <pageSetUpPr fitToPage="1"/>
  </sheetPr>
  <dimension ref="A1:AD32"/>
  <sheetViews>
    <sheetView showZeros="0" view="pageBreakPreview" zoomScale="90" zoomScaleNormal="120" zoomScaleSheetLayoutView="90" workbookViewId="0" topLeftCell="A10">
      <selection activeCell="A29" sqref="A29:L29"/>
    </sheetView>
  </sheetViews>
  <sheetFormatPr defaultColWidth="9.140625" defaultRowHeight="12" customHeight="1"/>
  <cols>
    <col min="1" max="1" width="6.140625" style="183" customWidth="1"/>
    <col min="2" max="2" width="47.28125" style="183" customWidth="1"/>
    <col min="3" max="3" width="6.28125" style="184" customWidth="1"/>
    <col min="4" max="4" width="8.140625" style="184" customWidth="1"/>
    <col min="5" max="5" width="16.00390625" style="184" customWidth="1"/>
    <col min="6" max="7" width="11.00390625" style="184" customWidth="1"/>
    <col min="8" max="8" width="13.00390625" style="184" customWidth="1"/>
    <col min="9" max="9" width="10.7109375" style="184" customWidth="1"/>
    <col min="10" max="10" width="9.140625" style="183" hidden="1" customWidth="1"/>
    <col min="11" max="11" width="9.140625" style="185" hidden="1" customWidth="1"/>
    <col min="12" max="13" width="9.140625" style="183" hidden="1" customWidth="1"/>
    <col min="14" max="14" width="11.140625" style="183" hidden="1" customWidth="1"/>
    <col min="15" max="25" width="9.140625" style="183" hidden="1" customWidth="1"/>
    <col min="26" max="26" width="2.28125" style="183" customWidth="1"/>
    <col min="27" max="27" width="12.28125" style="183" customWidth="1"/>
    <col min="28" max="28" width="18.57421875" style="182" customWidth="1"/>
    <col min="29" max="29" width="9.140625" style="182" customWidth="1"/>
    <col min="30" max="30" width="9.140625" style="186" customWidth="1"/>
    <col min="31" max="31" width="9.140625" style="182" customWidth="1"/>
    <col min="32" max="16384" width="9.140625" style="183" customWidth="1"/>
  </cols>
  <sheetData>
    <row r="1" spans="1:30" s="182" customFormat="1" ht="20.25" customHeight="1">
      <c r="A1" s="187" t="s">
        <v>124</v>
      </c>
      <c r="B1" s="187"/>
      <c r="C1" s="187"/>
      <c r="D1" s="187"/>
      <c r="E1" s="187"/>
      <c r="F1" s="187"/>
      <c r="G1" s="187"/>
      <c r="H1" s="187"/>
      <c r="I1" s="187"/>
      <c r="J1" s="187"/>
      <c r="K1" s="187"/>
      <c r="L1" s="183"/>
      <c r="M1" s="183"/>
      <c r="N1" s="183"/>
      <c r="O1" s="183"/>
      <c r="P1" s="183"/>
      <c r="Q1" s="183"/>
      <c r="R1" s="183"/>
      <c r="S1" s="183"/>
      <c r="T1" s="183"/>
      <c r="U1" s="183"/>
      <c r="V1" s="183"/>
      <c r="W1" s="183"/>
      <c r="X1" s="183"/>
      <c r="Y1" s="183"/>
      <c r="Z1" s="183"/>
      <c r="AA1" s="183"/>
      <c r="AD1" s="186"/>
    </row>
    <row r="2" spans="1:30" s="182" customFormat="1" ht="30" customHeight="1">
      <c r="A2" s="188" t="s">
        <v>179</v>
      </c>
      <c r="B2" s="188"/>
      <c r="C2" s="188"/>
      <c r="D2" s="188"/>
      <c r="E2" s="188"/>
      <c r="F2" s="188"/>
      <c r="G2" s="188"/>
      <c r="H2" s="188"/>
      <c r="I2" s="188"/>
      <c r="J2" s="227"/>
      <c r="K2" s="227"/>
      <c r="L2" s="183"/>
      <c r="M2" s="183"/>
      <c r="N2" s="183"/>
      <c r="O2" s="183"/>
      <c r="P2" s="183"/>
      <c r="Q2" s="183"/>
      <c r="R2" s="183"/>
      <c r="S2" s="183"/>
      <c r="T2" s="183"/>
      <c r="U2" s="183"/>
      <c r="V2" s="183"/>
      <c r="W2" s="183"/>
      <c r="X2" s="183"/>
      <c r="Y2" s="183"/>
      <c r="Z2" s="183"/>
      <c r="AA2" s="183"/>
      <c r="AD2" s="186"/>
    </row>
    <row r="3" spans="1:30" s="182" customFormat="1" ht="18" customHeight="1">
      <c r="A3" s="189" t="s">
        <v>126</v>
      </c>
      <c r="B3" s="189"/>
      <c r="C3" s="189"/>
      <c r="D3" s="189"/>
      <c r="E3" s="189"/>
      <c r="F3" s="189"/>
      <c r="G3" s="189"/>
      <c r="H3" s="189"/>
      <c r="I3" s="189"/>
      <c r="J3" s="189"/>
      <c r="K3" s="189"/>
      <c r="L3" s="183"/>
      <c r="M3" s="183"/>
      <c r="N3" s="183"/>
      <c r="O3" s="183"/>
      <c r="P3" s="183"/>
      <c r="Q3" s="183"/>
      <c r="R3" s="183"/>
      <c r="S3" s="183"/>
      <c r="T3" s="183"/>
      <c r="U3" s="183"/>
      <c r="V3" s="183"/>
      <c r="W3" s="183"/>
      <c r="X3" s="183"/>
      <c r="Y3" s="183"/>
      <c r="Z3" s="183"/>
      <c r="AA3" s="183"/>
      <c r="AD3" s="186"/>
    </row>
    <row r="4" spans="1:30" s="182" customFormat="1" ht="9.75" customHeight="1">
      <c r="A4" s="183"/>
      <c r="B4" s="183"/>
      <c r="C4" s="184"/>
      <c r="D4" s="184"/>
      <c r="E4" s="184"/>
      <c r="F4" s="184"/>
      <c r="G4" s="184"/>
      <c r="H4" s="184"/>
      <c r="I4" s="184"/>
      <c r="J4" s="183">
        <v>192</v>
      </c>
      <c r="K4" s="185">
        <v>67</v>
      </c>
      <c r="L4" s="183"/>
      <c r="M4" s="183"/>
      <c r="N4" s="183"/>
      <c r="O4" s="183"/>
      <c r="P4" s="183"/>
      <c r="Q4" s="183"/>
      <c r="R4" s="183"/>
      <c r="S4" s="183"/>
      <c r="T4" s="183"/>
      <c r="U4" s="183"/>
      <c r="V4" s="183"/>
      <c r="W4" s="183"/>
      <c r="X4" s="183"/>
      <c r="Y4" s="183"/>
      <c r="Z4" s="183"/>
      <c r="AA4" s="183"/>
      <c r="AD4" s="186"/>
    </row>
    <row r="5" spans="1:30" s="182" customFormat="1" ht="30.75" customHeight="1">
      <c r="A5" s="190" t="s">
        <v>51</v>
      </c>
      <c r="B5" s="190" t="s">
        <v>127</v>
      </c>
      <c r="C5" s="190" t="s">
        <v>95</v>
      </c>
      <c r="D5" s="190" t="s">
        <v>128</v>
      </c>
      <c r="E5" s="190" t="s">
        <v>129</v>
      </c>
      <c r="F5" s="191" t="s">
        <v>130</v>
      </c>
      <c r="G5" s="191" t="s">
        <v>131</v>
      </c>
      <c r="H5" s="191" t="s">
        <v>132</v>
      </c>
      <c r="I5" s="190" t="s">
        <v>180</v>
      </c>
      <c r="J5" s="183">
        <v>192</v>
      </c>
      <c r="K5" s="185">
        <v>67</v>
      </c>
      <c r="L5" s="183"/>
      <c r="M5" s="183"/>
      <c r="N5" s="183"/>
      <c r="O5" s="183"/>
      <c r="P5" s="183"/>
      <c r="Q5" s="183"/>
      <c r="R5" s="183"/>
      <c r="S5" s="183"/>
      <c r="T5" s="183"/>
      <c r="U5" s="183"/>
      <c r="V5" s="183"/>
      <c r="W5" s="183"/>
      <c r="X5" s="183"/>
      <c r="Y5" s="183"/>
      <c r="Z5" s="183"/>
      <c r="AA5" s="183"/>
      <c r="AB5" s="232" t="s">
        <v>135</v>
      </c>
      <c r="AD5" s="186"/>
    </row>
    <row r="6" spans="1:30" s="182" customFormat="1" ht="18" customHeight="1">
      <c r="A6" s="192">
        <v>1</v>
      </c>
      <c r="B6" s="186" t="s">
        <v>138</v>
      </c>
      <c r="C6" s="192" t="s">
        <v>139</v>
      </c>
      <c r="D6" s="193">
        <v>3</v>
      </c>
      <c r="E6" s="194">
        <v>1362.298574</v>
      </c>
      <c r="F6" s="195">
        <v>45.40995246666667</v>
      </c>
      <c r="G6" s="195">
        <v>136.22</v>
      </c>
      <c r="H6" s="196">
        <v>0.81</v>
      </c>
      <c r="I6" s="214">
        <v>82.18</v>
      </c>
      <c r="J6" s="183"/>
      <c r="K6" s="185"/>
      <c r="L6" s="183"/>
      <c r="M6" s="183"/>
      <c r="N6" s="183"/>
      <c r="O6" s="183"/>
      <c r="P6" s="183"/>
      <c r="Q6" s="183"/>
      <c r="R6" s="183"/>
      <c r="S6" s="183"/>
      <c r="T6" s="183"/>
      <c r="U6" s="183"/>
      <c r="V6" s="183"/>
      <c r="W6" s="183"/>
      <c r="X6" s="183"/>
      <c r="Y6" s="183"/>
      <c r="Z6" s="183"/>
      <c r="AA6" s="183"/>
      <c r="AB6" s="233"/>
      <c r="AD6" s="186"/>
    </row>
    <row r="7" spans="1:30" s="182" customFormat="1" ht="18" customHeight="1">
      <c r="A7" s="192">
        <v>2</v>
      </c>
      <c r="B7" s="186" t="s">
        <v>136</v>
      </c>
      <c r="C7" s="192" t="s">
        <v>137</v>
      </c>
      <c r="D7" s="193">
        <v>3</v>
      </c>
      <c r="E7" s="194">
        <v>3122.05</v>
      </c>
      <c r="F7" s="195">
        <v>104.06833333333334</v>
      </c>
      <c r="G7" s="195">
        <v>312.2</v>
      </c>
      <c r="H7" s="196"/>
      <c r="I7" s="214">
        <v>104.06</v>
      </c>
      <c r="J7" s="183"/>
      <c r="K7" s="185"/>
      <c r="L7" s="183"/>
      <c r="M7" s="183"/>
      <c r="N7" s="183"/>
      <c r="O7" s="183"/>
      <c r="P7" s="183"/>
      <c r="Q7" s="183"/>
      <c r="R7" s="183"/>
      <c r="S7" s="183"/>
      <c r="T7" s="183"/>
      <c r="U7" s="183"/>
      <c r="V7" s="183"/>
      <c r="W7" s="183"/>
      <c r="X7" s="183"/>
      <c r="Y7" s="183"/>
      <c r="Z7" s="183"/>
      <c r="AA7" s="183"/>
      <c r="AB7" s="233"/>
      <c r="AD7" s="186"/>
    </row>
    <row r="8" spans="1:30" s="182" customFormat="1" ht="18" customHeight="1">
      <c r="A8" s="192">
        <v>3</v>
      </c>
      <c r="B8" s="186" t="s">
        <v>140</v>
      </c>
      <c r="C8" s="192" t="s">
        <v>137</v>
      </c>
      <c r="D8" s="193">
        <v>1</v>
      </c>
      <c r="E8" s="194">
        <v>2346.71</v>
      </c>
      <c r="F8" s="195">
        <v>78.22366666666667</v>
      </c>
      <c r="G8" s="195">
        <v>78.22</v>
      </c>
      <c r="H8" s="196"/>
      <c r="I8" s="214">
        <v>26.07</v>
      </c>
      <c r="J8" s="183"/>
      <c r="K8" s="185"/>
      <c r="L8" s="183"/>
      <c r="M8" s="183"/>
      <c r="N8" s="183"/>
      <c r="O8" s="183"/>
      <c r="P8" s="183"/>
      <c r="Q8" s="183"/>
      <c r="R8" s="183"/>
      <c r="S8" s="183"/>
      <c r="T8" s="183"/>
      <c r="U8" s="183"/>
      <c r="V8" s="183"/>
      <c r="W8" s="183"/>
      <c r="X8" s="183"/>
      <c r="Y8" s="183"/>
      <c r="Z8" s="183"/>
      <c r="AA8" s="183"/>
      <c r="AB8" s="233"/>
      <c r="AD8" s="186"/>
    </row>
    <row r="9" spans="1:30" s="182" customFormat="1" ht="18" customHeight="1">
      <c r="A9" s="192">
        <v>4</v>
      </c>
      <c r="B9" s="186" t="s">
        <v>142</v>
      </c>
      <c r="C9" s="192" t="s">
        <v>137</v>
      </c>
      <c r="D9" s="193">
        <v>1</v>
      </c>
      <c r="E9" s="194">
        <v>3297.12</v>
      </c>
      <c r="F9" s="195">
        <v>109.904</v>
      </c>
      <c r="G9" s="195">
        <v>109.9</v>
      </c>
      <c r="H9" s="196"/>
      <c r="I9" s="214">
        <v>36.63</v>
      </c>
      <c r="J9" s="183"/>
      <c r="K9" s="185"/>
      <c r="L9" s="183"/>
      <c r="M9" s="183"/>
      <c r="N9" s="183"/>
      <c r="O9" s="183"/>
      <c r="P9" s="183"/>
      <c r="Q9" s="183"/>
      <c r="R9" s="183"/>
      <c r="S9" s="183"/>
      <c r="T9" s="183"/>
      <c r="U9" s="183"/>
      <c r="V9" s="183"/>
      <c r="W9" s="183"/>
      <c r="X9" s="183"/>
      <c r="Y9" s="183"/>
      <c r="Z9" s="183"/>
      <c r="AA9" s="183"/>
      <c r="AB9" s="233"/>
      <c r="AD9" s="186"/>
    </row>
    <row r="10" spans="1:30" s="182" customFormat="1" ht="18" customHeight="1">
      <c r="A10" s="192">
        <v>5</v>
      </c>
      <c r="B10" s="186" t="s">
        <v>143</v>
      </c>
      <c r="C10" s="192" t="s">
        <v>137</v>
      </c>
      <c r="D10" s="193">
        <v>2</v>
      </c>
      <c r="E10" s="194">
        <v>4263.1</v>
      </c>
      <c r="F10" s="195">
        <v>142.10333333333335</v>
      </c>
      <c r="G10" s="195">
        <v>284.2</v>
      </c>
      <c r="H10" s="196"/>
      <c r="I10" s="214">
        <v>94.73</v>
      </c>
      <c r="J10" s="183"/>
      <c r="K10" s="185"/>
      <c r="L10" s="183"/>
      <c r="M10" s="183"/>
      <c r="N10" s="183"/>
      <c r="O10" s="183"/>
      <c r="P10" s="183"/>
      <c r="Q10" s="183"/>
      <c r="R10" s="183"/>
      <c r="S10" s="183"/>
      <c r="T10" s="183"/>
      <c r="U10" s="183"/>
      <c r="V10" s="183"/>
      <c r="W10" s="183"/>
      <c r="X10" s="183"/>
      <c r="Y10" s="183"/>
      <c r="Z10" s="183"/>
      <c r="AA10" s="183"/>
      <c r="AB10" s="233"/>
      <c r="AD10" s="186"/>
    </row>
    <row r="11" spans="1:30" s="182" customFormat="1" ht="18" customHeight="1">
      <c r="A11" s="197" t="s">
        <v>144</v>
      </c>
      <c r="B11" s="197"/>
      <c r="C11" s="197"/>
      <c r="D11" s="197"/>
      <c r="E11" s="197"/>
      <c r="F11" s="198"/>
      <c r="G11" s="198"/>
      <c r="H11" s="198"/>
      <c r="I11" s="228">
        <v>343.67</v>
      </c>
      <c r="J11" s="183"/>
      <c r="K11" s="183"/>
      <c r="L11" s="183"/>
      <c r="M11" s="183"/>
      <c r="N11" s="183"/>
      <c r="O11" s="183"/>
      <c r="P11" s="183"/>
      <c r="Q11" s="183"/>
      <c r="R11" s="183"/>
      <c r="S11" s="183"/>
      <c r="T11" s="183"/>
      <c r="U11" s="183"/>
      <c r="V11" s="183"/>
      <c r="W11" s="183"/>
      <c r="X11" s="183"/>
      <c r="Y11" s="183"/>
      <c r="Z11" s="183"/>
      <c r="AA11" s="183"/>
      <c r="AB11" s="234"/>
      <c r="AD11" s="186"/>
    </row>
    <row r="12" spans="1:30" s="182" customFormat="1" ht="18" customHeight="1">
      <c r="A12" s="199" t="s">
        <v>145</v>
      </c>
      <c r="B12" s="199"/>
      <c r="C12" s="199"/>
      <c r="D12" s="200">
        <v>0.2</v>
      </c>
      <c r="E12" s="200"/>
      <c r="F12" s="201"/>
      <c r="G12" s="201"/>
      <c r="H12" s="201"/>
      <c r="I12" s="229">
        <f>I11*20%</f>
        <v>68.73400000000001</v>
      </c>
      <c r="J12" s="183"/>
      <c r="K12" s="183"/>
      <c r="L12" s="183"/>
      <c r="M12" s="183"/>
      <c r="N12" s="183"/>
      <c r="O12" s="183"/>
      <c r="P12" s="183"/>
      <c r="Q12" s="183"/>
      <c r="R12" s="183"/>
      <c r="S12" s="183"/>
      <c r="T12" s="183"/>
      <c r="U12" s="183"/>
      <c r="V12" s="183"/>
      <c r="W12" s="183"/>
      <c r="X12" s="183"/>
      <c r="Y12" s="183"/>
      <c r="Z12" s="183"/>
      <c r="AA12" s="183"/>
      <c r="AB12" s="233"/>
      <c r="AD12" s="186"/>
    </row>
    <row r="13" spans="1:30" s="182" customFormat="1" ht="18" customHeight="1">
      <c r="A13" s="197" t="s">
        <v>146</v>
      </c>
      <c r="B13" s="197"/>
      <c r="C13" s="197"/>
      <c r="D13" s="197"/>
      <c r="E13" s="197"/>
      <c r="F13" s="201"/>
      <c r="G13" s="201"/>
      <c r="H13" s="201"/>
      <c r="I13" s="230">
        <f>I11+I12</f>
        <v>412.404</v>
      </c>
      <c r="J13" s="183"/>
      <c r="K13" s="183"/>
      <c r="L13" s="183"/>
      <c r="M13" s="183"/>
      <c r="N13" s="183"/>
      <c r="O13" s="183"/>
      <c r="P13" s="183"/>
      <c r="Q13" s="183"/>
      <c r="R13" s="183"/>
      <c r="S13" s="183"/>
      <c r="T13" s="183"/>
      <c r="U13" s="183"/>
      <c r="V13" s="183"/>
      <c r="W13" s="183"/>
      <c r="X13" s="183"/>
      <c r="Y13" s="183"/>
      <c r="Z13" s="183"/>
      <c r="AA13" s="183"/>
      <c r="AB13" s="232"/>
      <c r="AD13" s="186"/>
    </row>
    <row r="14" spans="1:30" s="182" customFormat="1" ht="9.75" customHeight="1">
      <c r="A14" s="202"/>
      <c r="B14" s="202"/>
      <c r="C14" s="202"/>
      <c r="D14" s="202"/>
      <c r="E14" s="202"/>
      <c r="F14" s="203"/>
      <c r="G14" s="203"/>
      <c r="H14" s="203"/>
      <c r="I14" s="202"/>
      <c r="J14" s="183"/>
      <c r="K14" s="183"/>
      <c r="L14" s="183"/>
      <c r="M14" s="183"/>
      <c r="N14" s="183"/>
      <c r="O14" s="183"/>
      <c r="P14" s="183"/>
      <c r="Q14" s="183"/>
      <c r="R14" s="183"/>
      <c r="S14" s="183"/>
      <c r="T14" s="183"/>
      <c r="U14" s="183"/>
      <c r="V14" s="183"/>
      <c r="W14" s="183"/>
      <c r="X14" s="183"/>
      <c r="Y14" s="183"/>
      <c r="Z14" s="183"/>
      <c r="AA14" s="183"/>
      <c r="AB14" s="232"/>
      <c r="AD14" s="186"/>
    </row>
    <row r="15" spans="1:30" s="182" customFormat="1" ht="18" customHeight="1">
      <c r="A15" s="204" t="s">
        <v>147</v>
      </c>
      <c r="B15" s="204"/>
      <c r="C15" s="204"/>
      <c r="D15" s="204"/>
      <c r="E15" s="204"/>
      <c r="F15" s="204"/>
      <c r="G15" s="204"/>
      <c r="H15" s="204"/>
      <c r="I15" s="204"/>
      <c r="J15" s="204"/>
      <c r="K15" s="204"/>
      <c r="L15" s="183"/>
      <c r="M15" s="183"/>
      <c r="N15" s="183"/>
      <c r="O15" s="183"/>
      <c r="P15" s="183"/>
      <c r="Q15" s="183"/>
      <c r="R15" s="183"/>
      <c r="S15" s="183"/>
      <c r="T15" s="183"/>
      <c r="U15" s="183"/>
      <c r="V15" s="183"/>
      <c r="W15" s="183"/>
      <c r="X15" s="183"/>
      <c r="Y15" s="183"/>
      <c r="Z15" s="183"/>
      <c r="AA15" s="183"/>
      <c r="AB15" s="234"/>
      <c r="AD15" s="186"/>
    </row>
    <row r="16" spans="1:30" s="182" customFormat="1" ht="30" customHeight="1">
      <c r="A16" s="190" t="s">
        <v>51</v>
      </c>
      <c r="B16" s="190" t="s">
        <v>127</v>
      </c>
      <c r="C16" s="190" t="s">
        <v>95</v>
      </c>
      <c r="D16" s="190" t="s">
        <v>128</v>
      </c>
      <c r="E16" s="190" t="s">
        <v>129</v>
      </c>
      <c r="F16" s="191" t="s">
        <v>148</v>
      </c>
      <c r="G16" s="191" t="s">
        <v>131</v>
      </c>
      <c r="H16" s="191"/>
      <c r="I16" s="190" t="s">
        <v>133</v>
      </c>
      <c r="J16" s="183"/>
      <c r="K16" s="183"/>
      <c r="L16" s="183"/>
      <c r="M16" s="183"/>
      <c r="N16" s="183"/>
      <c r="O16" s="183"/>
      <c r="P16" s="183"/>
      <c r="Q16" s="183"/>
      <c r="R16" s="183"/>
      <c r="S16" s="183"/>
      <c r="T16" s="183"/>
      <c r="U16" s="183"/>
      <c r="V16" s="183"/>
      <c r="W16" s="183"/>
      <c r="X16" s="183"/>
      <c r="Y16" s="183"/>
      <c r="Z16" s="183"/>
      <c r="AA16" s="183"/>
      <c r="AB16" s="232" t="s">
        <v>135</v>
      </c>
      <c r="AD16" s="186"/>
    </row>
    <row r="17" spans="1:30" s="182" customFormat="1" ht="23.25" customHeight="1">
      <c r="A17" s="205">
        <v>1</v>
      </c>
      <c r="B17" s="206" t="s">
        <v>149</v>
      </c>
      <c r="C17" s="192" t="s">
        <v>150</v>
      </c>
      <c r="D17" s="207">
        <v>3</v>
      </c>
      <c r="E17" s="208">
        <v>20</v>
      </c>
      <c r="F17" s="209">
        <v>480</v>
      </c>
      <c r="G17" s="209"/>
      <c r="H17" s="209"/>
      <c r="I17" s="238">
        <v>160</v>
      </c>
      <c r="J17" s="231"/>
      <c r="K17" s="183"/>
      <c r="L17" s="183"/>
      <c r="M17" s="183"/>
      <c r="N17" s="183"/>
      <c r="O17" s="183"/>
      <c r="P17" s="183"/>
      <c r="Q17" s="183"/>
      <c r="R17" s="183"/>
      <c r="S17" s="183"/>
      <c r="T17" s="183"/>
      <c r="U17" s="183"/>
      <c r="V17" s="183"/>
      <c r="W17" s="183"/>
      <c r="X17" s="183"/>
      <c r="Y17" s="183"/>
      <c r="Z17" s="183"/>
      <c r="AA17" s="235"/>
      <c r="AB17" s="233" t="e">
        <v>#REF!</v>
      </c>
      <c r="AD17" s="186"/>
    </row>
    <row r="18" spans="1:30" s="182" customFormat="1" ht="23.25" customHeight="1">
      <c r="A18" s="192">
        <v>2</v>
      </c>
      <c r="B18" s="210" t="s">
        <v>151</v>
      </c>
      <c r="C18" s="192" t="s">
        <v>150</v>
      </c>
      <c r="D18" s="211">
        <v>1</v>
      </c>
      <c r="E18" s="212">
        <v>105</v>
      </c>
      <c r="F18" s="213">
        <v>280</v>
      </c>
      <c r="G18" s="213"/>
      <c r="H18" s="213"/>
      <c r="I18" s="222">
        <v>93.33</v>
      </c>
      <c r="J18" s="231"/>
      <c r="K18" s="183"/>
      <c r="L18" s="183"/>
      <c r="M18" s="183"/>
      <c r="N18" s="183"/>
      <c r="O18" s="183"/>
      <c r="P18" s="183"/>
      <c r="Q18" s="183"/>
      <c r="R18" s="183"/>
      <c r="S18" s="183"/>
      <c r="T18" s="183"/>
      <c r="U18" s="183"/>
      <c r="V18" s="183"/>
      <c r="W18" s="183"/>
      <c r="X18" s="183"/>
      <c r="Y18" s="183"/>
      <c r="Z18" s="183"/>
      <c r="AA18" s="235"/>
      <c r="AB18" s="233"/>
      <c r="AD18" s="186"/>
    </row>
    <row r="19" spans="1:30" s="182" customFormat="1" ht="23.25" customHeight="1">
      <c r="A19" s="192">
        <v>3</v>
      </c>
      <c r="B19" s="210" t="s">
        <v>152</v>
      </c>
      <c r="C19" s="192" t="s">
        <v>150</v>
      </c>
      <c r="D19" s="211">
        <v>1</v>
      </c>
      <c r="E19" s="212">
        <v>345.98</v>
      </c>
      <c r="F19" s="214"/>
      <c r="G19" s="213">
        <v>345.98</v>
      </c>
      <c r="H19" s="213"/>
      <c r="I19" s="222">
        <v>115.32</v>
      </c>
      <c r="J19" s="231"/>
      <c r="K19" s="183"/>
      <c r="L19" s="183"/>
      <c r="M19" s="183"/>
      <c r="N19" s="183"/>
      <c r="O19" s="183"/>
      <c r="P19" s="183"/>
      <c r="Q19" s="183"/>
      <c r="R19" s="183"/>
      <c r="S19" s="183"/>
      <c r="T19" s="183"/>
      <c r="U19" s="183"/>
      <c r="V19" s="183"/>
      <c r="W19" s="183"/>
      <c r="X19" s="183"/>
      <c r="Y19" s="183"/>
      <c r="Z19" s="183"/>
      <c r="AA19" s="183"/>
      <c r="AB19" s="233"/>
      <c r="AD19" s="186"/>
    </row>
    <row r="20" spans="1:30" s="182" customFormat="1" ht="27.75" customHeight="1">
      <c r="A20" s="192">
        <v>4</v>
      </c>
      <c r="B20" s="210" t="s">
        <v>153</v>
      </c>
      <c r="C20" s="192" t="s">
        <v>150</v>
      </c>
      <c r="D20" s="211">
        <v>1</v>
      </c>
      <c r="E20" s="212">
        <v>644.52</v>
      </c>
      <c r="F20" s="214"/>
      <c r="G20" s="213">
        <v>644.52</v>
      </c>
      <c r="H20" s="213"/>
      <c r="I20" s="222">
        <v>214.84</v>
      </c>
      <c r="J20" s="231"/>
      <c r="K20" s="183"/>
      <c r="L20" s="183"/>
      <c r="M20" s="183"/>
      <c r="N20" s="183"/>
      <c r="O20" s="183"/>
      <c r="P20" s="183"/>
      <c r="Q20" s="183"/>
      <c r="R20" s="183"/>
      <c r="S20" s="183"/>
      <c r="T20" s="183"/>
      <c r="U20" s="183"/>
      <c r="V20" s="183"/>
      <c r="W20" s="183"/>
      <c r="X20" s="183"/>
      <c r="Y20" s="183"/>
      <c r="Z20" s="183"/>
      <c r="AA20" s="183"/>
      <c r="AB20" s="233"/>
      <c r="AD20" s="186"/>
    </row>
    <row r="21" spans="1:30" s="182" customFormat="1" ht="43.5" customHeight="1">
      <c r="A21" s="215">
        <v>5</v>
      </c>
      <c r="B21" s="216" t="s">
        <v>181</v>
      </c>
      <c r="C21" s="192" t="s">
        <v>150</v>
      </c>
      <c r="D21" s="217">
        <v>1</v>
      </c>
      <c r="E21" s="218">
        <v>2334.67</v>
      </c>
      <c r="F21" s="219"/>
      <c r="G21" s="213">
        <v>2334.67</v>
      </c>
      <c r="H21" s="213"/>
      <c r="I21" s="241">
        <v>2334.67</v>
      </c>
      <c r="J21" s="231"/>
      <c r="K21" s="183"/>
      <c r="L21" s="183"/>
      <c r="M21" s="183"/>
      <c r="N21" s="183"/>
      <c r="O21" s="183"/>
      <c r="P21" s="183"/>
      <c r="Q21" s="183"/>
      <c r="R21" s="183"/>
      <c r="S21" s="183"/>
      <c r="T21" s="183"/>
      <c r="U21" s="183"/>
      <c r="V21" s="183"/>
      <c r="W21" s="183"/>
      <c r="X21" s="183"/>
      <c r="Y21" s="183"/>
      <c r="Z21" s="183"/>
      <c r="AA21" s="183"/>
      <c r="AB21" s="233" t="e">
        <v>#REF!</v>
      </c>
      <c r="AD21" s="186"/>
    </row>
    <row r="22" spans="1:30" s="182" customFormat="1" ht="18" customHeight="1">
      <c r="A22" s="220" t="s">
        <v>144</v>
      </c>
      <c r="B22" s="220"/>
      <c r="C22" s="220"/>
      <c r="D22" s="220"/>
      <c r="E22" s="220"/>
      <c r="F22" s="221"/>
      <c r="G22" s="221"/>
      <c r="H22" s="221"/>
      <c r="I22" s="221">
        <v>2918.16</v>
      </c>
      <c r="J22" s="183"/>
      <c r="K22" s="183"/>
      <c r="L22" s="183"/>
      <c r="M22" s="183"/>
      <c r="N22" s="183"/>
      <c r="O22" s="183"/>
      <c r="P22" s="183"/>
      <c r="Q22" s="183"/>
      <c r="R22" s="183"/>
      <c r="S22" s="183"/>
      <c r="T22" s="183"/>
      <c r="U22" s="183"/>
      <c r="V22" s="183"/>
      <c r="W22" s="183"/>
      <c r="X22" s="183"/>
      <c r="Y22" s="183"/>
      <c r="Z22" s="183"/>
      <c r="AA22" s="183"/>
      <c r="AB22" s="233"/>
      <c r="AD22" s="186"/>
    </row>
    <row r="23" spans="1:30" s="182" customFormat="1" ht="18" customHeight="1">
      <c r="A23" s="199" t="s">
        <v>145</v>
      </c>
      <c r="B23" s="199"/>
      <c r="C23" s="199"/>
      <c r="D23" s="196">
        <v>0.2</v>
      </c>
      <c r="E23" s="196"/>
      <c r="F23" s="221"/>
      <c r="G23" s="221"/>
      <c r="H23" s="221"/>
      <c r="I23" s="221">
        <f>I22*20%</f>
        <v>583.632</v>
      </c>
      <c r="J23" s="183"/>
      <c r="K23" s="183"/>
      <c r="L23" s="183"/>
      <c r="M23" s="183"/>
      <c r="N23" s="183"/>
      <c r="O23" s="183"/>
      <c r="P23" s="183"/>
      <c r="Q23" s="183"/>
      <c r="R23" s="183"/>
      <c r="S23" s="183"/>
      <c r="T23" s="183"/>
      <c r="U23" s="183"/>
      <c r="V23" s="183"/>
      <c r="W23" s="183"/>
      <c r="X23" s="183"/>
      <c r="Y23" s="183"/>
      <c r="Z23" s="183"/>
      <c r="AA23" s="183"/>
      <c r="AB23" s="233"/>
      <c r="AD23" s="186"/>
    </row>
    <row r="24" spans="1:30" s="182" customFormat="1" ht="18" customHeight="1">
      <c r="A24" s="220" t="s">
        <v>155</v>
      </c>
      <c r="B24" s="220"/>
      <c r="C24" s="220"/>
      <c r="D24" s="220"/>
      <c r="E24" s="220"/>
      <c r="F24" s="221"/>
      <c r="G24" s="221"/>
      <c r="H24" s="221"/>
      <c r="I24" s="221">
        <f>I22+I23</f>
        <v>3501.792</v>
      </c>
      <c r="J24" s="183"/>
      <c r="K24" s="183"/>
      <c r="L24" s="183"/>
      <c r="M24" s="183"/>
      <c r="N24" s="183"/>
      <c r="O24" s="183"/>
      <c r="P24" s="183"/>
      <c r="Q24" s="183"/>
      <c r="R24" s="183"/>
      <c r="S24" s="183"/>
      <c r="T24" s="183"/>
      <c r="U24" s="183"/>
      <c r="V24" s="183"/>
      <c r="W24" s="183"/>
      <c r="X24" s="183"/>
      <c r="Y24" s="183"/>
      <c r="Z24" s="183"/>
      <c r="AA24" s="236"/>
      <c r="AB24" s="232"/>
      <c r="AD24" s="186"/>
    </row>
    <row r="25" spans="1:30" s="182" customFormat="1" ht="9.75" customHeight="1">
      <c r="A25" s="186"/>
      <c r="B25" s="186"/>
      <c r="C25" s="192"/>
      <c r="D25" s="192"/>
      <c r="E25" s="192"/>
      <c r="F25" s="222"/>
      <c r="G25" s="222"/>
      <c r="H25" s="222"/>
      <c r="I25" s="192"/>
      <c r="J25" s="183"/>
      <c r="K25" s="185"/>
      <c r="L25" s="183"/>
      <c r="M25" s="183"/>
      <c r="N25" s="183"/>
      <c r="O25" s="183"/>
      <c r="P25" s="183"/>
      <c r="Q25" s="183"/>
      <c r="R25" s="183"/>
      <c r="S25" s="183"/>
      <c r="T25" s="183"/>
      <c r="U25" s="183"/>
      <c r="V25" s="183"/>
      <c r="W25" s="183"/>
      <c r="X25" s="183"/>
      <c r="Y25" s="183"/>
      <c r="Z25" s="183"/>
      <c r="AA25" s="183"/>
      <c r="AB25" s="237"/>
      <c r="AD25" s="186"/>
    </row>
    <row r="26" spans="1:30" s="182" customFormat="1" ht="18" customHeight="1">
      <c r="A26" s="223" t="s">
        <v>156</v>
      </c>
      <c r="B26" s="223"/>
      <c r="C26" s="223"/>
      <c r="D26" s="223"/>
      <c r="E26" s="223"/>
      <c r="F26" s="224"/>
      <c r="G26" s="224"/>
      <c r="H26" s="224"/>
      <c r="I26" s="224">
        <f>I24+I13</f>
        <v>3914.196</v>
      </c>
      <c r="J26" s="183"/>
      <c r="K26" s="183"/>
      <c r="L26" s="183"/>
      <c r="M26" s="183"/>
      <c r="N26" s="183"/>
      <c r="O26" s="183"/>
      <c r="P26" s="183"/>
      <c r="Q26" s="183"/>
      <c r="R26" s="183"/>
      <c r="S26" s="183"/>
      <c r="T26" s="183"/>
      <c r="U26" s="183"/>
      <c r="V26" s="183"/>
      <c r="W26" s="183"/>
      <c r="X26" s="183"/>
      <c r="Y26" s="183"/>
      <c r="Z26" s="183"/>
      <c r="AA26" s="235"/>
      <c r="AB26" s="232"/>
      <c r="AD26" s="186"/>
    </row>
    <row r="27" spans="1:30" s="182" customFormat="1" ht="9.75" customHeight="1">
      <c r="A27" s="202"/>
      <c r="B27" s="202"/>
      <c r="C27" s="202"/>
      <c r="D27" s="202"/>
      <c r="E27" s="202"/>
      <c r="F27" s="203"/>
      <c r="G27" s="203"/>
      <c r="H27" s="203"/>
      <c r="I27" s="202"/>
      <c r="J27" s="183"/>
      <c r="K27" s="183"/>
      <c r="L27" s="183"/>
      <c r="M27" s="183"/>
      <c r="N27" s="183"/>
      <c r="O27" s="183"/>
      <c r="P27" s="183"/>
      <c r="Q27" s="183"/>
      <c r="R27" s="183"/>
      <c r="S27" s="183"/>
      <c r="T27" s="183"/>
      <c r="U27" s="183"/>
      <c r="V27" s="183"/>
      <c r="W27" s="183"/>
      <c r="X27" s="183"/>
      <c r="Y27" s="183"/>
      <c r="Z27" s="183"/>
      <c r="AA27" s="183"/>
      <c r="AD27" s="186"/>
    </row>
    <row r="28" spans="1:30" s="182" customFormat="1" ht="17.25" customHeight="1">
      <c r="A28" s="225" t="s">
        <v>157</v>
      </c>
      <c r="B28" s="225"/>
      <c r="C28" s="225"/>
      <c r="D28" s="225"/>
      <c r="E28" s="225"/>
      <c r="F28" s="225"/>
      <c r="G28" s="225"/>
      <c r="H28" s="225"/>
      <c r="I28" s="225"/>
      <c r="J28" s="225"/>
      <c r="K28" s="225"/>
      <c r="L28" s="225"/>
      <c r="M28" s="183"/>
      <c r="N28" s="183"/>
      <c r="O28" s="183"/>
      <c r="P28" s="183"/>
      <c r="Q28" s="183"/>
      <c r="R28" s="183"/>
      <c r="S28" s="183"/>
      <c r="T28" s="183"/>
      <c r="U28" s="183"/>
      <c r="V28" s="183"/>
      <c r="W28" s="183"/>
      <c r="X28" s="183"/>
      <c r="Y28" s="183"/>
      <c r="Z28" s="183"/>
      <c r="AA28" s="183"/>
      <c r="AD28" s="186"/>
    </row>
    <row r="29" spans="1:30" s="182" customFormat="1" ht="15" customHeight="1">
      <c r="A29" s="226" t="s">
        <v>158</v>
      </c>
      <c r="B29" s="226"/>
      <c r="C29" s="226"/>
      <c r="D29" s="226"/>
      <c r="E29" s="226"/>
      <c r="F29" s="226"/>
      <c r="G29" s="226"/>
      <c r="H29" s="226"/>
      <c r="I29" s="226"/>
      <c r="J29" s="226"/>
      <c r="K29" s="226"/>
      <c r="L29" s="226"/>
      <c r="M29" s="183"/>
      <c r="N29" s="183"/>
      <c r="O29" s="183"/>
      <c r="P29" s="183"/>
      <c r="Q29" s="183"/>
      <c r="R29" s="183"/>
      <c r="S29" s="183"/>
      <c r="T29" s="183"/>
      <c r="U29" s="183"/>
      <c r="V29" s="183"/>
      <c r="W29" s="183"/>
      <c r="X29" s="183"/>
      <c r="Y29" s="183"/>
      <c r="Z29" s="183"/>
      <c r="AA29" s="183"/>
      <c r="AD29" s="186"/>
    </row>
    <row r="30" spans="1:30" s="182" customFormat="1" ht="15" customHeight="1">
      <c r="A30" s="226" t="s">
        <v>159</v>
      </c>
      <c r="B30" s="226"/>
      <c r="C30" s="226"/>
      <c r="D30" s="226"/>
      <c r="E30" s="226"/>
      <c r="F30" s="226"/>
      <c r="G30" s="226"/>
      <c r="H30" s="226"/>
      <c r="I30" s="226"/>
      <c r="J30" s="226"/>
      <c r="K30" s="226"/>
      <c r="L30" s="226"/>
      <c r="M30" s="183"/>
      <c r="N30" s="183"/>
      <c r="O30" s="183"/>
      <c r="P30" s="183"/>
      <c r="Q30" s="183"/>
      <c r="R30" s="183"/>
      <c r="S30" s="183"/>
      <c r="T30" s="183"/>
      <c r="U30" s="183"/>
      <c r="V30" s="183"/>
      <c r="W30" s="183"/>
      <c r="X30" s="183"/>
      <c r="Y30" s="183"/>
      <c r="Z30" s="183"/>
      <c r="AA30" s="183"/>
      <c r="AD30" s="186"/>
    </row>
    <row r="31" spans="1:30" s="182" customFormat="1" ht="15" customHeight="1">
      <c r="A31" s="226" t="s">
        <v>160</v>
      </c>
      <c r="B31" s="226"/>
      <c r="C31" s="226"/>
      <c r="D31" s="226"/>
      <c r="E31" s="226"/>
      <c r="F31" s="226"/>
      <c r="G31" s="226"/>
      <c r="H31" s="226"/>
      <c r="I31" s="226"/>
      <c r="J31" s="226"/>
      <c r="K31" s="226"/>
      <c r="L31" s="226"/>
      <c r="M31" s="183"/>
      <c r="N31" s="183"/>
      <c r="O31" s="183"/>
      <c r="P31" s="183"/>
      <c r="Q31" s="183"/>
      <c r="R31" s="183"/>
      <c r="S31" s="183"/>
      <c r="T31" s="183"/>
      <c r="U31" s="183"/>
      <c r="V31" s="183"/>
      <c r="W31" s="183"/>
      <c r="X31" s="183"/>
      <c r="Y31" s="183"/>
      <c r="Z31" s="183"/>
      <c r="AA31" s="183"/>
      <c r="AD31" s="186"/>
    </row>
    <row r="32" spans="1:12" ht="171" customHeight="1">
      <c r="A32" s="242" t="s">
        <v>161</v>
      </c>
      <c r="B32" s="242"/>
      <c r="C32" s="242"/>
      <c r="D32" s="242"/>
      <c r="E32" s="242"/>
      <c r="F32" s="242"/>
      <c r="G32" s="242"/>
      <c r="H32" s="242"/>
      <c r="I32" s="242"/>
      <c r="J32" s="242"/>
      <c r="K32" s="242"/>
      <c r="L32" s="242"/>
    </row>
    <row r="33" ht="15" customHeight="1"/>
  </sheetData>
  <sheetProtection/>
  <mergeCells count="17">
    <mergeCell ref="A1:I1"/>
    <mergeCell ref="J1:K1"/>
    <mergeCell ref="A2:I2"/>
    <mergeCell ref="A3:K3"/>
    <mergeCell ref="A11:D11"/>
    <mergeCell ref="A12:C12"/>
    <mergeCell ref="A13:D13"/>
    <mergeCell ref="A15:K15"/>
    <mergeCell ref="A22:D22"/>
    <mergeCell ref="A23:C23"/>
    <mergeCell ref="A24:D24"/>
    <mergeCell ref="A26:D26"/>
    <mergeCell ref="A28:L28"/>
    <mergeCell ref="A29:L29"/>
    <mergeCell ref="A30:L30"/>
    <mergeCell ref="A31:L31"/>
    <mergeCell ref="A32:L32"/>
  </mergeCells>
  <printOptions/>
  <pageMargins left="0.5118110236220472" right="0.5118110236220472" top="0.9842519685039371" bottom="0.8661417322834646" header="0.31496062992125984" footer="0.31496062992125984"/>
  <pageSetup fitToHeight="0" fitToWidth="1" horizontalDpi="600" verticalDpi="600" orientation="portrait" paperSize="9" scale="71"/>
</worksheet>
</file>

<file path=xl/worksheets/sheet12.xml><?xml version="1.0" encoding="utf-8"?>
<worksheet xmlns="http://schemas.openxmlformats.org/spreadsheetml/2006/main" xmlns:r="http://schemas.openxmlformats.org/officeDocument/2006/relationships">
  <sheetPr>
    <pageSetUpPr fitToPage="1"/>
  </sheetPr>
  <dimension ref="A1:AD32"/>
  <sheetViews>
    <sheetView showZeros="0" view="pageBreakPreview" zoomScale="80" zoomScaleNormal="120" zoomScaleSheetLayoutView="80" workbookViewId="0" topLeftCell="A11">
      <selection activeCell="I27" sqref="I27"/>
    </sheetView>
  </sheetViews>
  <sheetFormatPr defaultColWidth="9.140625" defaultRowHeight="12" customHeight="1"/>
  <cols>
    <col min="1" max="1" width="6.140625" style="183" customWidth="1"/>
    <col min="2" max="2" width="47.28125" style="183" customWidth="1"/>
    <col min="3" max="3" width="6.28125" style="184" customWidth="1"/>
    <col min="4" max="4" width="8.140625" style="184" customWidth="1"/>
    <col min="5" max="5" width="16.00390625" style="184" customWidth="1"/>
    <col min="6" max="7" width="11.00390625" style="184" customWidth="1"/>
    <col min="8" max="8" width="13.00390625" style="184" customWidth="1"/>
    <col min="9" max="9" width="10.7109375" style="184" customWidth="1"/>
    <col min="10" max="10" width="9.140625" style="183" hidden="1" customWidth="1"/>
    <col min="11" max="11" width="9.140625" style="185" hidden="1" customWidth="1"/>
    <col min="12" max="13" width="9.140625" style="183" hidden="1" customWidth="1"/>
    <col min="14" max="14" width="11.140625" style="183" hidden="1" customWidth="1"/>
    <col min="15" max="25" width="9.140625" style="183" hidden="1" customWidth="1"/>
    <col min="26" max="26" width="2.28125" style="183" customWidth="1"/>
    <col min="27" max="27" width="12.28125" style="183" customWidth="1"/>
    <col min="28" max="28" width="18.57421875" style="182" customWidth="1"/>
    <col min="29" max="29" width="9.140625" style="182" customWidth="1"/>
    <col min="30" max="30" width="9.140625" style="186" customWidth="1"/>
    <col min="31" max="31" width="9.140625" style="182" customWidth="1"/>
    <col min="32" max="16384" width="9.140625" style="183" customWidth="1"/>
  </cols>
  <sheetData>
    <row r="1" spans="1:30" s="182" customFormat="1" ht="20.25" customHeight="1">
      <c r="A1" s="187" t="s">
        <v>124</v>
      </c>
      <c r="B1" s="187"/>
      <c r="C1" s="187"/>
      <c r="D1" s="187"/>
      <c r="E1" s="187"/>
      <c r="F1" s="187"/>
      <c r="G1" s="187"/>
      <c r="H1" s="187"/>
      <c r="I1" s="187"/>
      <c r="J1" s="187"/>
      <c r="K1" s="187"/>
      <c r="L1" s="183"/>
      <c r="M1" s="183"/>
      <c r="N1" s="183"/>
      <c r="O1" s="183"/>
      <c r="P1" s="183"/>
      <c r="Q1" s="183"/>
      <c r="R1" s="183"/>
      <c r="S1" s="183"/>
      <c r="T1" s="183"/>
      <c r="U1" s="183"/>
      <c r="V1" s="183"/>
      <c r="W1" s="183"/>
      <c r="X1" s="183"/>
      <c r="Y1" s="183"/>
      <c r="Z1" s="183"/>
      <c r="AA1" s="183"/>
      <c r="AD1" s="186"/>
    </row>
    <row r="2" spans="1:30" s="182" customFormat="1" ht="30" customHeight="1">
      <c r="A2" s="188" t="s">
        <v>182</v>
      </c>
      <c r="B2" s="188"/>
      <c r="C2" s="188"/>
      <c r="D2" s="188"/>
      <c r="E2" s="188"/>
      <c r="F2" s="188"/>
      <c r="G2" s="188"/>
      <c r="H2" s="188"/>
      <c r="I2" s="188"/>
      <c r="J2" s="227"/>
      <c r="K2" s="227"/>
      <c r="L2" s="183"/>
      <c r="M2" s="183"/>
      <c r="N2" s="183"/>
      <c r="O2" s="183"/>
      <c r="P2" s="183"/>
      <c r="Q2" s="183"/>
      <c r="R2" s="183"/>
      <c r="S2" s="183"/>
      <c r="T2" s="183"/>
      <c r="U2" s="183"/>
      <c r="V2" s="183"/>
      <c r="W2" s="183"/>
      <c r="X2" s="183"/>
      <c r="Y2" s="183"/>
      <c r="Z2" s="183"/>
      <c r="AA2" s="183"/>
      <c r="AD2" s="186"/>
    </row>
    <row r="3" spans="1:30" s="182" customFormat="1" ht="18" customHeight="1">
      <c r="A3" s="189" t="s">
        <v>126</v>
      </c>
      <c r="B3" s="189"/>
      <c r="C3" s="189"/>
      <c r="D3" s="189"/>
      <c r="E3" s="189"/>
      <c r="F3" s="189"/>
      <c r="G3" s="189"/>
      <c r="H3" s="189"/>
      <c r="I3" s="189"/>
      <c r="J3" s="189"/>
      <c r="K3" s="189"/>
      <c r="L3" s="183"/>
      <c r="M3" s="183"/>
      <c r="N3" s="183"/>
      <c r="O3" s="183"/>
      <c r="P3" s="183"/>
      <c r="Q3" s="183"/>
      <c r="R3" s="183"/>
      <c r="S3" s="183"/>
      <c r="T3" s="183"/>
      <c r="U3" s="183"/>
      <c r="V3" s="183"/>
      <c r="W3" s="183"/>
      <c r="X3" s="183"/>
      <c r="Y3" s="183"/>
      <c r="Z3" s="183"/>
      <c r="AA3" s="183"/>
      <c r="AD3" s="186"/>
    </row>
    <row r="4" spans="1:30" s="182" customFormat="1" ht="9.75" customHeight="1">
      <c r="A4" s="183"/>
      <c r="B4" s="183"/>
      <c r="C4" s="184"/>
      <c r="D4" s="184"/>
      <c r="E4" s="184"/>
      <c r="F4" s="184"/>
      <c r="G4" s="184"/>
      <c r="H4" s="184"/>
      <c r="I4" s="184"/>
      <c r="J4" s="183">
        <v>192</v>
      </c>
      <c r="K4" s="185">
        <v>67</v>
      </c>
      <c r="L4" s="183"/>
      <c r="M4" s="183"/>
      <c r="N4" s="183"/>
      <c r="O4" s="183"/>
      <c r="P4" s="183"/>
      <c r="Q4" s="183"/>
      <c r="R4" s="183"/>
      <c r="S4" s="183"/>
      <c r="T4" s="183"/>
      <c r="U4" s="183"/>
      <c r="V4" s="183"/>
      <c r="W4" s="183"/>
      <c r="X4" s="183"/>
      <c r="Y4" s="183"/>
      <c r="Z4" s="183"/>
      <c r="AA4" s="183"/>
      <c r="AD4" s="186"/>
    </row>
    <row r="5" spans="1:30" s="182" customFormat="1" ht="30.75" customHeight="1">
      <c r="A5" s="190" t="s">
        <v>51</v>
      </c>
      <c r="B5" s="190" t="s">
        <v>127</v>
      </c>
      <c r="C5" s="190" t="s">
        <v>95</v>
      </c>
      <c r="D5" s="190" t="s">
        <v>128</v>
      </c>
      <c r="E5" s="190" t="s">
        <v>129</v>
      </c>
      <c r="F5" s="191" t="s">
        <v>130</v>
      </c>
      <c r="G5" s="191" t="s">
        <v>131</v>
      </c>
      <c r="H5" s="191" t="s">
        <v>132</v>
      </c>
      <c r="I5" s="190" t="s">
        <v>180</v>
      </c>
      <c r="J5" s="183">
        <v>192</v>
      </c>
      <c r="K5" s="185">
        <v>67</v>
      </c>
      <c r="L5" s="183"/>
      <c r="M5" s="183"/>
      <c r="N5" s="183"/>
      <c r="O5" s="183"/>
      <c r="P5" s="183"/>
      <c r="Q5" s="183"/>
      <c r="R5" s="183"/>
      <c r="S5" s="183"/>
      <c r="T5" s="183"/>
      <c r="U5" s="183"/>
      <c r="V5" s="183"/>
      <c r="W5" s="183"/>
      <c r="X5" s="183"/>
      <c r="Y5" s="183"/>
      <c r="Z5" s="183"/>
      <c r="AA5" s="183"/>
      <c r="AB5" s="232" t="s">
        <v>135</v>
      </c>
      <c r="AD5" s="186"/>
    </row>
    <row r="6" spans="1:30" s="182" customFormat="1" ht="18" customHeight="1">
      <c r="A6" s="192">
        <v>1</v>
      </c>
      <c r="B6" s="186" t="s">
        <v>138</v>
      </c>
      <c r="C6" s="192" t="s">
        <v>139</v>
      </c>
      <c r="D6" s="193">
        <v>4</v>
      </c>
      <c r="E6" s="194">
        <v>1362.298574</v>
      </c>
      <c r="F6" s="195">
        <v>45.40995246666667</v>
      </c>
      <c r="G6" s="195">
        <v>181.63</v>
      </c>
      <c r="H6" s="196">
        <v>0.81</v>
      </c>
      <c r="I6" s="214">
        <v>109.58</v>
      </c>
      <c r="J6" s="183"/>
      <c r="K6" s="185"/>
      <c r="L6" s="183"/>
      <c r="M6" s="183"/>
      <c r="N6" s="183"/>
      <c r="O6" s="183"/>
      <c r="P6" s="183"/>
      <c r="Q6" s="183"/>
      <c r="R6" s="183"/>
      <c r="S6" s="183"/>
      <c r="T6" s="183"/>
      <c r="U6" s="183"/>
      <c r="V6" s="183"/>
      <c r="W6" s="183"/>
      <c r="X6" s="183"/>
      <c r="Y6" s="183"/>
      <c r="Z6" s="183"/>
      <c r="AA6" s="183"/>
      <c r="AB6" s="233"/>
      <c r="AD6" s="186"/>
    </row>
    <row r="7" spans="1:30" s="182" customFormat="1" ht="18" customHeight="1">
      <c r="A7" s="192">
        <v>2</v>
      </c>
      <c r="B7" s="186" t="s">
        <v>136</v>
      </c>
      <c r="C7" s="192" t="s">
        <v>137</v>
      </c>
      <c r="D7" s="193">
        <v>3</v>
      </c>
      <c r="E7" s="194">
        <v>3122.05</v>
      </c>
      <c r="F7" s="195">
        <v>104.06833333333334</v>
      </c>
      <c r="G7" s="195">
        <v>312.2</v>
      </c>
      <c r="H7" s="196"/>
      <c r="I7" s="214">
        <v>104.06</v>
      </c>
      <c r="J7" s="183"/>
      <c r="K7" s="185"/>
      <c r="L7" s="183"/>
      <c r="M7" s="183"/>
      <c r="N7" s="183"/>
      <c r="O7" s="183"/>
      <c r="P7" s="183"/>
      <c r="Q7" s="183"/>
      <c r="R7" s="183"/>
      <c r="S7" s="183"/>
      <c r="T7" s="183"/>
      <c r="U7" s="183"/>
      <c r="V7" s="183"/>
      <c r="W7" s="183"/>
      <c r="X7" s="183"/>
      <c r="Y7" s="183"/>
      <c r="Z7" s="183"/>
      <c r="AA7" s="183"/>
      <c r="AB7" s="233"/>
      <c r="AD7" s="186"/>
    </row>
    <row r="8" spans="1:30" s="182" customFormat="1" ht="18" customHeight="1">
      <c r="A8" s="192">
        <v>3</v>
      </c>
      <c r="B8" s="186" t="s">
        <v>140</v>
      </c>
      <c r="C8" s="192" t="s">
        <v>137</v>
      </c>
      <c r="D8" s="193">
        <v>3</v>
      </c>
      <c r="E8" s="194">
        <v>2346.71</v>
      </c>
      <c r="F8" s="195">
        <v>78.22366666666667</v>
      </c>
      <c r="G8" s="195">
        <v>234.67</v>
      </c>
      <c r="H8" s="196"/>
      <c r="I8" s="214">
        <v>78.22</v>
      </c>
      <c r="J8" s="183"/>
      <c r="K8" s="185"/>
      <c r="L8" s="183"/>
      <c r="M8" s="183"/>
      <c r="N8" s="183"/>
      <c r="O8" s="183"/>
      <c r="P8" s="183"/>
      <c r="Q8" s="183"/>
      <c r="R8" s="183"/>
      <c r="S8" s="183"/>
      <c r="T8" s="183"/>
      <c r="U8" s="183"/>
      <c r="V8" s="183"/>
      <c r="W8" s="183"/>
      <c r="X8" s="183"/>
      <c r="Y8" s="183"/>
      <c r="Z8" s="183"/>
      <c r="AA8" s="183"/>
      <c r="AB8" s="233"/>
      <c r="AD8" s="186"/>
    </row>
    <row r="9" spans="1:30" s="182" customFormat="1" ht="18" customHeight="1">
      <c r="A9" s="192">
        <v>4</v>
      </c>
      <c r="B9" s="186" t="s">
        <v>142</v>
      </c>
      <c r="C9" s="192" t="s">
        <v>137</v>
      </c>
      <c r="D9" s="193">
        <v>1</v>
      </c>
      <c r="E9" s="194">
        <v>3297.12</v>
      </c>
      <c r="F9" s="195">
        <v>109.904</v>
      </c>
      <c r="G9" s="195">
        <v>109.9</v>
      </c>
      <c r="H9" s="196"/>
      <c r="I9" s="214">
        <v>36.63</v>
      </c>
      <c r="J9" s="183"/>
      <c r="K9" s="185"/>
      <c r="L9" s="183"/>
      <c r="M9" s="183"/>
      <c r="N9" s="183"/>
      <c r="O9" s="183"/>
      <c r="P9" s="183"/>
      <c r="Q9" s="183"/>
      <c r="R9" s="183"/>
      <c r="S9" s="183"/>
      <c r="T9" s="183"/>
      <c r="U9" s="183"/>
      <c r="V9" s="183"/>
      <c r="W9" s="183"/>
      <c r="X9" s="183"/>
      <c r="Y9" s="183"/>
      <c r="Z9" s="183"/>
      <c r="AA9" s="183"/>
      <c r="AB9" s="233"/>
      <c r="AD9" s="186"/>
    </row>
    <row r="10" spans="1:30" s="182" customFormat="1" ht="18" customHeight="1">
      <c r="A10" s="192">
        <v>5</v>
      </c>
      <c r="B10" s="186" t="s">
        <v>143</v>
      </c>
      <c r="C10" s="192" t="s">
        <v>137</v>
      </c>
      <c r="D10" s="193">
        <v>2</v>
      </c>
      <c r="E10" s="194">
        <v>4263.1</v>
      </c>
      <c r="F10" s="195">
        <v>142.10333333333335</v>
      </c>
      <c r="G10" s="195">
        <v>284.2</v>
      </c>
      <c r="H10" s="196"/>
      <c r="I10" s="214">
        <v>94.73</v>
      </c>
      <c r="J10" s="183"/>
      <c r="K10" s="185"/>
      <c r="L10" s="183"/>
      <c r="M10" s="183"/>
      <c r="N10" s="183"/>
      <c r="O10" s="183"/>
      <c r="P10" s="183"/>
      <c r="Q10" s="183"/>
      <c r="R10" s="183"/>
      <c r="S10" s="183"/>
      <c r="T10" s="183"/>
      <c r="U10" s="183"/>
      <c r="V10" s="183"/>
      <c r="W10" s="183"/>
      <c r="X10" s="183"/>
      <c r="Y10" s="183"/>
      <c r="Z10" s="183"/>
      <c r="AA10" s="183"/>
      <c r="AB10" s="233"/>
      <c r="AD10" s="186"/>
    </row>
    <row r="11" spans="1:30" s="182" customFormat="1" ht="18" customHeight="1">
      <c r="A11" s="197" t="s">
        <v>144</v>
      </c>
      <c r="B11" s="197"/>
      <c r="C11" s="197"/>
      <c r="D11" s="197"/>
      <c r="E11" s="197"/>
      <c r="F11" s="198"/>
      <c r="G11" s="198"/>
      <c r="H11" s="198"/>
      <c r="I11" s="228">
        <v>423.22</v>
      </c>
      <c r="J11" s="183"/>
      <c r="K11" s="183"/>
      <c r="L11" s="183"/>
      <c r="M11" s="183"/>
      <c r="N11" s="183"/>
      <c r="O11" s="183"/>
      <c r="P11" s="183"/>
      <c r="Q11" s="183"/>
      <c r="R11" s="183"/>
      <c r="S11" s="183"/>
      <c r="T11" s="183"/>
      <c r="U11" s="183"/>
      <c r="V11" s="183"/>
      <c r="W11" s="183"/>
      <c r="X11" s="183"/>
      <c r="Y11" s="183"/>
      <c r="Z11" s="183"/>
      <c r="AA11" s="183"/>
      <c r="AB11" s="234"/>
      <c r="AD11" s="186"/>
    </row>
    <row r="12" spans="1:30" s="182" customFormat="1" ht="18" customHeight="1">
      <c r="A12" s="199" t="s">
        <v>145</v>
      </c>
      <c r="B12" s="199"/>
      <c r="C12" s="199"/>
      <c r="D12" s="200">
        <v>0.2</v>
      </c>
      <c r="E12" s="200"/>
      <c r="F12" s="201"/>
      <c r="G12" s="201"/>
      <c r="H12" s="201"/>
      <c r="I12" s="229">
        <f>I11*20%</f>
        <v>84.644</v>
      </c>
      <c r="J12" s="183"/>
      <c r="K12" s="183"/>
      <c r="L12" s="183"/>
      <c r="M12" s="183"/>
      <c r="N12" s="183"/>
      <c r="O12" s="183"/>
      <c r="P12" s="183"/>
      <c r="Q12" s="183"/>
      <c r="R12" s="183"/>
      <c r="S12" s="183"/>
      <c r="T12" s="183"/>
      <c r="U12" s="183"/>
      <c r="V12" s="183"/>
      <c r="W12" s="183"/>
      <c r="X12" s="183"/>
      <c r="Y12" s="183"/>
      <c r="Z12" s="183"/>
      <c r="AA12" s="183"/>
      <c r="AB12" s="233"/>
      <c r="AD12" s="186"/>
    </row>
    <row r="13" spans="1:30" s="182" customFormat="1" ht="18" customHeight="1">
      <c r="A13" s="197" t="s">
        <v>146</v>
      </c>
      <c r="B13" s="197"/>
      <c r="C13" s="197"/>
      <c r="D13" s="197"/>
      <c r="E13" s="197"/>
      <c r="F13" s="201"/>
      <c r="G13" s="201"/>
      <c r="H13" s="201"/>
      <c r="I13" s="230">
        <f>I11+I12</f>
        <v>507.86400000000003</v>
      </c>
      <c r="J13" s="183"/>
      <c r="K13" s="183"/>
      <c r="L13" s="183"/>
      <c r="M13" s="183"/>
      <c r="N13" s="183"/>
      <c r="O13" s="183"/>
      <c r="P13" s="183"/>
      <c r="Q13" s="183"/>
      <c r="R13" s="183"/>
      <c r="S13" s="183"/>
      <c r="T13" s="183"/>
      <c r="U13" s="183"/>
      <c r="V13" s="183"/>
      <c r="W13" s="183"/>
      <c r="X13" s="183"/>
      <c r="Y13" s="183"/>
      <c r="Z13" s="183"/>
      <c r="AA13" s="183"/>
      <c r="AB13" s="232"/>
      <c r="AD13" s="186"/>
    </row>
    <row r="14" spans="1:30" s="182" customFormat="1" ht="9.75" customHeight="1">
      <c r="A14" s="202"/>
      <c r="B14" s="202"/>
      <c r="C14" s="202"/>
      <c r="D14" s="202"/>
      <c r="E14" s="202"/>
      <c r="F14" s="203"/>
      <c r="G14" s="203"/>
      <c r="H14" s="203"/>
      <c r="I14" s="202"/>
      <c r="J14" s="183"/>
      <c r="K14" s="183"/>
      <c r="L14" s="183"/>
      <c r="M14" s="183"/>
      <c r="N14" s="183"/>
      <c r="O14" s="183"/>
      <c r="P14" s="183"/>
      <c r="Q14" s="183"/>
      <c r="R14" s="183"/>
      <c r="S14" s="183"/>
      <c r="T14" s="183"/>
      <c r="U14" s="183"/>
      <c r="V14" s="183"/>
      <c r="W14" s="183"/>
      <c r="X14" s="183"/>
      <c r="Y14" s="183"/>
      <c r="Z14" s="183"/>
      <c r="AA14" s="183"/>
      <c r="AB14" s="232"/>
      <c r="AD14" s="186"/>
    </row>
    <row r="15" spans="1:30" s="182" customFormat="1" ht="18" customHeight="1">
      <c r="A15" s="204" t="s">
        <v>147</v>
      </c>
      <c r="B15" s="204"/>
      <c r="C15" s="204"/>
      <c r="D15" s="204"/>
      <c r="E15" s="204"/>
      <c r="F15" s="204"/>
      <c r="G15" s="204"/>
      <c r="H15" s="204"/>
      <c r="I15" s="204"/>
      <c r="J15" s="204"/>
      <c r="K15" s="204"/>
      <c r="L15" s="183"/>
      <c r="M15" s="183"/>
      <c r="N15" s="183"/>
      <c r="O15" s="183"/>
      <c r="P15" s="183"/>
      <c r="Q15" s="183"/>
      <c r="R15" s="183"/>
      <c r="S15" s="183"/>
      <c r="T15" s="183"/>
      <c r="U15" s="183"/>
      <c r="V15" s="183"/>
      <c r="W15" s="183"/>
      <c r="X15" s="183"/>
      <c r="Y15" s="183"/>
      <c r="Z15" s="183"/>
      <c r="AA15" s="183"/>
      <c r="AB15" s="234"/>
      <c r="AD15" s="186"/>
    </row>
    <row r="16" spans="1:30" s="182" customFormat="1" ht="30" customHeight="1">
      <c r="A16" s="190" t="s">
        <v>51</v>
      </c>
      <c r="B16" s="190" t="s">
        <v>127</v>
      </c>
      <c r="C16" s="190" t="s">
        <v>95</v>
      </c>
      <c r="D16" s="190" t="s">
        <v>128</v>
      </c>
      <c r="E16" s="190" t="s">
        <v>129</v>
      </c>
      <c r="F16" s="191" t="s">
        <v>148</v>
      </c>
      <c r="G16" s="191" t="s">
        <v>131</v>
      </c>
      <c r="H16" s="191"/>
      <c r="I16" s="190" t="s">
        <v>133</v>
      </c>
      <c r="J16" s="183"/>
      <c r="K16" s="183"/>
      <c r="L16" s="183"/>
      <c r="M16" s="183"/>
      <c r="N16" s="183"/>
      <c r="O16" s="183"/>
      <c r="P16" s="183"/>
      <c r="Q16" s="183"/>
      <c r="R16" s="183"/>
      <c r="S16" s="183"/>
      <c r="T16" s="183"/>
      <c r="U16" s="183"/>
      <c r="V16" s="183"/>
      <c r="W16" s="183"/>
      <c r="X16" s="183"/>
      <c r="Y16" s="183"/>
      <c r="Z16" s="183"/>
      <c r="AA16" s="183"/>
      <c r="AB16" s="232" t="s">
        <v>135</v>
      </c>
      <c r="AD16" s="186"/>
    </row>
    <row r="17" spans="1:30" s="182" customFormat="1" ht="23.25" customHeight="1">
      <c r="A17" s="205">
        <v>1</v>
      </c>
      <c r="B17" s="206" t="s">
        <v>149</v>
      </c>
      <c r="C17" s="192" t="s">
        <v>150</v>
      </c>
      <c r="D17" s="207">
        <v>3</v>
      </c>
      <c r="E17" s="208">
        <v>20</v>
      </c>
      <c r="F17" s="209">
        <v>660</v>
      </c>
      <c r="G17" s="209"/>
      <c r="H17" s="209"/>
      <c r="I17" s="238">
        <v>220</v>
      </c>
      <c r="J17" s="231"/>
      <c r="K17" s="183"/>
      <c r="L17" s="183"/>
      <c r="M17" s="183"/>
      <c r="N17" s="183"/>
      <c r="O17" s="183"/>
      <c r="P17" s="183"/>
      <c r="Q17" s="183"/>
      <c r="R17" s="183"/>
      <c r="S17" s="183"/>
      <c r="T17" s="183"/>
      <c r="U17" s="183"/>
      <c r="V17" s="183"/>
      <c r="W17" s="183"/>
      <c r="X17" s="183"/>
      <c r="Y17" s="183"/>
      <c r="Z17" s="183"/>
      <c r="AA17" s="235"/>
      <c r="AB17" s="233" t="e">
        <v>#REF!</v>
      </c>
      <c r="AD17" s="186"/>
    </row>
    <row r="18" spans="1:30" s="182" customFormat="1" ht="23.25" customHeight="1">
      <c r="A18" s="192">
        <v>2</v>
      </c>
      <c r="B18" s="210" t="s">
        <v>151</v>
      </c>
      <c r="C18" s="192" t="s">
        <v>150</v>
      </c>
      <c r="D18" s="211">
        <v>1</v>
      </c>
      <c r="E18" s="212">
        <v>105</v>
      </c>
      <c r="F18" s="213">
        <v>385</v>
      </c>
      <c r="G18" s="213"/>
      <c r="H18" s="213"/>
      <c r="I18" s="222">
        <v>128.33</v>
      </c>
      <c r="J18" s="231"/>
      <c r="K18" s="183"/>
      <c r="L18" s="183"/>
      <c r="M18" s="183"/>
      <c r="N18" s="183"/>
      <c r="O18" s="183"/>
      <c r="P18" s="183"/>
      <c r="Q18" s="183"/>
      <c r="R18" s="183"/>
      <c r="S18" s="183"/>
      <c r="T18" s="183"/>
      <c r="U18" s="183"/>
      <c r="V18" s="183"/>
      <c r="W18" s="183"/>
      <c r="X18" s="183"/>
      <c r="Y18" s="183"/>
      <c r="Z18" s="183"/>
      <c r="AA18" s="235"/>
      <c r="AB18" s="233"/>
      <c r="AD18" s="186"/>
    </row>
    <row r="19" spans="1:30" s="182" customFormat="1" ht="23.25" customHeight="1">
      <c r="A19" s="192">
        <v>3</v>
      </c>
      <c r="B19" s="210" t="s">
        <v>152</v>
      </c>
      <c r="C19" s="192" t="s">
        <v>150</v>
      </c>
      <c r="D19" s="211">
        <v>1</v>
      </c>
      <c r="E19" s="212">
        <v>345.98</v>
      </c>
      <c r="F19" s="214"/>
      <c r="G19" s="213">
        <v>345.98</v>
      </c>
      <c r="H19" s="213"/>
      <c r="I19" s="222">
        <v>115.32</v>
      </c>
      <c r="J19" s="231"/>
      <c r="K19" s="183"/>
      <c r="L19" s="183"/>
      <c r="M19" s="183"/>
      <c r="N19" s="183"/>
      <c r="O19" s="183"/>
      <c r="P19" s="183"/>
      <c r="Q19" s="183"/>
      <c r="R19" s="183"/>
      <c r="S19" s="183"/>
      <c r="T19" s="183"/>
      <c r="U19" s="183"/>
      <c r="V19" s="183"/>
      <c r="W19" s="183"/>
      <c r="X19" s="183"/>
      <c r="Y19" s="183"/>
      <c r="Z19" s="183"/>
      <c r="AA19" s="183"/>
      <c r="AB19" s="233"/>
      <c r="AD19" s="186"/>
    </row>
    <row r="20" spans="1:30" s="182" customFormat="1" ht="27.75" customHeight="1">
      <c r="A20" s="192">
        <v>4</v>
      </c>
      <c r="B20" s="210" t="s">
        <v>153</v>
      </c>
      <c r="C20" s="192" t="s">
        <v>150</v>
      </c>
      <c r="D20" s="211">
        <v>1</v>
      </c>
      <c r="E20" s="212">
        <v>644.52</v>
      </c>
      <c r="F20" s="214"/>
      <c r="G20" s="213">
        <v>644.52</v>
      </c>
      <c r="H20" s="213"/>
      <c r="I20" s="222">
        <v>214.84</v>
      </c>
      <c r="J20" s="231"/>
      <c r="K20" s="183"/>
      <c r="L20" s="183"/>
      <c r="M20" s="183"/>
      <c r="N20" s="183"/>
      <c r="O20" s="183"/>
      <c r="P20" s="183"/>
      <c r="Q20" s="183"/>
      <c r="R20" s="183"/>
      <c r="S20" s="183"/>
      <c r="T20" s="183"/>
      <c r="U20" s="183"/>
      <c r="V20" s="183"/>
      <c r="W20" s="183"/>
      <c r="X20" s="183"/>
      <c r="Y20" s="183"/>
      <c r="Z20" s="183"/>
      <c r="AA20" s="183"/>
      <c r="AB20" s="233"/>
      <c r="AD20" s="186"/>
    </row>
    <row r="21" spans="1:30" s="182" customFormat="1" ht="43.5" customHeight="1">
      <c r="A21" s="215">
        <v>5</v>
      </c>
      <c r="B21" s="216" t="s">
        <v>183</v>
      </c>
      <c r="C21" s="192" t="s">
        <v>150</v>
      </c>
      <c r="D21" s="217">
        <v>1</v>
      </c>
      <c r="E21" s="218">
        <v>890</v>
      </c>
      <c r="F21" s="219"/>
      <c r="G21" s="213">
        <v>890</v>
      </c>
      <c r="H21" s="213"/>
      <c r="I21" s="241">
        <v>890</v>
      </c>
      <c r="J21" s="231"/>
      <c r="K21" s="183"/>
      <c r="L21" s="183"/>
      <c r="M21" s="183"/>
      <c r="N21" s="183"/>
      <c r="O21" s="183"/>
      <c r="P21" s="183"/>
      <c r="Q21" s="183"/>
      <c r="R21" s="183"/>
      <c r="S21" s="183"/>
      <c r="T21" s="183"/>
      <c r="U21" s="183"/>
      <c r="V21" s="183"/>
      <c r="W21" s="183"/>
      <c r="X21" s="183"/>
      <c r="Y21" s="183"/>
      <c r="Z21" s="183"/>
      <c r="AA21" s="183"/>
      <c r="AB21" s="233" t="e">
        <v>#REF!</v>
      </c>
      <c r="AD21" s="186"/>
    </row>
    <row r="22" spans="1:30" s="182" customFormat="1" ht="18" customHeight="1">
      <c r="A22" s="220" t="s">
        <v>144</v>
      </c>
      <c r="B22" s="220"/>
      <c r="C22" s="220"/>
      <c r="D22" s="220"/>
      <c r="E22" s="220"/>
      <c r="F22" s="221"/>
      <c r="G22" s="221"/>
      <c r="H22" s="221"/>
      <c r="I22" s="221">
        <v>1568.49</v>
      </c>
      <c r="J22" s="183"/>
      <c r="K22" s="183"/>
      <c r="L22" s="183"/>
      <c r="M22" s="183"/>
      <c r="N22" s="183"/>
      <c r="O22" s="183"/>
      <c r="P22" s="183"/>
      <c r="Q22" s="183"/>
      <c r="R22" s="183"/>
      <c r="S22" s="183"/>
      <c r="T22" s="183"/>
      <c r="U22" s="183"/>
      <c r="V22" s="183"/>
      <c r="W22" s="183"/>
      <c r="X22" s="183"/>
      <c r="Y22" s="183"/>
      <c r="Z22" s="183"/>
      <c r="AA22" s="183"/>
      <c r="AB22" s="233"/>
      <c r="AD22" s="186"/>
    </row>
    <row r="23" spans="1:30" s="182" customFormat="1" ht="18" customHeight="1">
      <c r="A23" s="199" t="s">
        <v>145</v>
      </c>
      <c r="B23" s="199"/>
      <c r="C23" s="199"/>
      <c r="D23" s="196">
        <v>0.2</v>
      </c>
      <c r="E23" s="196"/>
      <c r="F23" s="221"/>
      <c r="G23" s="221"/>
      <c r="H23" s="221"/>
      <c r="I23" s="221">
        <f>I22*20%</f>
        <v>313.69800000000004</v>
      </c>
      <c r="J23" s="183"/>
      <c r="K23" s="183"/>
      <c r="L23" s="183"/>
      <c r="M23" s="183"/>
      <c r="N23" s="183"/>
      <c r="O23" s="183"/>
      <c r="P23" s="183"/>
      <c r="Q23" s="183"/>
      <c r="R23" s="183"/>
      <c r="S23" s="183"/>
      <c r="T23" s="183"/>
      <c r="U23" s="183"/>
      <c r="V23" s="183"/>
      <c r="W23" s="183"/>
      <c r="X23" s="183"/>
      <c r="Y23" s="183"/>
      <c r="Z23" s="183"/>
      <c r="AA23" s="183"/>
      <c r="AB23" s="233"/>
      <c r="AD23" s="186"/>
    </row>
    <row r="24" spans="1:30" s="182" customFormat="1" ht="18" customHeight="1">
      <c r="A24" s="220" t="s">
        <v>155</v>
      </c>
      <c r="B24" s="220"/>
      <c r="C24" s="220"/>
      <c r="D24" s="220"/>
      <c r="E24" s="220"/>
      <c r="F24" s="221"/>
      <c r="G24" s="221"/>
      <c r="H24" s="221"/>
      <c r="I24" s="221">
        <f>I22+I23</f>
        <v>1882.188</v>
      </c>
      <c r="J24" s="183"/>
      <c r="K24" s="183"/>
      <c r="L24" s="183"/>
      <c r="M24" s="183"/>
      <c r="N24" s="183"/>
      <c r="O24" s="183"/>
      <c r="P24" s="183"/>
      <c r="Q24" s="183"/>
      <c r="R24" s="183"/>
      <c r="S24" s="183"/>
      <c r="T24" s="183"/>
      <c r="U24" s="183"/>
      <c r="V24" s="183"/>
      <c r="W24" s="183"/>
      <c r="X24" s="183"/>
      <c r="Y24" s="183"/>
      <c r="Z24" s="183"/>
      <c r="AA24" s="236"/>
      <c r="AB24" s="232"/>
      <c r="AD24" s="186"/>
    </row>
    <row r="25" spans="1:30" s="182" customFormat="1" ht="9.75" customHeight="1">
      <c r="A25" s="186"/>
      <c r="B25" s="186"/>
      <c r="C25" s="192"/>
      <c r="D25" s="192"/>
      <c r="E25" s="192"/>
      <c r="F25" s="222"/>
      <c r="G25" s="222"/>
      <c r="H25" s="222"/>
      <c r="I25" s="192"/>
      <c r="J25" s="183"/>
      <c r="K25" s="185"/>
      <c r="L25" s="183"/>
      <c r="M25" s="183"/>
      <c r="N25" s="183"/>
      <c r="O25" s="183"/>
      <c r="P25" s="183"/>
      <c r="Q25" s="183"/>
      <c r="R25" s="183"/>
      <c r="S25" s="183"/>
      <c r="T25" s="183"/>
      <c r="U25" s="183"/>
      <c r="V25" s="183"/>
      <c r="W25" s="183"/>
      <c r="X25" s="183"/>
      <c r="Y25" s="183"/>
      <c r="Z25" s="183"/>
      <c r="AA25" s="183"/>
      <c r="AB25" s="237"/>
      <c r="AD25" s="186"/>
    </row>
    <row r="26" spans="1:30" s="182" customFormat="1" ht="18" customHeight="1">
      <c r="A26" s="223" t="s">
        <v>156</v>
      </c>
      <c r="B26" s="223"/>
      <c r="C26" s="223"/>
      <c r="D26" s="223"/>
      <c r="E26" s="223"/>
      <c r="F26" s="224"/>
      <c r="G26" s="224"/>
      <c r="H26" s="224"/>
      <c r="I26" s="224">
        <f>I24+I13</f>
        <v>2390.052</v>
      </c>
      <c r="J26" s="183"/>
      <c r="K26" s="183"/>
      <c r="L26" s="183"/>
      <c r="M26" s="183"/>
      <c r="N26" s="183"/>
      <c r="O26" s="183"/>
      <c r="P26" s="183"/>
      <c r="Q26" s="183"/>
      <c r="R26" s="183"/>
      <c r="S26" s="183"/>
      <c r="T26" s="183"/>
      <c r="U26" s="183"/>
      <c r="V26" s="183"/>
      <c r="W26" s="183"/>
      <c r="X26" s="183"/>
      <c r="Y26" s="183"/>
      <c r="Z26" s="183"/>
      <c r="AA26" s="235"/>
      <c r="AB26" s="232"/>
      <c r="AD26" s="186"/>
    </row>
    <row r="27" spans="1:30" s="182" customFormat="1" ht="9.75" customHeight="1">
      <c r="A27" s="202"/>
      <c r="B27" s="202"/>
      <c r="C27" s="202"/>
      <c r="D27" s="202"/>
      <c r="E27" s="202"/>
      <c r="F27" s="203"/>
      <c r="G27" s="203"/>
      <c r="H27" s="203"/>
      <c r="I27" s="202"/>
      <c r="J27" s="183"/>
      <c r="K27" s="183"/>
      <c r="L27" s="183"/>
      <c r="M27" s="183"/>
      <c r="N27" s="183"/>
      <c r="O27" s="183"/>
      <c r="P27" s="183"/>
      <c r="Q27" s="183"/>
      <c r="R27" s="183"/>
      <c r="S27" s="183"/>
      <c r="T27" s="183"/>
      <c r="U27" s="183"/>
      <c r="V27" s="183"/>
      <c r="W27" s="183"/>
      <c r="X27" s="183"/>
      <c r="Y27" s="183"/>
      <c r="Z27" s="183"/>
      <c r="AA27" s="183"/>
      <c r="AD27" s="186"/>
    </row>
    <row r="28" spans="1:30" s="182" customFormat="1" ht="17.25" customHeight="1">
      <c r="A28" s="225" t="s">
        <v>157</v>
      </c>
      <c r="B28" s="225"/>
      <c r="C28" s="225"/>
      <c r="D28" s="225"/>
      <c r="E28" s="225"/>
      <c r="F28" s="225"/>
      <c r="G28" s="225"/>
      <c r="H28" s="225"/>
      <c r="I28" s="225"/>
      <c r="J28" s="225"/>
      <c r="K28" s="225"/>
      <c r="L28" s="225"/>
      <c r="M28" s="183"/>
      <c r="N28" s="183"/>
      <c r="O28" s="183"/>
      <c r="P28" s="183"/>
      <c r="Q28" s="183"/>
      <c r="R28" s="183"/>
      <c r="S28" s="183"/>
      <c r="T28" s="183"/>
      <c r="U28" s="183"/>
      <c r="V28" s="183"/>
      <c r="W28" s="183"/>
      <c r="X28" s="183"/>
      <c r="Y28" s="183"/>
      <c r="Z28" s="183"/>
      <c r="AA28" s="183"/>
      <c r="AD28" s="186"/>
    </row>
    <row r="29" spans="1:30" s="182" customFormat="1" ht="15" customHeight="1">
      <c r="A29" s="226" t="s">
        <v>158</v>
      </c>
      <c r="B29" s="226"/>
      <c r="C29" s="226"/>
      <c r="D29" s="226"/>
      <c r="E29" s="226"/>
      <c r="F29" s="226"/>
      <c r="G29" s="226"/>
      <c r="H29" s="226"/>
      <c r="I29" s="226"/>
      <c r="J29" s="226"/>
      <c r="K29" s="226"/>
      <c r="L29" s="226"/>
      <c r="M29" s="183"/>
      <c r="N29" s="183"/>
      <c r="O29" s="183"/>
      <c r="P29" s="183"/>
      <c r="Q29" s="183"/>
      <c r="R29" s="183"/>
      <c r="S29" s="183"/>
      <c r="T29" s="183"/>
      <c r="U29" s="183"/>
      <c r="V29" s="183"/>
      <c r="W29" s="183"/>
      <c r="X29" s="183"/>
      <c r="Y29" s="183"/>
      <c r="Z29" s="183"/>
      <c r="AA29" s="183"/>
      <c r="AD29" s="186"/>
    </row>
    <row r="30" spans="1:30" s="182" customFormat="1" ht="15" customHeight="1">
      <c r="A30" s="226" t="s">
        <v>159</v>
      </c>
      <c r="B30" s="226"/>
      <c r="C30" s="226"/>
      <c r="D30" s="226"/>
      <c r="E30" s="226"/>
      <c r="F30" s="226"/>
      <c r="G30" s="226"/>
      <c r="H30" s="226"/>
      <c r="I30" s="226"/>
      <c r="J30" s="226"/>
      <c r="K30" s="226"/>
      <c r="L30" s="226"/>
      <c r="M30" s="183"/>
      <c r="N30" s="183"/>
      <c r="O30" s="183"/>
      <c r="P30" s="183"/>
      <c r="Q30" s="183"/>
      <c r="R30" s="183"/>
      <c r="S30" s="183"/>
      <c r="T30" s="183"/>
      <c r="U30" s="183"/>
      <c r="V30" s="183"/>
      <c r="W30" s="183"/>
      <c r="X30" s="183"/>
      <c r="Y30" s="183"/>
      <c r="Z30" s="183"/>
      <c r="AA30" s="183"/>
      <c r="AD30" s="186"/>
    </row>
    <row r="31" spans="1:30" s="182" customFormat="1" ht="15" customHeight="1">
      <c r="A31" s="226" t="s">
        <v>160</v>
      </c>
      <c r="B31" s="226"/>
      <c r="C31" s="226"/>
      <c r="D31" s="226"/>
      <c r="E31" s="226"/>
      <c r="F31" s="226"/>
      <c r="G31" s="226"/>
      <c r="H31" s="226"/>
      <c r="I31" s="226"/>
      <c r="J31" s="226"/>
      <c r="K31" s="226"/>
      <c r="L31" s="226"/>
      <c r="M31" s="183"/>
      <c r="N31" s="183"/>
      <c r="O31" s="183"/>
      <c r="P31" s="183"/>
      <c r="Q31" s="183"/>
      <c r="R31" s="183"/>
      <c r="S31" s="183"/>
      <c r="T31" s="183"/>
      <c r="U31" s="183"/>
      <c r="V31" s="183"/>
      <c r="W31" s="183"/>
      <c r="X31" s="183"/>
      <c r="Y31" s="183"/>
      <c r="Z31" s="183"/>
      <c r="AA31" s="183"/>
      <c r="AD31" s="186"/>
    </row>
    <row r="32" spans="1:12" ht="176.25" customHeight="1">
      <c r="A32" s="242" t="s">
        <v>161</v>
      </c>
      <c r="B32" s="242"/>
      <c r="C32" s="242"/>
      <c r="D32" s="242"/>
      <c r="E32" s="242"/>
      <c r="F32" s="242"/>
      <c r="G32" s="242"/>
      <c r="H32" s="242"/>
      <c r="I32" s="242"/>
      <c r="J32" s="242"/>
      <c r="K32" s="242"/>
      <c r="L32" s="242"/>
    </row>
    <row r="33" ht="15" customHeight="1"/>
  </sheetData>
  <sheetProtection/>
  <mergeCells count="17">
    <mergeCell ref="A1:I1"/>
    <mergeCell ref="J1:K1"/>
    <mergeCell ref="A2:I2"/>
    <mergeCell ref="A3:K3"/>
    <mergeCell ref="A11:D11"/>
    <mergeCell ref="A12:C12"/>
    <mergeCell ref="A13:D13"/>
    <mergeCell ref="A15:K15"/>
    <mergeCell ref="A22:D22"/>
    <mergeCell ref="A23:C23"/>
    <mergeCell ref="A24:D24"/>
    <mergeCell ref="A26:D26"/>
    <mergeCell ref="A28:L28"/>
    <mergeCell ref="A29:L29"/>
    <mergeCell ref="A30:L30"/>
    <mergeCell ref="A31:L31"/>
    <mergeCell ref="A32:L32"/>
  </mergeCells>
  <printOptions/>
  <pageMargins left="0.5118110236220472" right="0.5118110236220472" top="0.9448818897637796" bottom="0.8661417322834646" header="0.31496062992125984" footer="0.31496062992125984"/>
  <pageSetup fitToHeight="0" fitToWidth="1" horizontalDpi="600" verticalDpi="600" orientation="portrait" paperSize="9" scale="71"/>
</worksheet>
</file>

<file path=xl/worksheets/sheet13.xml><?xml version="1.0" encoding="utf-8"?>
<worksheet xmlns="http://schemas.openxmlformats.org/spreadsheetml/2006/main" xmlns:r="http://schemas.openxmlformats.org/officeDocument/2006/relationships">
  <sheetPr>
    <pageSetUpPr fitToPage="1"/>
  </sheetPr>
  <dimension ref="A1:AD31"/>
  <sheetViews>
    <sheetView showZeros="0" view="pageBreakPreview" zoomScale="90" zoomScaleNormal="120" zoomScaleSheetLayoutView="90" workbookViewId="0" topLeftCell="A11">
      <selection activeCell="I26" sqref="I26"/>
    </sheetView>
  </sheetViews>
  <sheetFormatPr defaultColWidth="9.140625" defaultRowHeight="12" customHeight="1"/>
  <cols>
    <col min="1" max="1" width="6.140625" style="183" customWidth="1"/>
    <col min="2" max="2" width="47.28125" style="183" customWidth="1"/>
    <col min="3" max="3" width="6.28125" style="184" customWidth="1"/>
    <col min="4" max="4" width="8.140625" style="184" customWidth="1"/>
    <col min="5" max="5" width="16.00390625" style="184" customWidth="1"/>
    <col min="6" max="7" width="11.00390625" style="184" customWidth="1"/>
    <col min="8" max="8" width="13.00390625" style="184" customWidth="1"/>
    <col min="9" max="9" width="10.7109375" style="184" customWidth="1"/>
    <col min="10" max="10" width="9.140625" style="183" hidden="1" customWidth="1"/>
    <col min="11" max="11" width="9.140625" style="185" hidden="1" customWidth="1"/>
    <col min="12" max="13" width="9.140625" style="183" hidden="1" customWidth="1"/>
    <col min="14" max="14" width="11.140625" style="183" hidden="1" customWidth="1"/>
    <col min="15" max="25" width="9.140625" style="183" hidden="1" customWidth="1"/>
    <col min="26" max="26" width="2.28125" style="183" customWidth="1"/>
    <col min="27" max="27" width="12.28125" style="183" customWidth="1"/>
    <col min="28" max="28" width="18.57421875" style="182" customWidth="1"/>
    <col min="29" max="29" width="9.140625" style="182" customWidth="1"/>
    <col min="30" max="30" width="9.140625" style="186" customWidth="1"/>
    <col min="31" max="31" width="9.140625" style="182" customWidth="1"/>
    <col min="32" max="16384" width="9.140625" style="183" customWidth="1"/>
  </cols>
  <sheetData>
    <row r="1" spans="1:30" s="182" customFormat="1" ht="20.25" customHeight="1">
      <c r="A1" s="187" t="s">
        <v>124</v>
      </c>
      <c r="B1" s="187"/>
      <c r="C1" s="187"/>
      <c r="D1" s="187"/>
      <c r="E1" s="187"/>
      <c r="F1" s="187"/>
      <c r="G1" s="187"/>
      <c r="H1" s="187"/>
      <c r="I1" s="187"/>
      <c r="J1" s="187"/>
      <c r="K1" s="187"/>
      <c r="L1" s="183"/>
      <c r="M1" s="183"/>
      <c r="N1" s="183"/>
      <c r="O1" s="183"/>
      <c r="P1" s="183"/>
      <c r="Q1" s="183"/>
      <c r="R1" s="183"/>
      <c r="S1" s="183"/>
      <c r="T1" s="183"/>
      <c r="U1" s="183"/>
      <c r="V1" s="183"/>
      <c r="W1" s="183"/>
      <c r="X1" s="183"/>
      <c r="Y1" s="183"/>
      <c r="Z1" s="183"/>
      <c r="AA1" s="183"/>
      <c r="AD1" s="186"/>
    </row>
    <row r="2" spans="1:30" s="182" customFormat="1" ht="30" customHeight="1">
      <c r="A2" s="188" t="s">
        <v>184</v>
      </c>
      <c r="B2" s="188"/>
      <c r="C2" s="188"/>
      <c r="D2" s="188"/>
      <c r="E2" s="188"/>
      <c r="F2" s="188"/>
      <c r="G2" s="188"/>
      <c r="H2" s="188"/>
      <c r="I2" s="188"/>
      <c r="J2" s="227"/>
      <c r="K2" s="227"/>
      <c r="L2" s="183"/>
      <c r="M2" s="183"/>
      <c r="N2" s="183"/>
      <c r="O2" s="183"/>
      <c r="P2" s="183"/>
      <c r="Q2" s="183"/>
      <c r="R2" s="183"/>
      <c r="S2" s="183"/>
      <c r="T2" s="183"/>
      <c r="U2" s="183"/>
      <c r="V2" s="183"/>
      <c r="W2" s="183"/>
      <c r="X2" s="183"/>
      <c r="Y2" s="183"/>
      <c r="Z2" s="183"/>
      <c r="AA2" s="183"/>
      <c r="AD2" s="186"/>
    </row>
    <row r="3" spans="1:30" s="182" customFormat="1" ht="18" customHeight="1">
      <c r="A3" s="189" t="s">
        <v>126</v>
      </c>
      <c r="B3" s="189"/>
      <c r="C3" s="189"/>
      <c r="D3" s="189"/>
      <c r="E3" s="189"/>
      <c r="F3" s="189"/>
      <c r="G3" s="189"/>
      <c r="H3" s="189"/>
      <c r="I3" s="189"/>
      <c r="J3" s="189"/>
      <c r="K3" s="189"/>
      <c r="L3" s="183"/>
      <c r="M3" s="183"/>
      <c r="N3" s="183"/>
      <c r="O3" s="183"/>
      <c r="P3" s="183"/>
      <c r="Q3" s="183"/>
      <c r="R3" s="183"/>
      <c r="S3" s="183"/>
      <c r="T3" s="183"/>
      <c r="U3" s="183"/>
      <c r="V3" s="183"/>
      <c r="W3" s="183"/>
      <c r="X3" s="183"/>
      <c r="Y3" s="183"/>
      <c r="Z3" s="183"/>
      <c r="AA3" s="183"/>
      <c r="AD3" s="186"/>
    </row>
    <row r="4" spans="1:30" s="182" customFormat="1" ht="9.75" customHeight="1">
      <c r="A4" s="183"/>
      <c r="B4" s="183"/>
      <c r="C4" s="184"/>
      <c r="D4" s="184"/>
      <c r="E4" s="184"/>
      <c r="F4" s="184"/>
      <c r="G4" s="184"/>
      <c r="H4" s="184"/>
      <c r="I4" s="184"/>
      <c r="J4" s="183">
        <v>192</v>
      </c>
      <c r="K4" s="185">
        <v>67</v>
      </c>
      <c r="L4" s="183"/>
      <c r="M4" s="183"/>
      <c r="N4" s="183"/>
      <c r="O4" s="183"/>
      <c r="P4" s="183"/>
      <c r="Q4" s="183"/>
      <c r="R4" s="183"/>
      <c r="S4" s="183"/>
      <c r="T4" s="183"/>
      <c r="U4" s="183"/>
      <c r="V4" s="183"/>
      <c r="W4" s="183"/>
      <c r="X4" s="183"/>
      <c r="Y4" s="183"/>
      <c r="Z4" s="183"/>
      <c r="AA4" s="183"/>
      <c r="AD4" s="186"/>
    </row>
    <row r="5" spans="1:30" s="182" customFormat="1" ht="30.75" customHeight="1">
      <c r="A5" s="190" t="s">
        <v>51</v>
      </c>
      <c r="B5" s="190" t="s">
        <v>127</v>
      </c>
      <c r="C5" s="190" t="s">
        <v>95</v>
      </c>
      <c r="D5" s="190" t="s">
        <v>128</v>
      </c>
      <c r="E5" s="190" t="s">
        <v>129</v>
      </c>
      <c r="F5" s="191" t="s">
        <v>130</v>
      </c>
      <c r="G5" s="191" t="s">
        <v>131</v>
      </c>
      <c r="H5" s="191" t="s">
        <v>132</v>
      </c>
      <c r="I5" s="190" t="s">
        <v>180</v>
      </c>
      <c r="J5" s="183">
        <v>192</v>
      </c>
      <c r="K5" s="185">
        <v>67</v>
      </c>
      <c r="L5" s="183"/>
      <c r="M5" s="183"/>
      <c r="N5" s="183"/>
      <c r="O5" s="183"/>
      <c r="P5" s="183"/>
      <c r="Q5" s="183"/>
      <c r="R5" s="183"/>
      <c r="S5" s="183"/>
      <c r="T5" s="183"/>
      <c r="U5" s="183"/>
      <c r="V5" s="183"/>
      <c r="W5" s="183"/>
      <c r="X5" s="183"/>
      <c r="Y5" s="183"/>
      <c r="Z5" s="183"/>
      <c r="AA5" s="183"/>
      <c r="AB5" s="232" t="s">
        <v>135</v>
      </c>
      <c r="AD5" s="186"/>
    </row>
    <row r="6" spans="1:30" s="182" customFormat="1" ht="18" customHeight="1">
      <c r="A6" s="192">
        <v>1</v>
      </c>
      <c r="B6" s="186" t="s">
        <v>138</v>
      </c>
      <c r="C6" s="192" t="s">
        <v>139</v>
      </c>
      <c r="D6" s="193">
        <v>3</v>
      </c>
      <c r="E6" s="194">
        <v>1362.298574</v>
      </c>
      <c r="F6" s="195">
        <v>45.40995246666667</v>
      </c>
      <c r="G6" s="195">
        <v>136.22</v>
      </c>
      <c r="H6" s="196">
        <v>0.81</v>
      </c>
      <c r="I6" s="214">
        <v>82.18</v>
      </c>
      <c r="J6" s="183"/>
      <c r="K6" s="185"/>
      <c r="L6" s="183"/>
      <c r="M6" s="183"/>
      <c r="N6" s="183"/>
      <c r="O6" s="183"/>
      <c r="P6" s="183"/>
      <c r="Q6" s="183"/>
      <c r="R6" s="183"/>
      <c r="S6" s="183"/>
      <c r="T6" s="183"/>
      <c r="U6" s="183"/>
      <c r="V6" s="183"/>
      <c r="W6" s="183"/>
      <c r="X6" s="183"/>
      <c r="Y6" s="183"/>
      <c r="Z6" s="183"/>
      <c r="AA6" s="183"/>
      <c r="AB6" s="233"/>
      <c r="AD6" s="186"/>
    </row>
    <row r="7" spans="1:30" s="182" customFormat="1" ht="18" customHeight="1">
      <c r="A7" s="192">
        <v>2</v>
      </c>
      <c r="B7" s="186" t="s">
        <v>136</v>
      </c>
      <c r="C7" s="192" t="s">
        <v>137</v>
      </c>
      <c r="D7" s="193">
        <v>2</v>
      </c>
      <c r="E7" s="194">
        <v>3122.05</v>
      </c>
      <c r="F7" s="195">
        <v>104.06833333333334</v>
      </c>
      <c r="G7" s="195">
        <v>208.13</v>
      </c>
      <c r="H7" s="196"/>
      <c r="I7" s="214">
        <v>69.37</v>
      </c>
      <c r="J7" s="183"/>
      <c r="K7" s="185"/>
      <c r="L7" s="183"/>
      <c r="M7" s="183"/>
      <c r="N7" s="183"/>
      <c r="O7" s="183"/>
      <c r="P7" s="183"/>
      <c r="Q7" s="183"/>
      <c r="R7" s="183"/>
      <c r="S7" s="183"/>
      <c r="T7" s="183"/>
      <c r="U7" s="183"/>
      <c r="V7" s="183"/>
      <c r="W7" s="183"/>
      <c r="X7" s="183"/>
      <c r="Y7" s="183"/>
      <c r="Z7" s="183"/>
      <c r="AA7" s="183"/>
      <c r="AB7" s="233"/>
      <c r="AD7" s="186"/>
    </row>
    <row r="8" spans="1:30" s="182" customFormat="1" ht="18" customHeight="1">
      <c r="A8" s="192">
        <v>3</v>
      </c>
      <c r="B8" s="186" t="s">
        <v>140</v>
      </c>
      <c r="C8" s="192" t="s">
        <v>137</v>
      </c>
      <c r="D8" s="193">
        <v>2</v>
      </c>
      <c r="E8" s="194">
        <v>2346.71</v>
      </c>
      <c r="F8" s="195">
        <v>78.22366666666667</v>
      </c>
      <c r="G8" s="195">
        <v>156.44</v>
      </c>
      <c r="H8" s="196"/>
      <c r="I8" s="214">
        <v>52.14</v>
      </c>
      <c r="J8" s="183"/>
      <c r="K8" s="185"/>
      <c r="L8" s="183"/>
      <c r="M8" s="183"/>
      <c r="N8" s="183"/>
      <c r="O8" s="183"/>
      <c r="P8" s="183"/>
      <c r="Q8" s="183"/>
      <c r="R8" s="183"/>
      <c r="S8" s="183"/>
      <c r="T8" s="183"/>
      <c r="U8" s="183"/>
      <c r="V8" s="183"/>
      <c r="W8" s="183"/>
      <c r="X8" s="183"/>
      <c r="Y8" s="183"/>
      <c r="Z8" s="183"/>
      <c r="AA8" s="183"/>
      <c r="AB8" s="233"/>
      <c r="AD8" s="186"/>
    </row>
    <row r="9" spans="1:30" s="182" customFormat="1" ht="18" customHeight="1">
      <c r="A9" s="192">
        <v>4</v>
      </c>
      <c r="B9" s="186" t="s">
        <v>142</v>
      </c>
      <c r="C9" s="192" t="s">
        <v>137</v>
      </c>
      <c r="D9" s="193">
        <v>1</v>
      </c>
      <c r="E9" s="194">
        <v>3297.12</v>
      </c>
      <c r="F9" s="195">
        <v>109.904</v>
      </c>
      <c r="G9" s="195">
        <v>109.9</v>
      </c>
      <c r="H9" s="196"/>
      <c r="I9" s="214">
        <v>36.63</v>
      </c>
      <c r="J9" s="183"/>
      <c r="K9" s="185"/>
      <c r="L9" s="183"/>
      <c r="M9" s="183"/>
      <c r="N9" s="183"/>
      <c r="O9" s="183"/>
      <c r="P9" s="183"/>
      <c r="Q9" s="183"/>
      <c r="R9" s="183"/>
      <c r="S9" s="183"/>
      <c r="T9" s="183"/>
      <c r="U9" s="183"/>
      <c r="V9" s="183"/>
      <c r="W9" s="183"/>
      <c r="X9" s="183"/>
      <c r="Y9" s="183"/>
      <c r="Z9" s="183"/>
      <c r="AA9" s="183"/>
      <c r="AB9" s="233"/>
      <c r="AD9" s="186"/>
    </row>
    <row r="10" spans="1:30" s="182" customFormat="1" ht="18" customHeight="1">
      <c r="A10" s="192">
        <v>5</v>
      </c>
      <c r="B10" s="186" t="s">
        <v>143</v>
      </c>
      <c r="C10" s="192" t="s">
        <v>137</v>
      </c>
      <c r="D10" s="193">
        <v>2</v>
      </c>
      <c r="E10" s="194">
        <v>4263.1</v>
      </c>
      <c r="F10" s="195">
        <v>142.10333333333335</v>
      </c>
      <c r="G10" s="195">
        <v>284.2</v>
      </c>
      <c r="H10" s="196"/>
      <c r="I10" s="214">
        <v>94.73</v>
      </c>
      <c r="J10" s="183"/>
      <c r="K10" s="185"/>
      <c r="L10" s="183"/>
      <c r="M10" s="183"/>
      <c r="N10" s="183"/>
      <c r="O10" s="183"/>
      <c r="P10" s="183"/>
      <c r="Q10" s="183"/>
      <c r="R10" s="183"/>
      <c r="S10" s="183"/>
      <c r="T10" s="183"/>
      <c r="U10" s="183"/>
      <c r="V10" s="183"/>
      <c r="W10" s="183"/>
      <c r="X10" s="183"/>
      <c r="Y10" s="183"/>
      <c r="Z10" s="183"/>
      <c r="AA10" s="183"/>
      <c r="AB10" s="233"/>
      <c r="AD10" s="186"/>
    </row>
    <row r="11" spans="1:30" s="182" customFormat="1" ht="18" customHeight="1">
      <c r="A11" s="197" t="s">
        <v>144</v>
      </c>
      <c r="B11" s="197"/>
      <c r="C11" s="197"/>
      <c r="D11" s="197"/>
      <c r="E11" s="197"/>
      <c r="F11" s="198"/>
      <c r="G11" s="198"/>
      <c r="H11" s="198"/>
      <c r="I11" s="228">
        <v>335.05</v>
      </c>
      <c r="J11" s="183"/>
      <c r="K11" s="183"/>
      <c r="L11" s="183"/>
      <c r="M11" s="183"/>
      <c r="N11" s="183"/>
      <c r="O11" s="183"/>
      <c r="P11" s="183"/>
      <c r="Q11" s="183"/>
      <c r="R11" s="183"/>
      <c r="S11" s="183"/>
      <c r="T11" s="183"/>
      <c r="U11" s="183"/>
      <c r="V11" s="183"/>
      <c r="W11" s="183"/>
      <c r="X11" s="183"/>
      <c r="Y11" s="183"/>
      <c r="Z11" s="183"/>
      <c r="AA11" s="183"/>
      <c r="AB11" s="234"/>
      <c r="AD11" s="186"/>
    </row>
    <row r="12" spans="1:30" s="182" customFormat="1" ht="18" customHeight="1">
      <c r="A12" s="199" t="s">
        <v>145</v>
      </c>
      <c r="B12" s="199"/>
      <c r="C12" s="199"/>
      <c r="D12" s="200">
        <v>0.2</v>
      </c>
      <c r="E12" s="200"/>
      <c r="F12" s="201"/>
      <c r="G12" s="201"/>
      <c r="H12" s="201"/>
      <c r="I12" s="229">
        <f>I11*20%</f>
        <v>67.01</v>
      </c>
      <c r="J12" s="183"/>
      <c r="K12" s="183"/>
      <c r="L12" s="183"/>
      <c r="M12" s="183"/>
      <c r="N12" s="183"/>
      <c r="O12" s="183"/>
      <c r="P12" s="183"/>
      <c r="Q12" s="183"/>
      <c r="R12" s="183"/>
      <c r="S12" s="183"/>
      <c r="T12" s="183"/>
      <c r="U12" s="183"/>
      <c r="V12" s="183"/>
      <c r="W12" s="183"/>
      <c r="X12" s="183"/>
      <c r="Y12" s="183"/>
      <c r="Z12" s="183"/>
      <c r="AA12" s="183"/>
      <c r="AB12" s="233"/>
      <c r="AD12" s="186"/>
    </row>
    <row r="13" spans="1:30" s="182" customFormat="1" ht="18" customHeight="1">
      <c r="A13" s="197" t="s">
        <v>146</v>
      </c>
      <c r="B13" s="197"/>
      <c r="C13" s="197"/>
      <c r="D13" s="197"/>
      <c r="E13" s="197"/>
      <c r="F13" s="201"/>
      <c r="G13" s="201"/>
      <c r="H13" s="201"/>
      <c r="I13" s="230">
        <f>I11+I12</f>
        <v>402.06</v>
      </c>
      <c r="J13" s="183"/>
      <c r="K13" s="183"/>
      <c r="L13" s="183"/>
      <c r="M13" s="183"/>
      <c r="N13" s="183"/>
      <c r="O13" s="183"/>
      <c r="P13" s="183"/>
      <c r="Q13" s="183"/>
      <c r="R13" s="183"/>
      <c r="S13" s="183"/>
      <c r="T13" s="183"/>
      <c r="U13" s="183"/>
      <c r="V13" s="183"/>
      <c r="W13" s="183"/>
      <c r="X13" s="183"/>
      <c r="Y13" s="183"/>
      <c r="Z13" s="183"/>
      <c r="AA13" s="183"/>
      <c r="AB13" s="232"/>
      <c r="AD13" s="186"/>
    </row>
    <row r="14" spans="1:30" s="182" customFormat="1" ht="9.75" customHeight="1">
      <c r="A14" s="202"/>
      <c r="B14" s="202"/>
      <c r="C14" s="202"/>
      <c r="D14" s="202"/>
      <c r="E14" s="202"/>
      <c r="F14" s="203"/>
      <c r="G14" s="203"/>
      <c r="H14" s="203"/>
      <c r="I14" s="202"/>
      <c r="J14" s="183"/>
      <c r="K14" s="183"/>
      <c r="L14" s="183"/>
      <c r="M14" s="183"/>
      <c r="N14" s="183"/>
      <c r="O14" s="183"/>
      <c r="P14" s="183"/>
      <c r="Q14" s="183"/>
      <c r="R14" s="183"/>
      <c r="S14" s="183"/>
      <c r="T14" s="183"/>
      <c r="U14" s="183"/>
      <c r="V14" s="183"/>
      <c r="W14" s="183"/>
      <c r="X14" s="183"/>
      <c r="Y14" s="183"/>
      <c r="Z14" s="183"/>
      <c r="AA14" s="183"/>
      <c r="AB14" s="232"/>
      <c r="AD14" s="186"/>
    </row>
    <row r="15" spans="1:30" s="182" customFormat="1" ht="18" customHeight="1">
      <c r="A15" s="204" t="s">
        <v>147</v>
      </c>
      <c r="B15" s="204"/>
      <c r="C15" s="204"/>
      <c r="D15" s="204"/>
      <c r="E15" s="204"/>
      <c r="F15" s="204"/>
      <c r="G15" s="204"/>
      <c r="H15" s="204"/>
      <c r="I15" s="204"/>
      <c r="J15" s="204"/>
      <c r="K15" s="204"/>
      <c r="L15" s="183"/>
      <c r="M15" s="183"/>
      <c r="N15" s="183"/>
      <c r="O15" s="183"/>
      <c r="P15" s="183"/>
      <c r="Q15" s="183"/>
      <c r="R15" s="183"/>
      <c r="S15" s="183"/>
      <c r="T15" s="183"/>
      <c r="U15" s="183"/>
      <c r="V15" s="183"/>
      <c r="W15" s="183"/>
      <c r="X15" s="183"/>
      <c r="Y15" s="183"/>
      <c r="Z15" s="183"/>
      <c r="AA15" s="183"/>
      <c r="AB15" s="234"/>
      <c r="AD15" s="186"/>
    </row>
    <row r="16" spans="1:30" s="182" customFormat="1" ht="30" customHeight="1">
      <c r="A16" s="190" t="s">
        <v>51</v>
      </c>
      <c r="B16" s="190" t="s">
        <v>127</v>
      </c>
      <c r="C16" s="190" t="s">
        <v>95</v>
      </c>
      <c r="D16" s="190" t="s">
        <v>128</v>
      </c>
      <c r="E16" s="190" t="s">
        <v>129</v>
      </c>
      <c r="F16" s="191" t="s">
        <v>148</v>
      </c>
      <c r="G16" s="191" t="s">
        <v>131</v>
      </c>
      <c r="H16" s="191"/>
      <c r="I16" s="190" t="s">
        <v>133</v>
      </c>
      <c r="J16" s="183"/>
      <c r="K16" s="183"/>
      <c r="L16" s="183"/>
      <c r="M16" s="183"/>
      <c r="N16" s="183"/>
      <c r="O16" s="183"/>
      <c r="P16" s="183"/>
      <c r="Q16" s="183"/>
      <c r="R16" s="183"/>
      <c r="S16" s="183"/>
      <c r="T16" s="183"/>
      <c r="U16" s="183"/>
      <c r="V16" s="183"/>
      <c r="W16" s="183"/>
      <c r="X16" s="183"/>
      <c r="Y16" s="183"/>
      <c r="Z16" s="183"/>
      <c r="AA16" s="183"/>
      <c r="AB16" s="232" t="s">
        <v>135</v>
      </c>
      <c r="AD16" s="186"/>
    </row>
    <row r="17" spans="1:30" s="182" customFormat="1" ht="23.25" customHeight="1">
      <c r="A17" s="205">
        <v>1</v>
      </c>
      <c r="B17" s="206" t="s">
        <v>149</v>
      </c>
      <c r="C17" s="192" t="s">
        <v>150</v>
      </c>
      <c r="D17" s="207">
        <v>3</v>
      </c>
      <c r="E17" s="208">
        <v>20</v>
      </c>
      <c r="F17" s="209">
        <v>480</v>
      </c>
      <c r="G17" s="209"/>
      <c r="H17" s="209"/>
      <c r="I17" s="238">
        <v>160</v>
      </c>
      <c r="J17" s="231"/>
      <c r="K17" s="183"/>
      <c r="L17" s="183"/>
      <c r="M17" s="183"/>
      <c r="N17" s="183"/>
      <c r="O17" s="183"/>
      <c r="P17" s="183"/>
      <c r="Q17" s="183"/>
      <c r="R17" s="183"/>
      <c r="S17" s="183"/>
      <c r="T17" s="183"/>
      <c r="U17" s="183"/>
      <c r="V17" s="183"/>
      <c r="W17" s="183"/>
      <c r="X17" s="183"/>
      <c r="Y17" s="183"/>
      <c r="Z17" s="183"/>
      <c r="AA17" s="235"/>
      <c r="AB17" s="233" t="e">
        <v>#REF!</v>
      </c>
      <c r="AD17" s="186"/>
    </row>
    <row r="18" spans="1:30" s="182" customFormat="1" ht="23.25" customHeight="1">
      <c r="A18" s="192">
        <v>2</v>
      </c>
      <c r="B18" s="210" t="s">
        <v>151</v>
      </c>
      <c r="C18" s="192" t="s">
        <v>150</v>
      </c>
      <c r="D18" s="211">
        <v>1</v>
      </c>
      <c r="E18" s="212">
        <v>105</v>
      </c>
      <c r="F18" s="213">
        <v>280</v>
      </c>
      <c r="G18" s="213"/>
      <c r="H18" s="213"/>
      <c r="I18" s="222">
        <v>93.33</v>
      </c>
      <c r="J18" s="231"/>
      <c r="K18" s="183"/>
      <c r="L18" s="183"/>
      <c r="M18" s="183"/>
      <c r="N18" s="183"/>
      <c r="O18" s="183"/>
      <c r="P18" s="183"/>
      <c r="Q18" s="183"/>
      <c r="R18" s="183"/>
      <c r="S18" s="183"/>
      <c r="T18" s="183"/>
      <c r="U18" s="183"/>
      <c r="V18" s="183"/>
      <c r="W18" s="183"/>
      <c r="X18" s="183"/>
      <c r="Y18" s="183"/>
      <c r="Z18" s="183"/>
      <c r="AA18" s="235"/>
      <c r="AB18" s="233"/>
      <c r="AD18" s="186"/>
    </row>
    <row r="19" spans="1:30" s="182" customFormat="1" ht="27.75" customHeight="1">
      <c r="A19" s="192">
        <v>3</v>
      </c>
      <c r="B19" s="210" t="s">
        <v>153</v>
      </c>
      <c r="C19" s="192" t="s">
        <v>150</v>
      </c>
      <c r="D19" s="211">
        <v>1</v>
      </c>
      <c r="E19" s="212">
        <v>644.52</v>
      </c>
      <c r="F19" s="214"/>
      <c r="G19" s="213">
        <v>644.52</v>
      </c>
      <c r="H19" s="213"/>
      <c r="I19" s="222">
        <v>214.84</v>
      </c>
      <c r="J19" s="231"/>
      <c r="K19" s="183"/>
      <c r="L19" s="183"/>
      <c r="M19" s="183"/>
      <c r="N19" s="183"/>
      <c r="O19" s="183"/>
      <c r="P19" s="183"/>
      <c r="Q19" s="183"/>
      <c r="R19" s="183"/>
      <c r="S19" s="183"/>
      <c r="T19" s="183"/>
      <c r="U19" s="183"/>
      <c r="V19" s="183"/>
      <c r="W19" s="183"/>
      <c r="X19" s="183"/>
      <c r="Y19" s="183"/>
      <c r="Z19" s="183"/>
      <c r="AA19" s="183"/>
      <c r="AB19" s="233"/>
      <c r="AD19" s="186"/>
    </row>
    <row r="20" spans="1:30" s="182" customFormat="1" ht="43.5" customHeight="1">
      <c r="A20" s="215">
        <v>4</v>
      </c>
      <c r="B20" s="216" t="s">
        <v>185</v>
      </c>
      <c r="C20" s="192" t="s">
        <v>150</v>
      </c>
      <c r="D20" s="217">
        <v>1</v>
      </c>
      <c r="E20" s="218">
        <v>790</v>
      </c>
      <c r="F20" s="219"/>
      <c r="G20" s="213">
        <v>790</v>
      </c>
      <c r="H20" s="213"/>
      <c r="I20" s="241">
        <v>790</v>
      </c>
      <c r="J20" s="231"/>
      <c r="K20" s="183"/>
      <c r="L20" s="183"/>
      <c r="M20" s="183"/>
      <c r="N20" s="183"/>
      <c r="O20" s="183"/>
      <c r="P20" s="183"/>
      <c r="Q20" s="183"/>
      <c r="R20" s="183"/>
      <c r="S20" s="183"/>
      <c r="T20" s="183"/>
      <c r="U20" s="183"/>
      <c r="V20" s="183"/>
      <c r="W20" s="183"/>
      <c r="X20" s="183"/>
      <c r="Y20" s="183"/>
      <c r="Z20" s="183"/>
      <c r="AA20" s="183"/>
      <c r="AB20" s="233" t="e">
        <v>#REF!</v>
      </c>
      <c r="AD20" s="186"/>
    </row>
    <row r="21" spans="1:30" s="182" customFormat="1" ht="18" customHeight="1">
      <c r="A21" s="220" t="s">
        <v>144</v>
      </c>
      <c r="B21" s="220"/>
      <c r="C21" s="220"/>
      <c r="D21" s="220"/>
      <c r="E21" s="220"/>
      <c r="F21" s="221"/>
      <c r="G21" s="221"/>
      <c r="H21" s="221"/>
      <c r="I21" s="221">
        <v>1258.17</v>
      </c>
      <c r="J21" s="183"/>
      <c r="K21" s="183"/>
      <c r="L21" s="183"/>
      <c r="M21" s="183"/>
      <c r="N21" s="183"/>
      <c r="O21" s="183"/>
      <c r="P21" s="183"/>
      <c r="Q21" s="183"/>
      <c r="R21" s="183"/>
      <c r="S21" s="183"/>
      <c r="T21" s="183"/>
      <c r="U21" s="183"/>
      <c r="V21" s="183"/>
      <c r="W21" s="183"/>
      <c r="X21" s="183"/>
      <c r="Y21" s="183"/>
      <c r="Z21" s="183"/>
      <c r="AA21" s="183"/>
      <c r="AB21" s="233"/>
      <c r="AD21" s="186"/>
    </row>
    <row r="22" spans="1:30" s="182" customFormat="1" ht="18" customHeight="1">
      <c r="A22" s="199" t="s">
        <v>145</v>
      </c>
      <c r="B22" s="199"/>
      <c r="C22" s="199"/>
      <c r="D22" s="196">
        <v>0.2</v>
      </c>
      <c r="E22" s="196"/>
      <c r="F22" s="221"/>
      <c r="G22" s="221"/>
      <c r="H22" s="221"/>
      <c r="I22" s="221">
        <f>I21*20%</f>
        <v>251.63400000000001</v>
      </c>
      <c r="J22" s="183"/>
      <c r="K22" s="183"/>
      <c r="L22" s="183"/>
      <c r="M22" s="183"/>
      <c r="N22" s="183"/>
      <c r="O22" s="183"/>
      <c r="P22" s="183"/>
      <c r="Q22" s="183"/>
      <c r="R22" s="183"/>
      <c r="S22" s="183"/>
      <c r="T22" s="183"/>
      <c r="U22" s="183"/>
      <c r="V22" s="183"/>
      <c r="W22" s="183"/>
      <c r="X22" s="183"/>
      <c r="Y22" s="183"/>
      <c r="Z22" s="183"/>
      <c r="AA22" s="183"/>
      <c r="AB22" s="233"/>
      <c r="AD22" s="186"/>
    </row>
    <row r="23" spans="1:30" s="182" customFormat="1" ht="18" customHeight="1">
      <c r="A23" s="220" t="s">
        <v>155</v>
      </c>
      <c r="B23" s="220"/>
      <c r="C23" s="220"/>
      <c r="D23" s="220"/>
      <c r="E23" s="220"/>
      <c r="F23" s="221"/>
      <c r="G23" s="221"/>
      <c r="H23" s="221"/>
      <c r="I23" s="221">
        <f>I21+I22</f>
        <v>1509.804</v>
      </c>
      <c r="J23" s="183"/>
      <c r="K23" s="183"/>
      <c r="L23" s="183"/>
      <c r="M23" s="183"/>
      <c r="N23" s="183"/>
      <c r="O23" s="183"/>
      <c r="P23" s="183"/>
      <c r="Q23" s="183"/>
      <c r="R23" s="183"/>
      <c r="S23" s="183"/>
      <c r="T23" s="183"/>
      <c r="U23" s="183"/>
      <c r="V23" s="183"/>
      <c r="W23" s="183"/>
      <c r="X23" s="183"/>
      <c r="Y23" s="183"/>
      <c r="Z23" s="183"/>
      <c r="AA23" s="236"/>
      <c r="AB23" s="232"/>
      <c r="AD23" s="186"/>
    </row>
    <row r="24" spans="1:30" s="182" customFormat="1" ht="9.75" customHeight="1">
      <c r="A24" s="186"/>
      <c r="B24" s="186"/>
      <c r="C24" s="192"/>
      <c r="D24" s="192"/>
      <c r="E24" s="192"/>
      <c r="F24" s="222"/>
      <c r="G24" s="222"/>
      <c r="H24" s="222"/>
      <c r="I24" s="192"/>
      <c r="J24" s="183"/>
      <c r="K24" s="185"/>
      <c r="L24" s="183"/>
      <c r="M24" s="183"/>
      <c r="N24" s="183"/>
      <c r="O24" s="183"/>
      <c r="P24" s="183"/>
      <c r="Q24" s="183"/>
      <c r="R24" s="183"/>
      <c r="S24" s="183"/>
      <c r="T24" s="183"/>
      <c r="U24" s="183"/>
      <c r="V24" s="183"/>
      <c r="W24" s="183"/>
      <c r="X24" s="183"/>
      <c r="Y24" s="183"/>
      <c r="Z24" s="183"/>
      <c r="AA24" s="183"/>
      <c r="AB24" s="237"/>
      <c r="AD24" s="186"/>
    </row>
    <row r="25" spans="1:30" s="182" customFormat="1" ht="18" customHeight="1">
      <c r="A25" s="223" t="s">
        <v>156</v>
      </c>
      <c r="B25" s="223"/>
      <c r="C25" s="223"/>
      <c r="D25" s="223"/>
      <c r="E25" s="223"/>
      <c r="F25" s="224"/>
      <c r="G25" s="224"/>
      <c r="H25" s="224"/>
      <c r="I25" s="224">
        <f>I13+I23</f>
        <v>1911.864</v>
      </c>
      <c r="J25" s="183"/>
      <c r="K25" s="183"/>
      <c r="L25" s="183"/>
      <c r="M25" s="183"/>
      <c r="N25" s="183"/>
      <c r="O25" s="183"/>
      <c r="P25" s="183"/>
      <c r="Q25" s="183"/>
      <c r="R25" s="183"/>
      <c r="S25" s="183"/>
      <c r="T25" s="183"/>
      <c r="U25" s="183"/>
      <c r="V25" s="183"/>
      <c r="W25" s="183"/>
      <c r="X25" s="183"/>
      <c r="Y25" s="183"/>
      <c r="Z25" s="183"/>
      <c r="AA25" s="235"/>
      <c r="AB25" s="232"/>
      <c r="AD25" s="186"/>
    </row>
    <row r="26" spans="1:30" s="182" customFormat="1" ht="9.75" customHeight="1">
      <c r="A26" s="202"/>
      <c r="B26" s="202"/>
      <c r="C26" s="202"/>
      <c r="D26" s="202"/>
      <c r="E26" s="202"/>
      <c r="F26" s="203"/>
      <c r="G26" s="203"/>
      <c r="H26" s="203"/>
      <c r="I26" s="202"/>
      <c r="J26" s="183"/>
      <c r="K26" s="183"/>
      <c r="L26" s="183"/>
      <c r="M26" s="183"/>
      <c r="N26" s="183"/>
      <c r="O26" s="183"/>
      <c r="P26" s="183"/>
      <c r="Q26" s="183"/>
      <c r="R26" s="183"/>
      <c r="S26" s="183"/>
      <c r="T26" s="183"/>
      <c r="U26" s="183"/>
      <c r="V26" s="183"/>
      <c r="W26" s="183"/>
      <c r="X26" s="183"/>
      <c r="Y26" s="183"/>
      <c r="Z26" s="183"/>
      <c r="AA26" s="183"/>
      <c r="AD26" s="186"/>
    </row>
    <row r="27" spans="1:30" s="182" customFormat="1" ht="16.5" customHeight="1">
      <c r="A27" s="225" t="s">
        <v>157</v>
      </c>
      <c r="B27" s="225"/>
      <c r="C27" s="225"/>
      <c r="D27" s="225"/>
      <c r="E27" s="225"/>
      <c r="F27" s="225"/>
      <c r="G27" s="225"/>
      <c r="H27" s="225"/>
      <c r="I27" s="225"/>
      <c r="J27" s="225"/>
      <c r="K27" s="225"/>
      <c r="L27" s="225"/>
      <c r="M27" s="183"/>
      <c r="N27" s="183"/>
      <c r="O27" s="183"/>
      <c r="P27" s="183"/>
      <c r="Q27" s="183"/>
      <c r="R27" s="183"/>
      <c r="S27" s="183"/>
      <c r="T27" s="183"/>
      <c r="U27" s="183"/>
      <c r="V27" s="183"/>
      <c r="W27" s="183"/>
      <c r="X27" s="183"/>
      <c r="Y27" s="183"/>
      <c r="Z27" s="183"/>
      <c r="AA27" s="183"/>
      <c r="AD27" s="186"/>
    </row>
    <row r="28" spans="1:30" s="182" customFormat="1" ht="16.5" customHeight="1">
      <c r="A28" s="226" t="s">
        <v>158</v>
      </c>
      <c r="B28" s="226"/>
      <c r="C28" s="226"/>
      <c r="D28" s="226"/>
      <c r="E28" s="226"/>
      <c r="F28" s="226"/>
      <c r="G28" s="226"/>
      <c r="H28" s="226"/>
      <c r="I28" s="226"/>
      <c r="J28" s="226"/>
      <c r="K28" s="226"/>
      <c r="L28" s="226"/>
      <c r="M28" s="183"/>
      <c r="N28" s="183"/>
      <c r="O28" s="183"/>
      <c r="P28" s="183"/>
      <c r="Q28" s="183"/>
      <c r="R28" s="183"/>
      <c r="S28" s="183"/>
      <c r="T28" s="183"/>
      <c r="U28" s="183"/>
      <c r="V28" s="183"/>
      <c r="W28" s="183"/>
      <c r="X28" s="183"/>
      <c r="Y28" s="183"/>
      <c r="Z28" s="183"/>
      <c r="AA28" s="183"/>
      <c r="AD28" s="186"/>
    </row>
    <row r="29" spans="1:30" s="182" customFormat="1" ht="16.5" customHeight="1">
      <c r="A29" s="226" t="s">
        <v>159</v>
      </c>
      <c r="B29" s="226"/>
      <c r="C29" s="226"/>
      <c r="D29" s="226"/>
      <c r="E29" s="226"/>
      <c r="F29" s="226"/>
      <c r="G29" s="226"/>
      <c r="H29" s="226"/>
      <c r="I29" s="226"/>
      <c r="J29" s="226"/>
      <c r="K29" s="226"/>
      <c r="L29" s="226"/>
      <c r="M29" s="183"/>
      <c r="N29" s="183"/>
      <c r="O29" s="183"/>
      <c r="P29" s="183"/>
      <c r="Q29" s="183"/>
      <c r="R29" s="183"/>
      <c r="S29" s="183"/>
      <c r="T29" s="183"/>
      <c r="U29" s="183"/>
      <c r="V29" s="183"/>
      <c r="W29" s="183"/>
      <c r="X29" s="183"/>
      <c r="Y29" s="183"/>
      <c r="Z29" s="183"/>
      <c r="AA29" s="183"/>
      <c r="AD29" s="186"/>
    </row>
    <row r="30" spans="1:30" s="182" customFormat="1" ht="16.5" customHeight="1">
      <c r="A30" s="226" t="s">
        <v>160</v>
      </c>
      <c r="B30" s="226"/>
      <c r="C30" s="226"/>
      <c r="D30" s="226"/>
      <c r="E30" s="226"/>
      <c r="F30" s="226"/>
      <c r="G30" s="226"/>
      <c r="H30" s="226"/>
      <c r="I30" s="226"/>
      <c r="J30" s="226"/>
      <c r="K30" s="226"/>
      <c r="L30" s="226"/>
      <c r="M30" s="183"/>
      <c r="N30" s="183"/>
      <c r="O30" s="183"/>
      <c r="P30" s="183"/>
      <c r="Q30" s="183"/>
      <c r="R30" s="183"/>
      <c r="S30" s="183"/>
      <c r="T30" s="183"/>
      <c r="U30" s="183"/>
      <c r="V30" s="183"/>
      <c r="W30" s="183"/>
      <c r="X30" s="183"/>
      <c r="Y30" s="183"/>
      <c r="Z30" s="183"/>
      <c r="AA30" s="183"/>
      <c r="AD30" s="186"/>
    </row>
    <row r="31" spans="1:30" s="182" customFormat="1" ht="169.5" customHeight="1">
      <c r="A31" s="242" t="s">
        <v>161</v>
      </c>
      <c r="B31" s="242"/>
      <c r="C31" s="242"/>
      <c r="D31" s="242"/>
      <c r="E31" s="242"/>
      <c r="F31" s="242"/>
      <c r="G31" s="242"/>
      <c r="H31" s="242"/>
      <c r="I31" s="242"/>
      <c r="J31" s="242"/>
      <c r="K31" s="242"/>
      <c r="L31" s="242"/>
      <c r="M31" s="183"/>
      <c r="N31" s="183"/>
      <c r="O31" s="183"/>
      <c r="P31" s="183"/>
      <c r="Q31" s="183"/>
      <c r="R31" s="183"/>
      <c r="S31" s="183"/>
      <c r="T31" s="183"/>
      <c r="U31" s="183"/>
      <c r="V31" s="183"/>
      <c r="W31" s="183"/>
      <c r="X31" s="183"/>
      <c r="Y31" s="183"/>
      <c r="Z31" s="183"/>
      <c r="AA31" s="183"/>
      <c r="AD31" s="186"/>
    </row>
    <row r="32" ht="15" customHeight="1"/>
  </sheetData>
  <sheetProtection/>
  <mergeCells count="17">
    <mergeCell ref="A1:I1"/>
    <mergeCell ref="J1:K1"/>
    <mergeCell ref="A2:I2"/>
    <mergeCell ref="A3:K3"/>
    <mergeCell ref="A11:D11"/>
    <mergeCell ref="A12:C12"/>
    <mergeCell ref="A13:D13"/>
    <mergeCell ref="A15:K15"/>
    <mergeCell ref="A21:D21"/>
    <mergeCell ref="A22:C22"/>
    <mergeCell ref="A23:D23"/>
    <mergeCell ref="A25:D25"/>
    <mergeCell ref="A27:L27"/>
    <mergeCell ref="A28:L28"/>
    <mergeCell ref="A29:L29"/>
    <mergeCell ref="A30:L30"/>
    <mergeCell ref="A31:L31"/>
  </mergeCells>
  <printOptions/>
  <pageMargins left="0.5118110236220472" right="0.5118110236220472" top="0.9842519685039371" bottom="0.8661417322834646" header="0.31496062992125984" footer="0.31496062992125984"/>
  <pageSetup fitToHeight="0" fitToWidth="1" horizontalDpi="600" verticalDpi="600" orientation="portrait" paperSize="9" scale="71"/>
</worksheet>
</file>

<file path=xl/worksheets/sheet14.xml><?xml version="1.0" encoding="utf-8"?>
<worksheet xmlns="http://schemas.openxmlformats.org/spreadsheetml/2006/main" xmlns:r="http://schemas.openxmlformats.org/officeDocument/2006/relationships">
  <sheetPr>
    <pageSetUpPr fitToPage="1"/>
  </sheetPr>
  <dimension ref="A1:AG32"/>
  <sheetViews>
    <sheetView showZeros="0" view="pageBreakPreview" zoomScaleNormal="120" zoomScaleSheetLayoutView="100" workbookViewId="0" topLeftCell="A10">
      <selection activeCell="I27" sqref="I27"/>
    </sheetView>
  </sheetViews>
  <sheetFormatPr defaultColWidth="9.140625" defaultRowHeight="12" customHeight="1"/>
  <cols>
    <col min="1" max="1" width="6.140625" style="183" customWidth="1"/>
    <col min="2" max="2" width="48.00390625" style="183" customWidth="1"/>
    <col min="3" max="3" width="6.28125" style="184" customWidth="1"/>
    <col min="4" max="4" width="8.140625" style="184" customWidth="1"/>
    <col min="5" max="5" width="16.00390625" style="184" customWidth="1"/>
    <col min="6" max="7" width="11.00390625" style="184" customWidth="1"/>
    <col min="8" max="8" width="12.140625" style="184" customWidth="1"/>
    <col min="9" max="9" width="10.7109375" style="184" customWidth="1"/>
    <col min="10" max="10" width="9.140625" style="183" hidden="1" customWidth="1"/>
    <col min="11" max="11" width="9.140625" style="185" hidden="1" customWidth="1"/>
    <col min="12" max="13" width="9.140625" style="183" hidden="1" customWidth="1"/>
    <col min="14" max="14" width="11.140625" style="183" hidden="1" customWidth="1"/>
    <col min="15" max="25" width="9.140625" style="183" hidden="1" customWidth="1"/>
    <col min="26" max="26" width="2.28125" style="183" customWidth="1"/>
    <col min="27" max="27" width="10.28125" style="183" customWidth="1"/>
    <col min="28" max="28" width="15.7109375" style="182" bestFit="1" customWidth="1"/>
    <col min="29" max="29" width="12.140625" style="182" bestFit="1" customWidth="1"/>
    <col min="30" max="30" width="17.140625" style="182" bestFit="1" customWidth="1"/>
    <col min="31" max="31" width="18.57421875" style="182" customWidth="1"/>
    <col min="32" max="32" width="9.140625" style="182" customWidth="1"/>
    <col min="33" max="33" width="9.140625" style="186" customWidth="1"/>
    <col min="34" max="34" width="9.140625" style="182" customWidth="1"/>
    <col min="35" max="16384" width="9.140625" style="183" customWidth="1"/>
  </cols>
  <sheetData>
    <row r="1" spans="1:33" s="182" customFormat="1" ht="20.25" customHeight="1">
      <c r="A1" s="187" t="s">
        <v>124</v>
      </c>
      <c r="B1" s="187"/>
      <c r="C1" s="187"/>
      <c r="D1" s="187"/>
      <c r="E1" s="187"/>
      <c r="F1" s="187"/>
      <c r="G1" s="187"/>
      <c r="H1" s="187"/>
      <c r="I1" s="187"/>
      <c r="J1" s="187"/>
      <c r="K1" s="187"/>
      <c r="L1" s="183"/>
      <c r="M1" s="183"/>
      <c r="N1" s="183"/>
      <c r="O1" s="183"/>
      <c r="P1" s="183"/>
      <c r="Q1" s="183"/>
      <c r="R1" s="183"/>
      <c r="S1" s="183"/>
      <c r="T1" s="183"/>
      <c r="U1" s="183"/>
      <c r="V1" s="183"/>
      <c r="W1" s="183"/>
      <c r="X1" s="183"/>
      <c r="Y1" s="183"/>
      <c r="Z1" s="183"/>
      <c r="AA1" s="183"/>
      <c r="AG1" s="186"/>
    </row>
    <row r="2" spans="1:33" s="182" customFormat="1" ht="32.25" customHeight="1">
      <c r="A2" s="188" t="s">
        <v>186</v>
      </c>
      <c r="B2" s="188"/>
      <c r="C2" s="188"/>
      <c r="D2" s="188"/>
      <c r="E2" s="188"/>
      <c r="F2" s="188"/>
      <c r="G2" s="188"/>
      <c r="H2" s="188"/>
      <c r="I2" s="188"/>
      <c r="J2" s="227"/>
      <c r="K2" s="227"/>
      <c r="L2" s="183"/>
      <c r="M2" s="183"/>
      <c r="N2" s="183"/>
      <c r="O2" s="183"/>
      <c r="P2" s="183"/>
      <c r="Q2" s="183"/>
      <c r="R2" s="183"/>
      <c r="S2" s="183"/>
      <c r="T2" s="183"/>
      <c r="U2" s="183"/>
      <c r="V2" s="183"/>
      <c r="W2" s="183"/>
      <c r="X2" s="183"/>
      <c r="Y2" s="183"/>
      <c r="Z2" s="183"/>
      <c r="AA2" s="183"/>
      <c r="AB2" s="267"/>
      <c r="AG2" s="186"/>
    </row>
    <row r="3" spans="1:33" s="182" customFormat="1" ht="18" customHeight="1">
      <c r="A3" s="189" t="s">
        <v>126</v>
      </c>
      <c r="B3" s="189"/>
      <c r="C3" s="189"/>
      <c r="D3" s="189"/>
      <c r="E3" s="189"/>
      <c r="F3" s="189"/>
      <c r="G3" s="189"/>
      <c r="H3" s="189"/>
      <c r="I3" s="189"/>
      <c r="J3" s="189"/>
      <c r="K3" s="189"/>
      <c r="L3" s="183"/>
      <c r="M3" s="183"/>
      <c r="N3" s="183"/>
      <c r="O3" s="183"/>
      <c r="P3" s="183"/>
      <c r="Q3" s="183"/>
      <c r="R3" s="183"/>
      <c r="S3" s="183"/>
      <c r="T3" s="183"/>
      <c r="U3" s="183"/>
      <c r="V3" s="183"/>
      <c r="W3" s="183"/>
      <c r="X3" s="183"/>
      <c r="Y3" s="183"/>
      <c r="Z3" s="183"/>
      <c r="AA3" s="183"/>
      <c r="AG3" s="186"/>
    </row>
    <row r="4" spans="1:33" s="182" customFormat="1" ht="9.75" customHeight="1">
      <c r="A4" s="183"/>
      <c r="B4" s="183"/>
      <c r="C4" s="184"/>
      <c r="D4" s="184"/>
      <c r="E4" s="184"/>
      <c r="F4" s="184"/>
      <c r="G4" s="184"/>
      <c r="H4" s="184"/>
      <c r="I4" s="184"/>
      <c r="J4" s="183">
        <v>192</v>
      </c>
      <c r="K4" s="185">
        <v>67</v>
      </c>
      <c r="L4" s="183"/>
      <c r="M4" s="183"/>
      <c r="N4" s="183"/>
      <c r="O4" s="183"/>
      <c r="P4" s="183"/>
      <c r="Q4" s="183"/>
      <c r="R4" s="183"/>
      <c r="S4" s="183"/>
      <c r="T4" s="183"/>
      <c r="U4" s="183"/>
      <c r="V4" s="183"/>
      <c r="W4" s="183"/>
      <c r="X4" s="183"/>
      <c r="Y4" s="183"/>
      <c r="Z4" s="183"/>
      <c r="AA4" s="183"/>
      <c r="AG4" s="186"/>
    </row>
    <row r="5" spans="1:33" s="182" customFormat="1" ht="30.75" customHeight="1">
      <c r="A5" s="190" t="s">
        <v>51</v>
      </c>
      <c r="B5" s="190" t="s">
        <v>127</v>
      </c>
      <c r="C5" s="190" t="s">
        <v>95</v>
      </c>
      <c r="D5" s="190" t="s">
        <v>128</v>
      </c>
      <c r="E5" s="190" t="s">
        <v>129</v>
      </c>
      <c r="F5" s="191" t="s">
        <v>130</v>
      </c>
      <c r="G5" s="191" t="s">
        <v>131</v>
      </c>
      <c r="H5" s="191" t="s">
        <v>132</v>
      </c>
      <c r="I5" s="190" t="s">
        <v>180</v>
      </c>
      <c r="J5" s="183">
        <v>192</v>
      </c>
      <c r="K5" s="185">
        <v>67</v>
      </c>
      <c r="L5" s="183"/>
      <c r="M5" s="183"/>
      <c r="N5" s="183"/>
      <c r="O5" s="183"/>
      <c r="P5" s="183"/>
      <c r="Q5" s="183"/>
      <c r="R5" s="183"/>
      <c r="S5" s="183"/>
      <c r="T5" s="183"/>
      <c r="U5" s="183"/>
      <c r="V5" s="183"/>
      <c r="W5" s="183"/>
      <c r="X5" s="183"/>
      <c r="Y5" s="183"/>
      <c r="Z5" s="183"/>
      <c r="AA5" s="183"/>
      <c r="AD5" s="232" t="s">
        <v>134</v>
      </c>
      <c r="AE5" s="232" t="s">
        <v>135</v>
      </c>
      <c r="AG5" s="186"/>
    </row>
    <row r="6" spans="1:33" s="182" customFormat="1" ht="18" customHeight="1">
      <c r="A6" s="192">
        <v>1</v>
      </c>
      <c r="B6" s="186" t="s">
        <v>136</v>
      </c>
      <c r="C6" s="192" t="s">
        <v>137</v>
      </c>
      <c r="D6" s="193">
        <v>4</v>
      </c>
      <c r="E6" s="194">
        <v>3122.05</v>
      </c>
      <c r="F6" s="195">
        <v>104.06833333333334</v>
      </c>
      <c r="G6" s="195">
        <v>416.27</v>
      </c>
      <c r="H6" s="196"/>
      <c r="I6" s="214">
        <v>208.13</v>
      </c>
      <c r="J6" s="183"/>
      <c r="K6" s="185"/>
      <c r="L6" s="183"/>
      <c r="M6" s="183"/>
      <c r="N6" s="183"/>
      <c r="O6" s="183"/>
      <c r="P6" s="183"/>
      <c r="Q6" s="183"/>
      <c r="R6" s="183"/>
      <c r="S6" s="183"/>
      <c r="T6" s="183"/>
      <c r="U6" s="183"/>
      <c r="V6" s="183"/>
      <c r="W6" s="183"/>
      <c r="X6" s="183"/>
      <c r="Y6" s="183"/>
      <c r="Z6" s="183"/>
      <c r="AA6" s="183"/>
      <c r="AD6" s="233">
        <v>18.81</v>
      </c>
      <c r="AE6" s="233">
        <v>0</v>
      </c>
      <c r="AG6" s="186"/>
    </row>
    <row r="7" spans="1:33" s="182" customFormat="1" ht="18" customHeight="1">
      <c r="A7" s="192">
        <v>2</v>
      </c>
      <c r="B7" s="186" t="s">
        <v>138</v>
      </c>
      <c r="C7" s="192" t="s">
        <v>139</v>
      </c>
      <c r="D7" s="193">
        <v>4</v>
      </c>
      <c r="E7" s="194">
        <v>1362.298574</v>
      </c>
      <c r="F7" s="195">
        <v>45.40995246666667</v>
      </c>
      <c r="G7" s="195">
        <v>181.63</v>
      </c>
      <c r="H7" s="196">
        <v>0.81</v>
      </c>
      <c r="I7" s="214">
        <v>164.37</v>
      </c>
      <c r="J7" s="183"/>
      <c r="K7" s="185"/>
      <c r="L7" s="183"/>
      <c r="M7" s="183"/>
      <c r="N7" s="183"/>
      <c r="O7" s="183"/>
      <c r="P7" s="183"/>
      <c r="Q7" s="183"/>
      <c r="R7" s="183"/>
      <c r="S7" s="183"/>
      <c r="T7" s="183"/>
      <c r="U7" s="183"/>
      <c r="V7" s="183"/>
      <c r="W7" s="183"/>
      <c r="X7" s="183"/>
      <c r="Y7" s="183"/>
      <c r="Z7" s="183"/>
      <c r="AA7" s="183"/>
      <c r="AD7" s="233"/>
      <c r="AE7" s="233"/>
      <c r="AG7" s="186"/>
    </row>
    <row r="8" spans="1:33" s="182" customFormat="1" ht="18" customHeight="1">
      <c r="A8" s="192">
        <v>3</v>
      </c>
      <c r="B8" s="186" t="s">
        <v>140</v>
      </c>
      <c r="C8" s="192" t="s">
        <v>137</v>
      </c>
      <c r="D8" s="193">
        <v>2</v>
      </c>
      <c r="E8" s="194">
        <v>2346.71</v>
      </c>
      <c r="F8" s="195">
        <v>78.22366666666667</v>
      </c>
      <c r="G8" s="195">
        <v>156.44</v>
      </c>
      <c r="H8" s="196"/>
      <c r="I8" s="214">
        <v>78.22</v>
      </c>
      <c r="J8" s="183"/>
      <c r="K8" s="185"/>
      <c r="L8" s="183"/>
      <c r="M8" s="183"/>
      <c r="N8" s="183"/>
      <c r="O8" s="183"/>
      <c r="P8" s="183"/>
      <c r="Q8" s="183"/>
      <c r="R8" s="183"/>
      <c r="S8" s="183"/>
      <c r="T8" s="183"/>
      <c r="U8" s="183"/>
      <c r="V8" s="183"/>
      <c r="W8" s="183"/>
      <c r="X8" s="183"/>
      <c r="Y8" s="183"/>
      <c r="Z8" s="183"/>
      <c r="AA8" s="183"/>
      <c r="AD8" s="233"/>
      <c r="AE8" s="233"/>
      <c r="AG8" s="186"/>
    </row>
    <row r="9" spans="1:33" s="182" customFormat="1" ht="18" customHeight="1">
      <c r="A9" s="192">
        <v>4</v>
      </c>
      <c r="B9" s="186" t="s">
        <v>142</v>
      </c>
      <c r="C9" s="192" t="s">
        <v>137</v>
      </c>
      <c r="D9" s="193">
        <v>1</v>
      </c>
      <c r="E9" s="194">
        <v>3297.12</v>
      </c>
      <c r="F9" s="195">
        <v>109.904</v>
      </c>
      <c r="G9" s="195">
        <v>109.9</v>
      </c>
      <c r="H9" s="196"/>
      <c r="I9" s="214">
        <v>54.95</v>
      </c>
      <c r="J9" s="183"/>
      <c r="K9" s="185"/>
      <c r="L9" s="183"/>
      <c r="M9" s="183"/>
      <c r="N9" s="183"/>
      <c r="O9" s="183"/>
      <c r="P9" s="183"/>
      <c r="Q9" s="183"/>
      <c r="R9" s="183"/>
      <c r="S9" s="183"/>
      <c r="T9" s="183"/>
      <c r="U9" s="183"/>
      <c r="V9" s="183"/>
      <c r="W9" s="183"/>
      <c r="X9" s="183"/>
      <c r="Y9" s="183"/>
      <c r="Z9" s="183"/>
      <c r="AA9" s="183"/>
      <c r="AD9" s="233"/>
      <c r="AE9" s="233"/>
      <c r="AG9" s="186"/>
    </row>
    <row r="10" spans="1:33" s="182" customFormat="1" ht="18" customHeight="1">
      <c r="A10" s="192">
        <v>5</v>
      </c>
      <c r="B10" s="186" t="s">
        <v>143</v>
      </c>
      <c r="C10" s="192" t="s">
        <v>137</v>
      </c>
      <c r="D10" s="193">
        <v>2</v>
      </c>
      <c r="E10" s="194">
        <v>4263.1</v>
      </c>
      <c r="F10" s="195">
        <v>142.10333333333335</v>
      </c>
      <c r="G10" s="195">
        <v>284.2</v>
      </c>
      <c r="H10" s="196"/>
      <c r="I10" s="214">
        <v>142.1</v>
      </c>
      <c r="J10" s="183"/>
      <c r="K10" s="183"/>
      <c r="L10" s="183"/>
      <c r="M10" s="183"/>
      <c r="N10" s="183"/>
      <c r="O10" s="183"/>
      <c r="P10" s="183"/>
      <c r="Q10" s="183"/>
      <c r="R10" s="183"/>
      <c r="S10" s="183"/>
      <c r="T10" s="183"/>
      <c r="U10" s="183"/>
      <c r="V10" s="183"/>
      <c r="W10" s="183"/>
      <c r="X10" s="183"/>
      <c r="Y10" s="183"/>
      <c r="Z10" s="183"/>
      <c r="AA10" s="183"/>
      <c r="AD10" s="233"/>
      <c r="AE10" s="233"/>
      <c r="AG10" s="186"/>
    </row>
    <row r="11" spans="1:33" s="182" customFormat="1" ht="18" customHeight="1">
      <c r="A11" s="197" t="s">
        <v>144</v>
      </c>
      <c r="B11" s="197"/>
      <c r="C11" s="197"/>
      <c r="D11" s="197"/>
      <c r="E11" s="197"/>
      <c r="F11" s="198"/>
      <c r="G11" s="198"/>
      <c r="H11" s="198"/>
      <c r="I11" s="228">
        <v>647.77</v>
      </c>
      <c r="J11" s="183"/>
      <c r="K11" s="183"/>
      <c r="L11" s="183"/>
      <c r="M11" s="183"/>
      <c r="N11" s="183"/>
      <c r="O11" s="183"/>
      <c r="P11" s="183"/>
      <c r="Q11" s="183"/>
      <c r="R11" s="183"/>
      <c r="S11" s="183"/>
      <c r="T11" s="183"/>
      <c r="U11" s="183"/>
      <c r="V11" s="183"/>
      <c r="W11" s="183"/>
      <c r="X11" s="183"/>
      <c r="Y11" s="183"/>
      <c r="Z11" s="183"/>
      <c r="AA11" s="183"/>
      <c r="AD11" s="237">
        <v>0</v>
      </c>
      <c r="AE11" s="234"/>
      <c r="AG11" s="186"/>
    </row>
    <row r="12" spans="1:33" s="182" customFormat="1" ht="18" customHeight="1">
      <c r="A12" s="199" t="s">
        <v>145</v>
      </c>
      <c r="B12" s="199"/>
      <c r="C12" s="199"/>
      <c r="D12" s="200">
        <v>0.2</v>
      </c>
      <c r="E12" s="200"/>
      <c r="F12" s="201"/>
      <c r="G12" s="201"/>
      <c r="H12" s="201"/>
      <c r="I12" s="229">
        <f>I11*20%</f>
        <v>129.554</v>
      </c>
      <c r="J12" s="183"/>
      <c r="K12" s="183"/>
      <c r="L12" s="183"/>
      <c r="M12" s="183"/>
      <c r="N12" s="183"/>
      <c r="O12" s="183"/>
      <c r="P12" s="183"/>
      <c r="Q12" s="183"/>
      <c r="R12" s="183"/>
      <c r="S12" s="183"/>
      <c r="T12" s="183"/>
      <c r="U12" s="183"/>
      <c r="V12" s="183"/>
      <c r="W12" s="183"/>
      <c r="X12" s="183"/>
      <c r="Y12" s="183"/>
      <c r="Z12" s="183"/>
      <c r="AA12" s="183"/>
      <c r="AD12" s="233" t="e">
        <v>#REF!</v>
      </c>
      <c r="AE12" s="233"/>
      <c r="AG12" s="186"/>
    </row>
    <row r="13" spans="1:33" s="182" customFormat="1" ht="18" customHeight="1">
      <c r="A13" s="197" t="s">
        <v>146</v>
      </c>
      <c r="B13" s="197"/>
      <c r="C13" s="197"/>
      <c r="D13" s="197"/>
      <c r="E13" s="197"/>
      <c r="F13" s="201"/>
      <c r="G13" s="201"/>
      <c r="H13" s="201"/>
      <c r="I13" s="230">
        <f>I11+I12</f>
        <v>777.324</v>
      </c>
      <c r="J13" s="183"/>
      <c r="K13" s="183"/>
      <c r="L13" s="183"/>
      <c r="M13" s="183"/>
      <c r="N13" s="183"/>
      <c r="O13" s="183"/>
      <c r="P13" s="183"/>
      <c r="Q13" s="183"/>
      <c r="R13" s="183"/>
      <c r="S13" s="183"/>
      <c r="T13" s="183"/>
      <c r="U13" s="183"/>
      <c r="V13" s="183"/>
      <c r="W13" s="183"/>
      <c r="X13" s="183"/>
      <c r="Y13" s="183"/>
      <c r="Z13" s="183"/>
      <c r="AA13" s="183"/>
      <c r="AD13" s="269" t="e">
        <v>#REF!</v>
      </c>
      <c r="AE13" s="232"/>
      <c r="AG13" s="186"/>
    </row>
    <row r="14" spans="1:33" s="182" customFormat="1" ht="9.75" customHeight="1">
      <c r="A14" s="202"/>
      <c r="B14" s="202"/>
      <c r="C14" s="202"/>
      <c r="D14" s="202"/>
      <c r="E14" s="202"/>
      <c r="F14" s="203"/>
      <c r="G14" s="203"/>
      <c r="H14" s="203"/>
      <c r="I14" s="202"/>
      <c r="J14" s="183"/>
      <c r="K14" s="183"/>
      <c r="L14" s="183"/>
      <c r="M14" s="183"/>
      <c r="N14" s="183"/>
      <c r="O14" s="183"/>
      <c r="P14" s="183"/>
      <c r="Q14" s="183"/>
      <c r="R14" s="183"/>
      <c r="S14" s="183"/>
      <c r="T14" s="183"/>
      <c r="U14" s="183"/>
      <c r="V14" s="183"/>
      <c r="W14" s="183"/>
      <c r="X14" s="183"/>
      <c r="Y14" s="183"/>
      <c r="Z14" s="183"/>
      <c r="AA14" s="183"/>
      <c r="AB14" s="182">
        <v>1.739</v>
      </c>
      <c r="AD14" s="269"/>
      <c r="AE14" s="232"/>
      <c r="AG14" s="186"/>
    </row>
    <row r="15" spans="1:33" s="182" customFormat="1" ht="18" customHeight="1">
      <c r="A15" s="204" t="s">
        <v>147</v>
      </c>
      <c r="B15" s="204"/>
      <c r="C15" s="204"/>
      <c r="D15" s="204"/>
      <c r="E15" s="204"/>
      <c r="F15" s="204"/>
      <c r="G15" s="204"/>
      <c r="H15" s="204"/>
      <c r="I15" s="204"/>
      <c r="J15" s="204"/>
      <c r="K15" s="204"/>
      <c r="L15" s="183"/>
      <c r="M15" s="183"/>
      <c r="N15" s="183"/>
      <c r="O15" s="183"/>
      <c r="P15" s="183"/>
      <c r="Q15" s="183"/>
      <c r="R15" s="183"/>
      <c r="S15" s="183"/>
      <c r="T15" s="183"/>
      <c r="U15" s="183"/>
      <c r="V15" s="183"/>
      <c r="W15" s="183"/>
      <c r="X15" s="183"/>
      <c r="Y15" s="183"/>
      <c r="Z15" s="183"/>
      <c r="AA15" s="183"/>
      <c r="AD15" s="234"/>
      <c r="AE15" s="234"/>
      <c r="AG15" s="186"/>
    </row>
    <row r="16" spans="1:33" s="182" customFormat="1" ht="30" customHeight="1">
      <c r="A16" s="190" t="s">
        <v>51</v>
      </c>
      <c r="B16" s="190" t="s">
        <v>127</v>
      </c>
      <c r="C16" s="190" t="s">
        <v>95</v>
      </c>
      <c r="D16" s="190" t="s">
        <v>128</v>
      </c>
      <c r="E16" s="190" t="s">
        <v>129</v>
      </c>
      <c r="F16" s="191" t="s">
        <v>148</v>
      </c>
      <c r="G16" s="191" t="s">
        <v>131</v>
      </c>
      <c r="H16" s="191"/>
      <c r="I16" s="190" t="s">
        <v>133</v>
      </c>
      <c r="J16" s="183"/>
      <c r="K16" s="183"/>
      <c r="L16" s="183"/>
      <c r="M16" s="183"/>
      <c r="N16" s="183"/>
      <c r="O16" s="183"/>
      <c r="P16" s="183"/>
      <c r="Q16" s="183"/>
      <c r="R16" s="183"/>
      <c r="S16" s="183"/>
      <c r="T16" s="183"/>
      <c r="U16" s="183"/>
      <c r="V16" s="183"/>
      <c r="W16" s="183"/>
      <c r="X16" s="183"/>
      <c r="Y16" s="183"/>
      <c r="Z16" s="183"/>
      <c r="AA16" s="183"/>
      <c r="AB16" s="210"/>
      <c r="AD16" s="232" t="s">
        <v>134</v>
      </c>
      <c r="AE16" s="232" t="s">
        <v>135</v>
      </c>
      <c r="AG16" s="186"/>
    </row>
    <row r="17" spans="1:33" s="182" customFormat="1" ht="23.25" customHeight="1">
      <c r="A17" s="205">
        <v>1</v>
      </c>
      <c r="B17" s="206" t="s">
        <v>149</v>
      </c>
      <c r="C17" s="192" t="s">
        <v>150</v>
      </c>
      <c r="D17" s="207">
        <v>3</v>
      </c>
      <c r="E17" s="208">
        <v>20</v>
      </c>
      <c r="F17" s="209">
        <v>780</v>
      </c>
      <c r="G17" s="209"/>
      <c r="H17" s="209"/>
      <c r="I17" s="238">
        <v>390</v>
      </c>
      <c r="J17" s="231"/>
      <c r="K17" s="183"/>
      <c r="L17" s="183"/>
      <c r="M17" s="183"/>
      <c r="N17" s="183"/>
      <c r="O17" s="183"/>
      <c r="P17" s="183"/>
      <c r="Q17" s="183"/>
      <c r="R17" s="183"/>
      <c r="S17" s="183"/>
      <c r="T17" s="183"/>
      <c r="U17" s="183"/>
      <c r="V17" s="183"/>
      <c r="W17" s="183"/>
      <c r="X17" s="183"/>
      <c r="Y17" s="183"/>
      <c r="Z17" s="183"/>
      <c r="AA17" s="235"/>
      <c r="AB17" s="268"/>
      <c r="AD17" s="270">
        <v>639.92</v>
      </c>
      <c r="AE17" s="233">
        <v>0</v>
      </c>
      <c r="AG17" s="186"/>
    </row>
    <row r="18" spans="1:33" s="182" customFormat="1" ht="23.25" customHeight="1">
      <c r="A18" s="192">
        <v>2</v>
      </c>
      <c r="B18" s="210" t="s">
        <v>151</v>
      </c>
      <c r="C18" s="192" t="s">
        <v>150</v>
      </c>
      <c r="D18" s="211">
        <v>1</v>
      </c>
      <c r="E18" s="212">
        <v>105</v>
      </c>
      <c r="F18" s="213">
        <v>315</v>
      </c>
      <c r="G18" s="213"/>
      <c r="H18" s="213"/>
      <c r="I18" s="222">
        <v>157.5</v>
      </c>
      <c r="J18" s="231"/>
      <c r="K18" s="183"/>
      <c r="L18" s="183"/>
      <c r="M18" s="183"/>
      <c r="N18" s="183"/>
      <c r="O18" s="183"/>
      <c r="P18" s="183"/>
      <c r="Q18" s="183"/>
      <c r="R18" s="183"/>
      <c r="S18" s="183"/>
      <c r="T18" s="183"/>
      <c r="U18" s="183"/>
      <c r="V18" s="183"/>
      <c r="W18" s="183"/>
      <c r="X18" s="183"/>
      <c r="Y18" s="183"/>
      <c r="Z18" s="183"/>
      <c r="AA18" s="235"/>
      <c r="AB18" s="268"/>
      <c r="AD18" s="270"/>
      <c r="AE18" s="233"/>
      <c r="AG18" s="186"/>
    </row>
    <row r="19" spans="1:33" s="182" customFormat="1" ht="23.25" customHeight="1">
      <c r="A19" s="192">
        <v>3</v>
      </c>
      <c r="B19" s="210" t="s">
        <v>152</v>
      </c>
      <c r="C19" s="192" t="s">
        <v>150</v>
      </c>
      <c r="D19" s="211">
        <v>1</v>
      </c>
      <c r="E19" s="212">
        <v>345.98</v>
      </c>
      <c r="F19" s="214"/>
      <c r="G19" s="213">
        <v>345.98</v>
      </c>
      <c r="H19" s="213"/>
      <c r="I19" s="222">
        <v>172.99</v>
      </c>
      <c r="J19" s="231"/>
      <c r="K19" s="183"/>
      <c r="L19" s="183"/>
      <c r="M19" s="183"/>
      <c r="N19" s="183"/>
      <c r="O19" s="183"/>
      <c r="P19" s="183"/>
      <c r="Q19" s="183"/>
      <c r="R19" s="183"/>
      <c r="S19" s="183"/>
      <c r="T19" s="183"/>
      <c r="U19" s="183"/>
      <c r="V19" s="183"/>
      <c r="W19" s="183"/>
      <c r="X19" s="183"/>
      <c r="Y19" s="183"/>
      <c r="Z19" s="183"/>
      <c r="AA19" s="183"/>
      <c r="AD19" s="270"/>
      <c r="AE19" s="233"/>
      <c r="AG19" s="186"/>
    </row>
    <row r="20" spans="1:33" s="182" customFormat="1" ht="27.75" customHeight="1">
      <c r="A20" s="192">
        <v>4</v>
      </c>
      <c r="B20" s="210" t="s">
        <v>153</v>
      </c>
      <c r="C20" s="192" t="s">
        <v>150</v>
      </c>
      <c r="D20" s="211">
        <v>1</v>
      </c>
      <c r="E20" s="212">
        <v>644.52</v>
      </c>
      <c r="F20" s="214"/>
      <c r="G20" s="213">
        <v>644.52</v>
      </c>
      <c r="H20" s="213"/>
      <c r="I20" s="222">
        <v>322.26</v>
      </c>
      <c r="J20" s="231"/>
      <c r="K20" s="183"/>
      <c r="L20" s="183"/>
      <c r="M20" s="183"/>
      <c r="N20" s="183"/>
      <c r="O20" s="183"/>
      <c r="P20" s="183"/>
      <c r="Q20" s="183"/>
      <c r="R20" s="183"/>
      <c r="S20" s="183"/>
      <c r="T20" s="183"/>
      <c r="U20" s="183"/>
      <c r="V20" s="183"/>
      <c r="W20" s="183"/>
      <c r="X20" s="183"/>
      <c r="Y20" s="183"/>
      <c r="Z20" s="183"/>
      <c r="AA20" s="183"/>
      <c r="AD20" s="270"/>
      <c r="AE20" s="233"/>
      <c r="AG20" s="186"/>
    </row>
    <row r="21" spans="1:33" s="182" customFormat="1" ht="40.5" customHeight="1">
      <c r="A21" s="215">
        <v>5</v>
      </c>
      <c r="B21" s="216" t="s">
        <v>187</v>
      </c>
      <c r="C21" s="192" t="s">
        <v>150</v>
      </c>
      <c r="D21" s="217">
        <v>1</v>
      </c>
      <c r="E21" s="218">
        <v>1500</v>
      </c>
      <c r="F21" s="219"/>
      <c r="G21" s="213">
        <v>1500</v>
      </c>
      <c r="H21" s="213"/>
      <c r="I21" s="241">
        <v>1500</v>
      </c>
      <c r="J21" s="231"/>
      <c r="K21" s="183"/>
      <c r="L21" s="183"/>
      <c r="M21" s="183"/>
      <c r="N21" s="183"/>
      <c r="O21" s="183"/>
      <c r="P21" s="183"/>
      <c r="Q21" s="183"/>
      <c r="R21" s="183"/>
      <c r="S21" s="183"/>
      <c r="T21" s="183"/>
      <c r="U21" s="183"/>
      <c r="V21" s="183"/>
      <c r="W21" s="183"/>
      <c r="X21" s="183"/>
      <c r="Y21" s="183"/>
      <c r="Z21" s="183"/>
      <c r="AA21" s="183"/>
      <c r="AD21" s="270">
        <v>106.65</v>
      </c>
      <c r="AE21" s="233">
        <v>0</v>
      </c>
      <c r="AG21" s="186"/>
    </row>
    <row r="22" spans="1:33" s="182" customFormat="1" ht="18" customHeight="1">
      <c r="A22" s="220" t="s">
        <v>144</v>
      </c>
      <c r="B22" s="220"/>
      <c r="C22" s="220"/>
      <c r="D22" s="220"/>
      <c r="E22" s="220"/>
      <c r="F22" s="221"/>
      <c r="G22" s="221"/>
      <c r="H22" s="221"/>
      <c r="I22" s="221">
        <v>2542.75</v>
      </c>
      <c r="J22" s="183"/>
      <c r="K22" s="183"/>
      <c r="L22" s="183"/>
      <c r="M22" s="183"/>
      <c r="N22" s="183"/>
      <c r="O22" s="183"/>
      <c r="P22" s="183"/>
      <c r="Q22" s="183"/>
      <c r="R22" s="183"/>
      <c r="S22" s="183"/>
      <c r="T22" s="183"/>
      <c r="U22" s="183"/>
      <c r="V22" s="183"/>
      <c r="W22" s="183"/>
      <c r="X22" s="183"/>
      <c r="Y22" s="183"/>
      <c r="Z22" s="183"/>
      <c r="AA22" s="183"/>
      <c r="AD22" s="233">
        <v>0</v>
      </c>
      <c r="AE22" s="233"/>
      <c r="AG22" s="186"/>
    </row>
    <row r="23" spans="1:33" s="182" customFormat="1" ht="18" customHeight="1">
      <c r="A23" s="199" t="s">
        <v>145</v>
      </c>
      <c r="B23" s="199"/>
      <c r="C23" s="199"/>
      <c r="D23" s="196">
        <v>0.2</v>
      </c>
      <c r="E23" s="196"/>
      <c r="F23" s="221"/>
      <c r="G23" s="221"/>
      <c r="H23" s="221"/>
      <c r="I23" s="221">
        <f>I22*20%</f>
        <v>508.55</v>
      </c>
      <c r="J23" s="183"/>
      <c r="K23" s="183"/>
      <c r="L23" s="183"/>
      <c r="M23" s="183"/>
      <c r="N23" s="183"/>
      <c r="O23" s="183"/>
      <c r="P23" s="183"/>
      <c r="Q23" s="183"/>
      <c r="R23" s="183"/>
      <c r="S23" s="183"/>
      <c r="T23" s="183"/>
      <c r="U23" s="183"/>
      <c r="V23" s="183"/>
      <c r="W23" s="183"/>
      <c r="X23" s="183"/>
      <c r="Y23" s="183"/>
      <c r="Z23" s="183"/>
      <c r="AA23" s="183"/>
      <c r="AD23" s="233">
        <v>0</v>
      </c>
      <c r="AE23" s="233"/>
      <c r="AG23" s="186"/>
    </row>
    <row r="24" spans="1:33" s="182" customFormat="1" ht="18" customHeight="1">
      <c r="A24" s="220" t="s">
        <v>155</v>
      </c>
      <c r="B24" s="220"/>
      <c r="C24" s="220"/>
      <c r="D24" s="220"/>
      <c r="E24" s="220"/>
      <c r="F24" s="221"/>
      <c r="G24" s="221"/>
      <c r="H24" s="221"/>
      <c r="I24" s="221">
        <f>I22+I23</f>
        <v>3051.3</v>
      </c>
      <c r="J24" s="183"/>
      <c r="K24" s="183"/>
      <c r="L24" s="183"/>
      <c r="M24" s="183"/>
      <c r="N24" s="183"/>
      <c r="O24" s="183"/>
      <c r="P24" s="183"/>
      <c r="Q24" s="183"/>
      <c r="R24" s="183"/>
      <c r="S24" s="183"/>
      <c r="T24" s="183"/>
      <c r="U24" s="183"/>
      <c r="V24" s="183"/>
      <c r="W24" s="183"/>
      <c r="X24" s="183"/>
      <c r="Y24" s="183"/>
      <c r="Z24" s="183"/>
      <c r="AA24" s="236"/>
      <c r="AD24" s="269">
        <v>0</v>
      </c>
      <c r="AE24" s="232"/>
      <c r="AG24" s="186"/>
    </row>
    <row r="25" spans="1:33" s="182" customFormat="1" ht="9.75" customHeight="1">
      <c r="A25" s="186"/>
      <c r="B25" s="186"/>
      <c r="C25" s="192"/>
      <c r="D25" s="192"/>
      <c r="E25" s="192"/>
      <c r="F25" s="222"/>
      <c r="G25" s="222"/>
      <c r="H25" s="222"/>
      <c r="I25" s="192"/>
      <c r="J25" s="183"/>
      <c r="K25" s="185"/>
      <c r="L25" s="183"/>
      <c r="M25" s="183"/>
      <c r="N25" s="183"/>
      <c r="O25" s="183"/>
      <c r="P25" s="183"/>
      <c r="Q25" s="183"/>
      <c r="R25" s="183"/>
      <c r="S25" s="183"/>
      <c r="T25" s="183"/>
      <c r="U25" s="183"/>
      <c r="V25" s="183"/>
      <c r="W25" s="183"/>
      <c r="X25" s="183"/>
      <c r="Y25" s="183"/>
      <c r="Z25" s="183"/>
      <c r="AA25" s="183"/>
      <c r="AD25" s="234"/>
      <c r="AE25" s="237"/>
      <c r="AG25" s="186"/>
    </row>
    <row r="26" spans="1:33" s="182" customFormat="1" ht="18" customHeight="1">
      <c r="A26" s="223" t="s">
        <v>156</v>
      </c>
      <c r="B26" s="223"/>
      <c r="C26" s="223"/>
      <c r="D26" s="223"/>
      <c r="E26" s="223"/>
      <c r="F26" s="224"/>
      <c r="G26" s="224"/>
      <c r="H26" s="224"/>
      <c r="I26" s="224">
        <f>I24+I13</f>
        <v>3828.6240000000003</v>
      </c>
      <c r="J26" s="183"/>
      <c r="K26" s="183"/>
      <c r="L26" s="183"/>
      <c r="M26" s="183"/>
      <c r="N26" s="183"/>
      <c r="O26" s="183"/>
      <c r="P26" s="183"/>
      <c r="Q26" s="183"/>
      <c r="R26" s="183"/>
      <c r="S26" s="183"/>
      <c r="T26" s="183"/>
      <c r="U26" s="183"/>
      <c r="V26" s="183"/>
      <c r="W26" s="183"/>
      <c r="X26" s="183"/>
      <c r="Y26" s="183"/>
      <c r="Z26" s="183"/>
      <c r="AA26" s="235"/>
      <c r="AB26" s="276">
        <v>526.21</v>
      </c>
      <c r="AD26" s="269" t="e">
        <v>#REF!</v>
      </c>
      <c r="AE26" s="232"/>
      <c r="AG26" s="186"/>
    </row>
    <row r="27" spans="1:33" s="182" customFormat="1" ht="9.75" customHeight="1">
      <c r="A27" s="202"/>
      <c r="B27" s="202"/>
      <c r="C27" s="202"/>
      <c r="D27" s="202"/>
      <c r="E27" s="202"/>
      <c r="F27" s="203"/>
      <c r="G27" s="203"/>
      <c r="H27" s="203"/>
      <c r="I27" s="202"/>
      <c r="J27" s="183"/>
      <c r="K27" s="183"/>
      <c r="L27" s="183"/>
      <c r="M27" s="183"/>
      <c r="N27" s="183"/>
      <c r="O27" s="183"/>
      <c r="P27" s="183"/>
      <c r="Q27" s="183"/>
      <c r="R27" s="183"/>
      <c r="S27" s="183"/>
      <c r="T27" s="183"/>
      <c r="U27" s="183"/>
      <c r="V27" s="183"/>
      <c r="W27" s="183"/>
      <c r="X27" s="183"/>
      <c r="Y27" s="183"/>
      <c r="Z27" s="183"/>
      <c r="AA27" s="183"/>
      <c r="AG27" s="186"/>
    </row>
    <row r="28" spans="1:33" s="182" customFormat="1" ht="18.75" customHeight="1">
      <c r="A28" s="225" t="s">
        <v>157</v>
      </c>
      <c r="B28" s="225"/>
      <c r="C28" s="225"/>
      <c r="D28" s="225"/>
      <c r="E28" s="225"/>
      <c r="F28" s="225"/>
      <c r="G28" s="225"/>
      <c r="H28" s="225"/>
      <c r="I28" s="225"/>
      <c r="J28" s="225"/>
      <c r="K28" s="225"/>
      <c r="L28" s="225"/>
      <c r="M28" s="183"/>
      <c r="N28" s="183"/>
      <c r="O28" s="183"/>
      <c r="P28" s="183"/>
      <c r="Q28" s="183"/>
      <c r="R28" s="183"/>
      <c r="S28" s="183"/>
      <c r="T28" s="183"/>
      <c r="U28" s="183"/>
      <c r="V28" s="183"/>
      <c r="W28" s="183"/>
      <c r="X28" s="183"/>
      <c r="Y28" s="183"/>
      <c r="Z28" s="183"/>
      <c r="AA28" s="183"/>
      <c r="AG28" s="186"/>
    </row>
    <row r="29" spans="1:33" s="182" customFormat="1" ht="16.5" customHeight="1">
      <c r="A29" s="226" t="s">
        <v>158</v>
      </c>
      <c r="B29" s="226"/>
      <c r="C29" s="226"/>
      <c r="D29" s="226"/>
      <c r="E29" s="226"/>
      <c r="F29" s="226"/>
      <c r="G29" s="226"/>
      <c r="H29" s="226"/>
      <c r="I29" s="226"/>
      <c r="J29" s="226"/>
      <c r="K29" s="226"/>
      <c r="L29" s="226"/>
      <c r="M29" s="183"/>
      <c r="N29" s="183"/>
      <c r="O29" s="183"/>
      <c r="P29" s="183"/>
      <c r="Q29" s="183"/>
      <c r="R29" s="183"/>
      <c r="S29" s="183"/>
      <c r="T29" s="183"/>
      <c r="U29" s="183"/>
      <c r="V29" s="183"/>
      <c r="W29" s="183"/>
      <c r="X29" s="183"/>
      <c r="Y29" s="183"/>
      <c r="Z29" s="183"/>
      <c r="AA29" s="183"/>
      <c r="AG29" s="186"/>
    </row>
    <row r="30" spans="1:33" s="182" customFormat="1" ht="16.5" customHeight="1">
      <c r="A30" s="226" t="s">
        <v>159</v>
      </c>
      <c r="B30" s="226"/>
      <c r="C30" s="226"/>
      <c r="D30" s="226"/>
      <c r="E30" s="226"/>
      <c r="F30" s="226"/>
      <c r="G30" s="226"/>
      <c r="H30" s="226"/>
      <c r="I30" s="226"/>
      <c r="J30" s="226"/>
      <c r="K30" s="226"/>
      <c r="L30" s="226"/>
      <c r="M30" s="183"/>
      <c r="N30" s="183"/>
      <c r="O30" s="183"/>
      <c r="P30" s="183"/>
      <c r="Q30" s="183"/>
      <c r="R30" s="183"/>
      <c r="S30" s="183"/>
      <c r="T30" s="183"/>
      <c r="U30" s="183"/>
      <c r="V30" s="183"/>
      <c r="W30" s="183"/>
      <c r="X30" s="183"/>
      <c r="Y30" s="183"/>
      <c r="Z30" s="183"/>
      <c r="AA30" s="183"/>
      <c r="AG30" s="186"/>
    </row>
    <row r="31" spans="1:33" s="182" customFormat="1" ht="16.5" customHeight="1">
      <c r="A31" s="226" t="s">
        <v>160</v>
      </c>
      <c r="B31" s="226"/>
      <c r="C31" s="226"/>
      <c r="D31" s="226"/>
      <c r="E31" s="226"/>
      <c r="F31" s="226"/>
      <c r="G31" s="226"/>
      <c r="H31" s="226"/>
      <c r="I31" s="226"/>
      <c r="J31" s="226"/>
      <c r="K31" s="226"/>
      <c r="L31" s="226"/>
      <c r="M31" s="183"/>
      <c r="N31" s="183"/>
      <c r="O31" s="183"/>
      <c r="P31" s="183"/>
      <c r="Q31" s="183"/>
      <c r="R31" s="183"/>
      <c r="S31" s="183"/>
      <c r="T31" s="183"/>
      <c r="U31" s="183"/>
      <c r="V31" s="183"/>
      <c r="W31" s="183"/>
      <c r="X31" s="183"/>
      <c r="Y31" s="183"/>
      <c r="Z31" s="183"/>
      <c r="AA31" s="183"/>
      <c r="AG31" s="186"/>
    </row>
    <row r="32" spans="1:12" ht="173.25" customHeight="1">
      <c r="A32" s="242" t="s">
        <v>161</v>
      </c>
      <c r="B32" s="242"/>
      <c r="C32" s="242"/>
      <c r="D32" s="242"/>
      <c r="E32" s="242"/>
      <c r="F32" s="242"/>
      <c r="G32" s="242"/>
      <c r="H32" s="242"/>
      <c r="I32" s="242"/>
      <c r="J32" s="242"/>
      <c r="K32" s="242"/>
      <c r="L32" s="242"/>
    </row>
  </sheetData>
  <sheetProtection/>
  <mergeCells count="24">
    <mergeCell ref="A1:I1"/>
    <mergeCell ref="J1:K1"/>
    <mergeCell ref="A2:I2"/>
    <mergeCell ref="A3:K3"/>
    <mergeCell ref="A11:D11"/>
    <mergeCell ref="AD11:AE11"/>
    <mergeCell ref="A12:C12"/>
    <mergeCell ref="AD12:AE12"/>
    <mergeCell ref="A13:D13"/>
    <mergeCell ref="AD13:AE13"/>
    <mergeCell ref="A15:K15"/>
    <mergeCell ref="A22:D22"/>
    <mergeCell ref="AD22:AE22"/>
    <mergeCell ref="A23:C23"/>
    <mergeCell ref="AD23:AE23"/>
    <mergeCell ref="A24:D24"/>
    <mergeCell ref="AD24:AE24"/>
    <mergeCell ref="A26:D26"/>
    <mergeCell ref="AD26:AE26"/>
    <mergeCell ref="A28:L28"/>
    <mergeCell ref="A29:L29"/>
    <mergeCell ref="A30:L30"/>
    <mergeCell ref="A31:L31"/>
    <mergeCell ref="A32:L32"/>
  </mergeCells>
  <printOptions/>
  <pageMargins left="0.5118110236220472" right="0.5118110236220472" top="0.9448818897637796" bottom="0.8661417322834646" header="0.31496062992125984" footer="0.31496062992125984"/>
  <pageSetup fitToHeight="0" fitToWidth="1" horizontalDpi="600" verticalDpi="600" orientation="portrait" paperSize="9" scale="71"/>
</worksheet>
</file>

<file path=xl/worksheets/sheet15.xml><?xml version="1.0" encoding="utf-8"?>
<worksheet xmlns="http://schemas.openxmlformats.org/spreadsheetml/2006/main" xmlns:r="http://schemas.openxmlformats.org/officeDocument/2006/relationships">
  <sheetPr>
    <pageSetUpPr fitToPage="1"/>
  </sheetPr>
  <dimension ref="A1:AG31"/>
  <sheetViews>
    <sheetView showZeros="0" view="pageBreakPreview" zoomScaleNormal="120" zoomScaleSheetLayoutView="100" workbookViewId="0" topLeftCell="A10">
      <selection activeCell="I26" sqref="I26"/>
    </sheetView>
  </sheetViews>
  <sheetFormatPr defaultColWidth="9.140625" defaultRowHeight="12" customHeight="1"/>
  <cols>
    <col min="1" max="1" width="6.140625" style="183" customWidth="1"/>
    <col min="2" max="2" width="47.28125" style="183" customWidth="1"/>
    <col min="3" max="3" width="6.28125" style="184" customWidth="1"/>
    <col min="4" max="4" width="8.140625" style="184" customWidth="1"/>
    <col min="5" max="5" width="16.00390625" style="184" customWidth="1"/>
    <col min="6" max="7" width="11.00390625" style="184" customWidth="1"/>
    <col min="8" max="8" width="12.140625" style="184" customWidth="1"/>
    <col min="9" max="9" width="10.7109375" style="184" customWidth="1"/>
    <col min="10" max="10" width="9.140625" style="183" hidden="1" customWidth="1"/>
    <col min="11" max="11" width="9.140625" style="185" hidden="1" customWidth="1"/>
    <col min="12" max="13" width="9.140625" style="183" hidden="1" customWidth="1"/>
    <col min="14" max="14" width="11.140625" style="183" hidden="1" customWidth="1"/>
    <col min="15" max="25" width="9.140625" style="183" hidden="1" customWidth="1"/>
    <col min="26" max="26" width="2.28125" style="183" customWidth="1"/>
    <col min="27" max="27" width="10.28125" style="183" customWidth="1"/>
    <col min="28" max="28" width="15.7109375" style="182" bestFit="1" customWidth="1"/>
    <col min="29" max="29" width="12.140625" style="182" bestFit="1" customWidth="1"/>
    <col min="30" max="30" width="17.140625" style="182" bestFit="1" customWidth="1"/>
    <col min="31" max="31" width="18.57421875" style="182" customWidth="1"/>
    <col min="32" max="32" width="9.140625" style="182" customWidth="1"/>
    <col min="33" max="33" width="9.140625" style="186" customWidth="1"/>
    <col min="34" max="34" width="9.140625" style="182" customWidth="1"/>
    <col min="35" max="16384" width="9.140625" style="183" customWidth="1"/>
  </cols>
  <sheetData>
    <row r="1" spans="1:33" s="182" customFormat="1" ht="20.25" customHeight="1">
      <c r="A1" s="187" t="s">
        <v>124</v>
      </c>
      <c r="B1" s="187"/>
      <c r="C1" s="187"/>
      <c r="D1" s="187"/>
      <c r="E1" s="187"/>
      <c r="F1" s="187"/>
      <c r="G1" s="187"/>
      <c r="H1" s="187"/>
      <c r="I1" s="187"/>
      <c r="J1" s="187"/>
      <c r="K1" s="187"/>
      <c r="L1" s="183"/>
      <c r="M1" s="183"/>
      <c r="N1" s="183"/>
      <c r="O1" s="183"/>
      <c r="P1" s="183"/>
      <c r="Q1" s="183"/>
      <c r="R1" s="183"/>
      <c r="S1" s="183"/>
      <c r="T1" s="183"/>
      <c r="U1" s="183"/>
      <c r="V1" s="183"/>
      <c r="W1" s="183"/>
      <c r="X1" s="183"/>
      <c r="Y1" s="183"/>
      <c r="Z1" s="183"/>
      <c r="AA1" s="183"/>
      <c r="AG1" s="186"/>
    </row>
    <row r="2" spans="1:33" s="182" customFormat="1" ht="32.25" customHeight="1">
      <c r="A2" s="188" t="s">
        <v>188</v>
      </c>
      <c r="B2" s="188"/>
      <c r="C2" s="188"/>
      <c r="D2" s="188"/>
      <c r="E2" s="188"/>
      <c r="F2" s="188"/>
      <c r="G2" s="188"/>
      <c r="H2" s="188"/>
      <c r="I2" s="188"/>
      <c r="J2" s="227"/>
      <c r="K2" s="227"/>
      <c r="L2" s="183"/>
      <c r="M2" s="183"/>
      <c r="N2" s="183"/>
      <c r="O2" s="183"/>
      <c r="P2" s="183"/>
      <c r="Q2" s="183"/>
      <c r="R2" s="183"/>
      <c r="S2" s="183"/>
      <c r="T2" s="183"/>
      <c r="U2" s="183"/>
      <c r="V2" s="183"/>
      <c r="W2" s="183"/>
      <c r="X2" s="183"/>
      <c r="Y2" s="183"/>
      <c r="Z2" s="183"/>
      <c r="AA2" s="183"/>
      <c r="AB2" s="267"/>
      <c r="AG2" s="186"/>
    </row>
    <row r="3" spans="1:33" s="182" customFormat="1" ht="18" customHeight="1">
      <c r="A3" s="189" t="s">
        <v>126</v>
      </c>
      <c r="B3" s="189"/>
      <c r="C3" s="189"/>
      <c r="D3" s="189"/>
      <c r="E3" s="189"/>
      <c r="F3" s="189"/>
      <c r="G3" s="189"/>
      <c r="H3" s="189"/>
      <c r="I3" s="189"/>
      <c r="J3" s="189"/>
      <c r="K3" s="189"/>
      <c r="L3" s="183"/>
      <c r="M3" s="183"/>
      <c r="N3" s="183"/>
      <c r="O3" s="183"/>
      <c r="P3" s="183"/>
      <c r="Q3" s="183"/>
      <c r="R3" s="183"/>
      <c r="S3" s="183"/>
      <c r="T3" s="183"/>
      <c r="U3" s="183"/>
      <c r="V3" s="183"/>
      <c r="W3" s="183"/>
      <c r="X3" s="183"/>
      <c r="Y3" s="183"/>
      <c r="Z3" s="183"/>
      <c r="AA3" s="183"/>
      <c r="AG3" s="186"/>
    </row>
    <row r="4" spans="1:33" s="182" customFormat="1" ht="9.75" customHeight="1">
      <c r="A4" s="183"/>
      <c r="B4" s="183"/>
      <c r="C4" s="184"/>
      <c r="D4" s="184"/>
      <c r="E4" s="184"/>
      <c r="F4" s="184"/>
      <c r="G4" s="184"/>
      <c r="H4" s="184"/>
      <c r="I4" s="184"/>
      <c r="J4" s="183">
        <v>192</v>
      </c>
      <c r="K4" s="185">
        <v>67</v>
      </c>
      <c r="L4" s="183"/>
      <c r="M4" s="183"/>
      <c r="N4" s="183"/>
      <c r="O4" s="183"/>
      <c r="P4" s="183"/>
      <c r="Q4" s="183"/>
      <c r="R4" s="183"/>
      <c r="S4" s="183"/>
      <c r="T4" s="183"/>
      <c r="U4" s="183"/>
      <c r="V4" s="183"/>
      <c r="W4" s="183"/>
      <c r="X4" s="183"/>
      <c r="Y4" s="183"/>
      <c r="Z4" s="183"/>
      <c r="AA4" s="183"/>
      <c r="AG4" s="186"/>
    </row>
    <row r="5" spans="1:33" s="182" customFormat="1" ht="30.75" customHeight="1">
      <c r="A5" s="190" t="s">
        <v>51</v>
      </c>
      <c r="B5" s="190" t="s">
        <v>127</v>
      </c>
      <c r="C5" s="190" t="s">
        <v>95</v>
      </c>
      <c r="D5" s="190" t="s">
        <v>128</v>
      </c>
      <c r="E5" s="190" t="s">
        <v>129</v>
      </c>
      <c r="F5" s="191" t="s">
        <v>130</v>
      </c>
      <c r="G5" s="191" t="s">
        <v>131</v>
      </c>
      <c r="H5" s="191" t="s">
        <v>132</v>
      </c>
      <c r="I5" s="190" t="s">
        <v>180</v>
      </c>
      <c r="J5" s="183">
        <v>192</v>
      </c>
      <c r="K5" s="185">
        <v>67</v>
      </c>
      <c r="L5" s="183"/>
      <c r="M5" s="183"/>
      <c r="N5" s="183"/>
      <c r="O5" s="183"/>
      <c r="P5" s="183"/>
      <c r="Q5" s="183"/>
      <c r="R5" s="183"/>
      <c r="S5" s="183"/>
      <c r="T5" s="183"/>
      <c r="U5" s="183"/>
      <c r="V5" s="183"/>
      <c r="W5" s="183"/>
      <c r="X5" s="183"/>
      <c r="Y5" s="183"/>
      <c r="Z5" s="183"/>
      <c r="AA5" s="183"/>
      <c r="AD5" s="232" t="s">
        <v>134</v>
      </c>
      <c r="AE5" s="232" t="s">
        <v>135</v>
      </c>
      <c r="AG5" s="186"/>
    </row>
    <row r="6" spans="1:33" s="182" customFormat="1" ht="18" customHeight="1">
      <c r="A6" s="192">
        <v>1</v>
      </c>
      <c r="B6" s="186" t="s">
        <v>136</v>
      </c>
      <c r="C6" s="192" t="s">
        <v>137</v>
      </c>
      <c r="D6" s="193">
        <v>4</v>
      </c>
      <c r="E6" s="194">
        <v>3122.05</v>
      </c>
      <c r="F6" s="195">
        <v>104.06833333333334</v>
      </c>
      <c r="G6" s="195">
        <v>416.27</v>
      </c>
      <c r="H6" s="196"/>
      <c r="I6" s="214">
        <v>208.13</v>
      </c>
      <c r="J6" s="183"/>
      <c r="K6" s="185"/>
      <c r="L6" s="183"/>
      <c r="M6" s="183"/>
      <c r="N6" s="183"/>
      <c r="O6" s="183"/>
      <c r="P6" s="183"/>
      <c r="Q6" s="183"/>
      <c r="R6" s="183"/>
      <c r="S6" s="183"/>
      <c r="T6" s="183"/>
      <c r="U6" s="183"/>
      <c r="V6" s="183"/>
      <c r="W6" s="183"/>
      <c r="X6" s="183"/>
      <c r="Y6" s="183"/>
      <c r="Z6" s="183"/>
      <c r="AA6" s="183"/>
      <c r="AD6" s="233">
        <v>18.81</v>
      </c>
      <c r="AE6" s="233">
        <v>0</v>
      </c>
      <c r="AG6" s="186"/>
    </row>
    <row r="7" spans="1:33" s="182" customFormat="1" ht="18" customHeight="1">
      <c r="A7" s="192">
        <v>2</v>
      </c>
      <c r="B7" s="186" t="s">
        <v>138</v>
      </c>
      <c r="C7" s="192" t="s">
        <v>139</v>
      </c>
      <c r="D7" s="193">
        <v>4</v>
      </c>
      <c r="E7" s="194">
        <v>1362.298574</v>
      </c>
      <c r="F7" s="195">
        <v>45.40995246666667</v>
      </c>
      <c r="G7" s="195">
        <v>181.63</v>
      </c>
      <c r="H7" s="196">
        <v>0.81</v>
      </c>
      <c r="I7" s="214">
        <v>164.37</v>
      </c>
      <c r="J7" s="183"/>
      <c r="K7" s="185"/>
      <c r="L7" s="183"/>
      <c r="M7" s="183"/>
      <c r="N7" s="183"/>
      <c r="O7" s="183"/>
      <c r="P7" s="183"/>
      <c r="Q7" s="183"/>
      <c r="R7" s="183"/>
      <c r="S7" s="183"/>
      <c r="T7" s="183"/>
      <c r="U7" s="183"/>
      <c r="V7" s="183"/>
      <c r="W7" s="183"/>
      <c r="X7" s="183"/>
      <c r="Y7" s="183"/>
      <c r="Z7" s="183"/>
      <c r="AA7" s="183"/>
      <c r="AD7" s="233"/>
      <c r="AE7" s="233"/>
      <c r="AG7" s="186"/>
    </row>
    <row r="8" spans="1:33" s="182" customFormat="1" ht="18" customHeight="1">
      <c r="A8" s="192">
        <v>3</v>
      </c>
      <c r="B8" s="186" t="s">
        <v>140</v>
      </c>
      <c r="C8" s="192" t="s">
        <v>137</v>
      </c>
      <c r="D8" s="193">
        <v>2</v>
      </c>
      <c r="E8" s="194">
        <v>2346.71</v>
      </c>
      <c r="F8" s="195">
        <v>78.22366666666667</v>
      </c>
      <c r="G8" s="195">
        <v>156.44</v>
      </c>
      <c r="H8" s="196"/>
      <c r="I8" s="214">
        <v>78.22</v>
      </c>
      <c r="J8" s="183"/>
      <c r="K8" s="185"/>
      <c r="L8" s="183"/>
      <c r="M8" s="183"/>
      <c r="N8" s="183"/>
      <c r="O8" s="183"/>
      <c r="P8" s="183"/>
      <c r="Q8" s="183"/>
      <c r="R8" s="183"/>
      <c r="S8" s="183"/>
      <c r="T8" s="183"/>
      <c r="U8" s="183"/>
      <c r="V8" s="183"/>
      <c r="W8" s="183"/>
      <c r="X8" s="183"/>
      <c r="Y8" s="183"/>
      <c r="Z8" s="183"/>
      <c r="AA8" s="183"/>
      <c r="AD8" s="233"/>
      <c r="AE8" s="233"/>
      <c r="AG8" s="186"/>
    </row>
    <row r="9" spans="1:33" s="182" customFormat="1" ht="18" customHeight="1">
      <c r="A9" s="192">
        <v>4</v>
      </c>
      <c r="B9" s="186" t="s">
        <v>142</v>
      </c>
      <c r="C9" s="192" t="s">
        <v>137</v>
      </c>
      <c r="D9" s="193">
        <v>1</v>
      </c>
      <c r="E9" s="194">
        <v>3297.12</v>
      </c>
      <c r="F9" s="195">
        <v>109.904</v>
      </c>
      <c r="G9" s="195">
        <v>109.9</v>
      </c>
      <c r="H9" s="196"/>
      <c r="I9" s="214">
        <v>54.95</v>
      </c>
      <c r="J9" s="183"/>
      <c r="K9" s="185"/>
      <c r="L9" s="183"/>
      <c r="M9" s="183"/>
      <c r="N9" s="183"/>
      <c r="O9" s="183"/>
      <c r="P9" s="183"/>
      <c r="Q9" s="183"/>
      <c r="R9" s="183"/>
      <c r="S9" s="183"/>
      <c r="T9" s="183"/>
      <c r="U9" s="183"/>
      <c r="V9" s="183"/>
      <c r="W9" s="183"/>
      <c r="X9" s="183"/>
      <c r="Y9" s="183"/>
      <c r="Z9" s="183"/>
      <c r="AA9" s="183"/>
      <c r="AD9" s="233"/>
      <c r="AE9" s="233"/>
      <c r="AG9" s="186"/>
    </row>
    <row r="10" spans="1:33" s="182" customFormat="1" ht="18" customHeight="1">
      <c r="A10" s="192">
        <v>5</v>
      </c>
      <c r="B10" s="186" t="s">
        <v>143</v>
      </c>
      <c r="C10" s="192" t="s">
        <v>137</v>
      </c>
      <c r="D10" s="193">
        <v>2</v>
      </c>
      <c r="E10" s="194">
        <v>4263.1</v>
      </c>
      <c r="F10" s="195">
        <v>142.10333333333335</v>
      </c>
      <c r="G10" s="195">
        <v>284.2</v>
      </c>
      <c r="H10" s="196"/>
      <c r="I10" s="214">
        <v>142.1</v>
      </c>
      <c r="J10" s="183"/>
      <c r="K10" s="183"/>
      <c r="L10" s="183"/>
      <c r="M10" s="183"/>
      <c r="N10" s="183"/>
      <c r="O10" s="183"/>
      <c r="P10" s="183"/>
      <c r="Q10" s="183"/>
      <c r="R10" s="183"/>
      <c r="S10" s="183"/>
      <c r="T10" s="183"/>
      <c r="U10" s="183"/>
      <c r="V10" s="183"/>
      <c r="W10" s="183"/>
      <c r="X10" s="183"/>
      <c r="Y10" s="183"/>
      <c r="Z10" s="183"/>
      <c r="AA10" s="183"/>
      <c r="AD10" s="233"/>
      <c r="AE10" s="233"/>
      <c r="AG10" s="186"/>
    </row>
    <row r="11" spans="1:33" s="182" customFormat="1" ht="18" customHeight="1">
      <c r="A11" s="197" t="s">
        <v>144</v>
      </c>
      <c r="B11" s="197"/>
      <c r="C11" s="197"/>
      <c r="D11" s="197"/>
      <c r="E11" s="197"/>
      <c r="F11" s="198"/>
      <c r="G11" s="198"/>
      <c r="H11" s="198"/>
      <c r="I11" s="228">
        <v>647.77</v>
      </c>
      <c r="J11" s="183"/>
      <c r="K11" s="183"/>
      <c r="L11" s="183"/>
      <c r="M11" s="183"/>
      <c r="N11" s="183"/>
      <c r="O11" s="183"/>
      <c r="P11" s="183"/>
      <c r="Q11" s="183"/>
      <c r="R11" s="183"/>
      <c r="S11" s="183"/>
      <c r="T11" s="183"/>
      <c r="U11" s="183"/>
      <c r="V11" s="183"/>
      <c r="W11" s="183"/>
      <c r="X11" s="183"/>
      <c r="Y11" s="183"/>
      <c r="Z11" s="183"/>
      <c r="AA11" s="183"/>
      <c r="AD11" s="237">
        <v>0</v>
      </c>
      <c r="AE11" s="234"/>
      <c r="AG11" s="186"/>
    </row>
    <row r="12" spans="1:33" s="182" customFormat="1" ht="18" customHeight="1">
      <c r="A12" s="199" t="s">
        <v>145</v>
      </c>
      <c r="B12" s="199"/>
      <c r="C12" s="199"/>
      <c r="D12" s="200">
        <v>0.2</v>
      </c>
      <c r="E12" s="200"/>
      <c r="F12" s="201"/>
      <c r="G12" s="201"/>
      <c r="H12" s="201"/>
      <c r="I12" s="229">
        <f>I11*20%</f>
        <v>129.554</v>
      </c>
      <c r="J12" s="183"/>
      <c r="K12" s="183"/>
      <c r="L12" s="183"/>
      <c r="M12" s="183"/>
      <c r="N12" s="183"/>
      <c r="O12" s="183"/>
      <c r="P12" s="183"/>
      <c r="Q12" s="183"/>
      <c r="R12" s="183"/>
      <c r="S12" s="183"/>
      <c r="T12" s="183"/>
      <c r="U12" s="183"/>
      <c r="V12" s="183"/>
      <c r="W12" s="183"/>
      <c r="X12" s="183"/>
      <c r="Y12" s="183"/>
      <c r="Z12" s="183"/>
      <c r="AA12" s="183"/>
      <c r="AD12" s="233" t="e">
        <v>#REF!</v>
      </c>
      <c r="AE12" s="233"/>
      <c r="AG12" s="186"/>
    </row>
    <row r="13" spans="1:33" s="182" customFormat="1" ht="18" customHeight="1">
      <c r="A13" s="197" t="s">
        <v>146</v>
      </c>
      <c r="B13" s="197"/>
      <c r="C13" s="197"/>
      <c r="D13" s="197"/>
      <c r="E13" s="197"/>
      <c r="F13" s="201"/>
      <c r="G13" s="201"/>
      <c r="H13" s="201"/>
      <c r="I13" s="230">
        <f>I11+I12</f>
        <v>777.324</v>
      </c>
      <c r="J13" s="183"/>
      <c r="K13" s="183"/>
      <c r="L13" s="183"/>
      <c r="M13" s="183"/>
      <c r="N13" s="183"/>
      <c r="O13" s="183"/>
      <c r="P13" s="183"/>
      <c r="Q13" s="183"/>
      <c r="R13" s="183"/>
      <c r="S13" s="183"/>
      <c r="T13" s="183"/>
      <c r="U13" s="183"/>
      <c r="V13" s="183"/>
      <c r="W13" s="183"/>
      <c r="X13" s="183"/>
      <c r="Y13" s="183"/>
      <c r="Z13" s="183"/>
      <c r="AA13" s="183"/>
      <c r="AD13" s="269" t="e">
        <v>#REF!</v>
      </c>
      <c r="AE13" s="232"/>
      <c r="AG13" s="186"/>
    </row>
    <row r="14" spans="1:33" s="182" customFormat="1" ht="9.75" customHeight="1">
      <c r="A14" s="202"/>
      <c r="B14" s="202"/>
      <c r="C14" s="202"/>
      <c r="D14" s="202"/>
      <c r="E14" s="202"/>
      <c r="F14" s="203"/>
      <c r="G14" s="203"/>
      <c r="H14" s="203"/>
      <c r="I14" s="202"/>
      <c r="J14" s="183"/>
      <c r="K14" s="183"/>
      <c r="L14" s="183"/>
      <c r="M14" s="183"/>
      <c r="N14" s="183"/>
      <c r="O14" s="183"/>
      <c r="P14" s="183"/>
      <c r="Q14" s="183"/>
      <c r="R14" s="183"/>
      <c r="S14" s="183"/>
      <c r="T14" s="183"/>
      <c r="U14" s="183"/>
      <c r="V14" s="183"/>
      <c r="W14" s="183"/>
      <c r="X14" s="183"/>
      <c r="Y14" s="183"/>
      <c r="Z14" s="183"/>
      <c r="AA14" s="183"/>
      <c r="AB14" s="182">
        <v>1.739</v>
      </c>
      <c r="AD14" s="269"/>
      <c r="AE14" s="232"/>
      <c r="AG14" s="186"/>
    </row>
    <row r="15" spans="1:33" s="182" customFormat="1" ht="18" customHeight="1">
      <c r="A15" s="204" t="s">
        <v>147</v>
      </c>
      <c r="B15" s="204"/>
      <c r="C15" s="204"/>
      <c r="D15" s="204"/>
      <c r="E15" s="204"/>
      <c r="F15" s="204"/>
      <c r="G15" s="204"/>
      <c r="H15" s="204"/>
      <c r="I15" s="204"/>
      <c r="J15" s="204"/>
      <c r="K15" s="204"/>
      <c r="L15" s="183"/>
      <c r="M15" s="183"/>
      <c r="N15" s="183"/>
      <c r="O15" s="183"/>
      <c r="P15" s="183"/>
      <c r="Q15" s="183"/>
      <c r="R15" s="183"/>
      <c r="S15" s="183"/>
      <c r="T15" s="183"/>
      <c r="U15" s="183"/>
      <c r="V15" s="183"/>
      <c r="W15" s="183"/>
      <c r="X15" s="183"/>
      <c r="Y15" s="183"/>
      <c r="Z15" s="183"/>
      <c r="AA15" s="183"/>
      <c r="AD15" s="234"/>
      <c r="AE15" s="234"/>
      <c r="AG15" s="186"/>
    </row>
    <row r="16" spans="1:33" s="182" customFormat="1" ht="30" customHeight="1">
      <c r="A16" s="190" t="s">
        <v>51</v>
      </c>
      <c r="B16" s="190" t="s">
        <v>127</v>
      </c>
      <c r="C16" s="190" t="s">
        <v>95</v>
      </c>
      <c r="D16" s="190" t="s">
        <v>128</v>
      </c>
      <c r="E16" s="190" t="s">
        <v>129</v>
      </c>
      <c r="F16" s="191" t="s">
        <v>148</v>
      </c>
      <c r="G16" s="191" t="s">
        <v>131</v>
      </c>
      <c r="H16" s="191"/>
      <c r="I16" s="190" t="s">
        <v>133</v>
      </c>
      <c r="J16" s="183"/>
      <c r="K16" s="183"/>
      <c r="L16" s="183"/>
      <c r="M16" s="183"/>
      <c r="N16" s="183"/>
      <c r="O16" s="183"/>
      <c r="P16" s="183"/>
      <c r="Q16" s="183"/>
      <c r="R16" s="183"/>
      <c r="S16" s="183"/>
      <c r="T16" s="183"/>
      <c r="U16" s="183"/>
      <c r="V16" s="183"/>
      <c r="W16" s="183"/>
      <c r="X16" s="183"/>
      <c r="Y16" s="183"/>
      <c r="Z16" s="183"/>
      <c r="AA16" s="183"/>
      <c r="AB16" s="210"/>
      <c r="AD16" s="232" t="s">
        <v>134</v>
      </c>
      <c r="AE16" s="232" t="s">
        <v>135</v>
      </c>
      <c r="AG16" s="186"/>
    </row>
    <row r="17" spans="1:33" s="182" customFormat="1" ht="23.25" customHeight="1">
      <c r="A17" s="205">
        <v>1</v>
      </c>
      <c r="B17" s="206" t="s">
        <v>149</v>
      </c>
      <c r="C17" s="192" t="s">
        <v>150</v>
      </c>
      <c r="D17" s="207">
        <v>3</v>
      </c>
      <c r="E17" s="208">
        <v>20</v>
      </c>
      <c r="F17" s="209">
        <v>780</v>
      </c>
      <c r="G17" s="209"/>
      <c r="H17" s="209"/>
      <c r="I17" s="238">
        <v>390</v>
      </c>
      <c r="J17" s="231"/>
      <c r="K17" s="183"/>
      <c r="L17" s="183"/>
      <c r="M17" s="183"/>
      <c r="N17" s="183"/>
      <c r="O17" s="183"/>
      <c r="P17" s="183"/>
      <c r="Q17" s="183"/>
      <c r="R17" s="183"/>
      <c r="S17" s="183"/>
      <c r="T17" s="183"/>
      <c r="U17" s="183"/>
      <c r="V17" s="183"/>
      <c r="W17" s="183"/>
      <c r="X17" s="183"/>
      <c r="Y17" s="183"/>
      <c r="Z17" s="183"/>
      <c r="AA17" s="235"/>
      <c r="AB17" s="268"/>
      <c r="AD17" s="270">
        <v>639.92</v>
      </c>
      <c r="AE17" s="233">
        <v>0</v>
      </c>
      <c r="AG17" s="186"/>
    </row>
    <row r="18" spans="1:33" s="182" customFormat="1" ht="23.25" customHeight="1">
      <c r="A18" s="192">
        <v>2</v>
      </c>
      <c r="B18" s="210" t="s">
        <v>151</v>
      </c>
      <c r="C18" s="192" t="s">
        <v>150</v>
      </c>
      <c r="D18" s="211">
        <v>1</v>
      </c>
      <c r="E18" s="212">
        <v>105</v>
      </c>
      <c r="F18" s="213">
        <v>315</v>
      </c>
      <c r="G18" s="213"/>
      <c r="H18" s="213"/>
      <c r="I18" s="222">
        <v>157.5</v>
      </c>
      <c r="J18" s="231"/>
      <c r="K18" s="183"/>
      <c r="L18" s="183"/>
      <c r="M18" s="183"/>
      <c r="N18" s="183"/>
      <c r="O18" s="183"/>
      <c r="P18" s="183"/>
      <c r="Q18" s="183"/>
      <c r="R18" s="183"/>
      <c r="S18" s="183"/>
      <c r="T18" s="183"/>
      <c r="U18" s="183"/>
      <c r="V18" s="183"/>
      <c r="W18" s="183"/>
      <c r="X18" s="183"/>
      <c r="Y18" s="183"/>
      <c r="Z18" s="183"/>
      <c r="AA18" s="235"/>
      <c r="AB18" s="268"/>
      <c r="AD18" s="270"/>
      <c r="AE18" s="233"/>
      <c r="AG18" s="186"/>
    </row>
    <row r="19" spans="1:33" s="182" customFormat="1" ht="27.75" customHeight="1">
      <c r="A19" s="192">
        <v>3</v>
      </c>
      <c r="B19" s="210" t="s">
        <v>153</v>
      </c>
      <c r="C19" s="192" t="s">
        <v>150</v>
      </c>
      <c r="D19" s="211">
        <v>1</v>
      </c>
      <c r="E19" s="212">
        <v>644.52</v>
      </c>
      <c r="F19" s="214"/>
      <c r="G19" s="213">
        <v>644.52</v>
      </c>
      <c r="H19" s="213"/>
      <c r="I19" s="222">
        <v>322.26</v>
      </c>
      <c r="J19" s="231"/>
      <c r="K19" s="183"/>
      <c r="L19" s="183"/>
      <c r="M19" s="183"/>
      <c r="N19" s="183"/>
      <c r="O19" s="183"/>
      <c r="P19" s="183"/>
      <c r="Q19" s="183"/>
      <c r="R19" s="183"/>
      <c r="S19" s="183"/>
      <c r="T19" s="183"/>
      <c r="U19" s="183"/>
      <c r="V19" s="183"/>
      <c r="W19" s="183"/>
      <c r="X19" s="183"/>
      <c r="Y19" s="183"/>
      <c r="Z19" s="183"/>
      <c r="AA19" s="183"/>
      <c r="AD19" s="270"/>
      <c r="AE19" s="233"/>
      <c r="AG19" s="186"/>
    </row>
    <row r="20" spans="1:33" s="182" customFormat="1" ht="40.5" customHeight="1">
      <c r="A20" s="215">
        <v>4</v>
      </c>
      <c r="B20" s="216" t="s">
        <v>189</v>
      </c>
      <c r="C20" s="192" t="s">
        <v>150</v>
      </c>
      <c r="D20" s="217">
        <v>1</v>
      </c>
      <c r="E20" s="218">
        <v>1100</v>
      </c>
      <c r="F20" s="219"/>
      <c r="G20" s="213">
        <v>1100</v>
      </c>
      <c r="H20" s="213"/>
      <c r="I20" s="241">
        <v>1100</v>
      </c>
      <c r="J20" s="231"/>
      <c r="K20" s="183"/>
      <c r="L20" s="183"/>
      <c r="M20" s="183"/>
      <c r="N20" s="183"/>
      <c r="O20" s="183"/>
      <c r="P20" s="183"/>
      <c r="Q20" s="183"/>
      <c r="R20" s="183"/>
      <c r="S20" s="183"/>
      <c r="T20" s="183"/>
      <c r="U20" s="183"/>
      <c r="V20" s="183"/>
      <c r="W20" s="183"/>
      <c r="X20" s="183"/>
      <c r="Y20" s="183"/>
      <c r="Z20" s="183"/>
      <c r="AA20" s="183"/>
      <c r="AD20" s="270">
        <v>106.65</v>
      </c>
      <c r="AE20" s="233">
        <v>0</v>
      </c>
      <c r="AG20" s="186"/>
    </row>
    <row r="21" spans="1:33" s="182" customFormat="1" ht="18" customHeight="1">
      <c r="A21" s="220" t="s">
        <v>144</v>
      </c>
      <c r="B21" s="220"/>
      <c r="C21" s="220"/>
      <c r="D21" s="220"/>
      <c r="E21" s="220"/>
      <c r="F21" s="221"/>
      <c r="G21" s="221"/>
      <c r="H21" s="221"/>
      <c r="I21" s="221">
        <v>1969.76</v>
      </c>
      <c r="J21" s="183"/>
      <c r="K21" s="183"/>
      <c r="L21" s="183"/>
      <c r="M21" s="183"/>
      <c r="N21" s="183"/>
      <c r="O21" s="183"/>
      <c r="P21" s="183"/>
      <c r="Q21" s="183"/>
      <c r="R21" s="183"/>
      <c r="S21" s="183"/>
      <c r="T21" s="183"/>
      <c r="U21" s="183"/>
      <c r="V21" s="183"/>
      <c r="W21" s="183"/>
      <c r="X21" s="183"/>
      <c r="Y21" s="183"/>
      <c r="Z21" s="183"/>
      <c r="AA21" s="183"/>
      <c r="AD21" s="233">
        <v>0</v>
      </c>
      <c r="AE21" s="233"/>
      <c r="AG21" s="186"/>
    </row>
    <row r="22" spans="1:33" s="182" customFormat="1" ht="18" customHeight="1">
      <c r="A22" s="199" t="s">
        <v>145</v>
      </c>
      <c r="B22" s="199"/>
      <c r="C22" s="199"/>
      <c r="D22" s="196">
        <v>0.2</v>
      </c>
      <c r="E22" s="196"/>
      <c r="F22" s="221"/>
      <c r="G22" s="221"/>
      <c r="H22" s="221"/>
      <c r="I22" s="221">
        <f>I21*20%</f>
        <v>393.952</v>
      </c>
      <c r="J22" s="183"/>
      <c r="K22" s="183"/>
      <c r="L22" s="183"/>
      <c r="M22" s="183"/>
      <c r="N22" s="183"/>
      <c r="O22" s="183"/>
      <c r="P22" s="183"/>
      <c r="Q22" s="183"/>
      <c r="R22" s="183"/>
      <c r="S22" s="183"/>
      <c r="T22" s="183"/>
      <c r="U22" s="183"/>
      <c r="V22" s="183"/>
      <c r="W22" s="183"/>
      <c r="X22" s="183"/>
      <c r="Y22" s="183"/>
      <c r="Z22" s="183"/>
      <c r="AA22" s="183"/>
      <c r="AD22" s="233">
        <v>0</v>
      </c>
      <c r="AE22" s="233"/>
      <c r="AG22" s="186"/>
    </row>
    <row r="23" spans="1:33" s="182" customFormat="1" ht="18" customHeight="1">
      <c r="A23" s="220" t="s">
        <v>155</v>
      </c>
      <c r="B23" s="220"/>
      <c r="C23" s="220"/>
      <c r="D23" s="220"/>
      <c r="E23" s="220"/>
      <c r="F23" s="221"/>
      <c r="G23" s="221"/>
      <c r="H23" s="221"/>
      <c r="I23" s="221">
        <f>SUM(I21:I22)</f>
        <v>2363.712</v>
      </c>
      <c r="J23" s="183"/>
      <c r="K23" s="183"/>
      <c r="L23" s="183"/>
      <c r="M23" s="183"/>
      <c r="N23" s="183"/>
      <c r="O23" s="183"/>
      <c r="P23" s="183"/>
      <c r="Q23" s="183"/>
      <c r="R23" s="183"/>
      <c r="S23" s="183"/>
      <c r="T23" s="183"/>
      <c r="U23" s="183"/>
      <c r="V23" s="183"/>
      <c r="W23" s="183"/>
      <c r="X23" s="183"/>
      <c r="Y23" s="183"/>
      <c r="Z23" s="183"/>
      <c r="AA23" s="236"/>
      <c r="AD23" s="269">
        <v>0</v>
      </c>
      <c r="AE23" s="232"/>
      <c r="AG23" s="186"/>
    </row>
    <row r="24" spans="1:33" s="182" customFormat="1" ht="9.75" customHeight="1">
      <c r="A24" s="186"/>
      <c r="B24" s="186"/>
      <c r="C24" s="192"/>
      <c r="D24" s="192"/>
      <c r="E24" s="192"/>
      <c r="F24" s="222"/>
      <c r="G24" s="222"/>
      <c r="H24" s="222"/>
      <c r="I24" s="192"/>
      <c r="J24" s="183"/>
      <c r="K24" s="185"/>
      <c r="L24" s="183"/>
      <c r="M24" s="183"/>
      <c r="N24" s="183"/>
      <c r="O24" s="183"/>
      <c r="P24" s="183"/>
      <c r="Q24" s="183"/>
      <c r="R24" s="183"/>
      <c r="S24" s="183"/>
      <c r="T24" s="183"/>
      <c r="U24" s="183"/>
      <c r="V24" s="183"/>
      <c r="W24" s="183"/>
      <c r="X24" s="183"/>
      <c r="Y24" s="183"/>
      <c r="Z24" s="183"/>
      <c r="AA24" s="183"/>
      <c r="AD24" s="234"/>
      <c r="AE24" s="237"/>
      <c r="AG24" s="186"/>
    </row>
    <row r="25" spans="1:33" s="182" customFormat="1" ht="18" customHeight="1">
      <c r="A25" s="223" t="s">
        <v>156</v>
      </c>
      <c r="B25" s="223"/>
      <c r="C25" s="223"/>
      <c r="D25" s="223"/>
      <c r="E25" s="223"/>
      <c r="F25" s="224"/>
      <c r="G25" s="224"/>
      <c r="H25" s="224"/>
      <c r="I25" s="224">
        <f>I23+I13</f>
        <v>3141.036</v>
      </c>
      <c r="J25" s="183"/>
      <c r="K25" s="183"/>
      <c r="L25" s="183"/>
      <c r="M25" s="183"/>
      <c r="N25" s="183"/>
      <c r="O25" s="183"/>
      <c r="P25" s="183"/>
      <c r="Q25" s="183"/>
      <c r="R25" s="183"/>
      <c r="S25" s="183"/>
      <c r="T25" s="183"/>
      <c r="U25" s="183"/>
      <c r="V25" s="183"/>
      <c r="W25" s="183"/>
      <c r="X25" s="183"/>
      <c r="Y25" s="183"/>
      <c r="Z25" s="183"/>
      <c r="AA25" s="235"/>
      <c r="AB25" s="276">
        <v>526.21</v>
      </c>
      <c r="AD25" s="269" t="e">
        <v>#REF!</v>
      </c>
      <c r="AE25" s="232"/>
      <c r="AG25" s="186"/>
    </row>
    <row r="26" spans="1:33" s="182" customFormat="1" ht="9.75" customHeight="1">
      <c r="A26" s="202"/>
      <c r="B26" s="202"/>
      <c r="C26" s="202"/>
      <c r="D26" s="202"/>
      <c r="E26" s="202"/>
      <c r="F26" s="203"/>
      <c r="G26" s="203"/>
      <c r="H26" s="203"/>
      <c r="I26" s="202"/>
      <c r="J26" s="183"/>
      <c r="K26" s="183"/>
      <c r="L26" s="183"/>
      <c r="M26" s="183"/>
      <c r="N26" s="183"/>
      <c r="O26" s="183"/>
      <c r="P26" s="183"/>
      <c r="Q26" s="183"/>
      <c r="R26" s="183"/>
      <c r="S26" s="183"/>
      <c r="T26" s="183"/>
      <c r="U26" s="183"/>
      <c r="V26" s="183"/>
      <c r="W26" s="183"/>
      <c r="X26" s="183"/>
      <c r="Y26" s="183"/>
      <c r="Z26" s="183"/>
      <c r="AA26" s="183"/>
      <c r="AG26" s="186"/>
    </row>
    <row r="27" spans="1:33" s="182" customFormat="1" ht="18.75" customHeight="1">
      <c r="A27" s="225" t="s">
        <v>157</v>
      </c>
      <c r="B27" s="225"/>
      <c r="C27" s="225"/>
      <c r="D27" s="225"/>
      <c r="E27" s="225"/>
      <c r="F27" s="225"/>
      <c r="G27" s="225"/>
      <c r="H27" s="225"/>
      <c r="I27" s="225"/>
      <c r="J27" s="225"/>
      <c r="K27" s="225"/>
      <c r="L27" s="225"/>
      <c r="M27" s="183"/>
      <c r="N27" s="183"/>
      <c r="O27" s="183"/>
      <c r="P27" s="183"/>
      <c r="Q27" s="183"/>
      <c r="R27" s="183"/>
      <c r="S27" s="183"/>
      <c r="T27" s="183"/>
      <c r="U27" s="183"/>
      <c r="V27" s="183"/>
      <c r="W27" s="183"/>
      <c r="X27" s="183"/>
      <c r="Y27" s="183"/>
      <c r="Z27" s="183"/>
      <c r="AA27" s="183"/>
      <c r="AG27" s="186"/>
    </row>
    <row r="28" spans="1:33" s="182" customFormat="1" ht="16.5" customHeight="1">
      <c r="A28" s="226" t="s">
        <v>158</v>
      </c>
      <c r="B28" s="226"/>
      <c r="C28" s="226"/>
      <c r="D28" s="226"/>
      <c r="E28" s="226"/>
      <c r="F28" s="226"/>
      <c r="G28" s="226"/>
      <c r="H28" s="226"/>
      <c r="I28" s="226"/>
      <c r="J28" s="226"/>
      <c r="K28" s="226"/>
      <c r="L28" s="226"/>
      <c r="M28" s="183"/>
      <c r="N28" s="183"/>
      <c r="O28" s="183"/>
      <c r="P28" s="183"/>
      <c r="Q28" s="183"/>
      <c r="R28" s="183"/>
      <c r="S28" s="183"/>
      <c r="T28" s="183"/>
      <c r="U28" s="183"/>
      <c r="V28" s="183"/>
      <c r="W28" s="183"/>
      <c r="X28" s="183"/>
      <c r="Y28" s="183"/>
      <c r="Z28" s="183"/>
      <c r="AA28" s="183"/>
      <c r="AG28" s="186"/>
    </row>
    <row r="29" spans="1:33" s="182" customFormat="1" ht="16.5" customHeight="1">
      <c r="A29" s="226" t="s">
        <v>159</v>
      </c>
      <c r="B29" s="226"/>
      <c r="C29" s="226"/>
      <c r="D29" s="226"/>
      <c r="E29" s="226"/>
      <c r="F29" s="226"/>
      <c r="G29" s="226"/>
      <c r="H29" s="226"/>
      <c r="I29" s="226"/>
      <c r="J29" s="226"/>
      <c r="K29" s="226"/>
      <c r="L29" s="226"/>
      <c r="M29" s="183"/>
      <c r="N29" s="183"/>
      <c r="O29" s="183"/>
      <c r="P29" s="183"/>
      <c r="Q29" s="183"/>
      <c r="R29" s="183"/>
      <c r="S29" s="183"/>
      <c r="T29" s="183"/>
      <c r="U29" s="183"/>
      <c r="V29" s="183"/>
      <c r="W29" s="183"/>
      <c r="X29" s="183"/>
      <c r="Y29" s="183"/>
      <c r="Z29" s="183"/>
      <c r="AA29" s="183"/>
      <c r="AG29" s="186"/>
    </row>
    <row r="30" spans="1:33" s="182" customFormat="1" ht="16.5" customHeight="1">
      <c r="A30" s="226" t="s">
        <v>160</v>
      </c>
      <c r="B30" s="226"/>
      <c r="C30" s="226"/>
      <c r="D30" s="226"/>
      <c r="E30" s="226"/>
      <c r="F30" s="226"/>
      <c r="G30" s="226"/>
      <c r="H30" s="226"/>
      <c r="I30" s="226"/>
      <c r="J30" s="226"/>
      <c r="K30" s="226"/>
      <c r="L30" s="226"/>
      <c r="M30" s="183"/>
      <c r="N30" s="183"/>
      <c r="O30" s="183"/>
      <c r="P30" s="183"/>
      <c r="Q30" s="183"/>
      <c r="R30" s="183"/>
      <c r="S30" s="183"/>
      <c r="T30" s="183"/>
      <c r="U30" s="183"/>
      <c r="V30" s="183"/>
      <c r="W30" s="183"/>
      <c r="X30" s="183"/>
      <c r="Y30" s="183"/>
      <c r="Z30" s="183"/>
      <c r="AA30" s="183"/>
      <c r="AG30" s="186"/>
    </row>
    <row r="31" spans="1:12" ht="169.5" customHeight="1">
      <c r="A31" s="242" t="s">
        <v>161</v>
      </c>
      <c r="B31" s="242"/>
      <c r="C31" s="242"/>
      <c r="D31" s="242"/>
      <c r="E31" s="242"/>
      <c r="F31" s="242"/>
      <c r="G31" s="242"/>
      <c r="H31" s="242"/>
      <c r="I31" s="242"/>
      <c r="J31" s="242"/>
      <c r="K31" s="242"/>
      <c r="L31" s="242"/>
    </row>
  </sheetData>
  <sheetProtection/>
  <mergeCells count="24">
    <mergeCell ref="A1:I1"/>
    <mergeCell ref="J1:K1"/>
    <mergeCell ref="A2:I2"/>
    <mergeCell ref="A3:K3"/>
    <mergeCell ref="A11:D11"/>
    <mergeCell ref="AD11:AE11"/>
    <mergeCell ref="A12:C12"/>
    <mergeCell ref="AD12:AE12"/>
    <mergeCell ref="A13:D13"/>
    <mergeCell ref="AD13:AE13"/>
    <mergeCell ref="A15:K15"/>
    <mergeCell ref="A21:D21"/>
    <mergeCell ref="AD21:AE21"/>
    <mergeCell ref="A22:C22"/>
    <mergeCell ref="AD22:AE22"/>
    <mergeCell ref="A23:D23"/>
    <mergeCell ref="AD23:AE23"/>
    <mergeCell ref="A25:D25"/>
    <mergeCell ref="AD25:AE25"/>
    <mergeCell ref="A27:L27"/>
    <mergeCell ref="A28:L28"/>
    <mergeCell ref="A29:L29"/>
    <mergeCell ref="A30:L30"/>
    <mergeCell ref="A31:L31"/>
  </mergeCells>
  <printOptions/>
  <pageMargins left="0.5118110236220472" right="0.5118110236220472" top="0.9842519685039371" bottom="0.8661417322834646" header="0.31496062992125984" footer="0.31496062992125984"/>
  <pageSetup fitToHeight="0" fitToWidth="1" horizontalDpi="600" verticalDpi="600" orientation="portrait" paperSize="9" scale="71"/>
</worksheet>
</file>

<file path=xl/worksheets/sheet16.xml><?xml version="1.0" encoding="utf-8"?>
<worksheet xmlns="http://schemas.openxmlformats.org/spreadsheetml/2006/main" xmlns:r="http://schemas.openxmlformats.org/officeDocument/2006/relationships">
  <sheetPr>
    <pageSetUpPr fitToPage="1"/>
  </sheetPr>
  <dimension ref="A1:AG28"/>
  <sheetViews>
    <sheetView showZeros="0" view="pageBreakPreview" zoomScaleNormal="115" zoomScaleSheetLayoutView="100" workbookViewId="0" topLeftCell="A8">
      <selection activeCell="I23" sqref="I23"/>
    </sheetView>
  </sheetViews>
  <sheetFormatPr defaultColWidth="9.140625" defaultRowHeight="12" customHeight="1"/>
  <cols>
    <col min="1" max="1" width="6.140625" style="183" customWidth="1"/>
    <col min="2" max="2" width="47.28125" style="183" customWidth="1"/>
    <col min="3" max="3" width="6.7109375" style="184" customWidth="1"/>
    <col min="4" max="4" width="8.140625" style="184" customWidth="1"/>
    <col min="5" max="5" width="16.00390625" style="184" customWidth="1"/>
    <col min="6" max="7" width="11.00390625" style="184" customWidth="1"/>
    <col min="8" max="8" width="12.140625" style="184" customWidth="1"/>
    <col min="9" max="9" width="10.7109375" style="184" customWidth="1"/>
    <col min="10" max="10" width="9.140625" style="183" hidden="1" customWidth="1"/>
    <col min="11" max="11" width="9.140625" style="185" hidden="1" customWidth="1"/>
    <col min="12" max="13" width="9.140625" style="183" hidden="1" customWidth="1"/>
    <col min="14" max="14" width="11.140625" style="183" hidden="1" customWidth="1"/>
    <col min="15" max="25" width="9.140625" style="183" hidden="1" customWidth="1"/>
    <col min="26" max="26" width="2.28125" style="183" customWidth="1"/>
    <col min="27" max="27" width="11.00390625" style="183" customWidth="1"/>
    <col min="28" max="28" width="15.7109375" style="182" bestFit="1" customWidth="1"/>
    <col min="29" max="29" width="12.140625" style="182" bestFit="1" customWidth="1"/>
    <col min="30" max="30" width="17.140625" style="182" bestFit="1" customWidth="1"/>
    <col min="31" max="31" width="18.57421875" style="182" customWidth="1"/>
    <col min="32" max="32" width="9.140625" style="182" customWidth="1"/>
    <col min="33" max="33" width="9.140625" style="186" customWidth="1"/>
    <col min="34" max="34" width="9.140625" style="182" customWidth="1"/>
    <col min="35" max="16384" width="9.140625" style="183" customWidth="1"/>
  </cols>
  <sheetData>
    <row r="1" spans="1:33" s="182" customFormat="1" ht="20.25" customHeight="1">
      <c r="A1" s="187" t="s">
        <v>124</v>
      </c>
      <c r="B1" s="187"/>
      <c r="C1" s="187"/>
      <c r="D1" s="187"/>
      <c r="E1" s="187"/>
      <c r="F1" s="187"/>
      <c r="G1" s="187"/>
      <c r="H1" s="187"/>
      <c r="I1" s="187"/>
      <c r="J1" s="187"/>
      <c r="K1" s="187"/>
      <c r="L1" s="183"/>
      <c r="M1" s="183"/>
      <c r="N1" s="183"/>
      <c r="O1" s="183"/>
      <c r="P1" s="183"/>
      <c r="Q1" s="183"/>
      <c r="R1" s="183"/>
      <c r="S1" s="183"/>
      <c r="T1" s="183"/>
      <c r="U1" s="183"/>
      <c r="V1" s="183"/>
      <c r="W1" s="183"/>
      <c r="X1" s="183"/>
      <c r="Y1" s="183"/>
      <c r="Z1" s="183"/>
      <c r="AA1" s="183"/>
      <c r="AG1" s="186"/>
    </row>
    <row r="2" spans="1:33" s="182" customFormat="1" ht="43.5" customHeight="1">
      <c r="A2" s="188" t="s">
        <v>190</v>
      </c>
      <c r="B2" s="188"/>
      <c r="C2" s="188"/>
      <c r="D2" s="188"/>
      <c r="E2" s="188"/>
      <c r="F2" s="188"/>
      <c r="G2" s="188"/>
      <c r="H2" s="188"/>
      <c r="I2" s="188"/>
      <c r="J2" s="227"/>
      <c r="K2" s="227"/>
      <c r="L2" s="183"/>
      <c r="M2" s="183"/>
      <c r="N2" s="183"/>
      <c r="O2" s="183"/>
      <c r="P2" s="183"/>
      <c r="Q2" s="183"/>
      <c r="R2" s="183"/>
      <c r="S2" s="183"/>
      <c r="T2" s="183"/>
      <c r="U2" s="183"/>
      <c r="V2" s="183"/>
      <c r="W2" s="183"/>
      <c r="X2" s="183"/>
      <c r="Y2" s="183"/>
      <c r="Z2" s="183"/>
      <c r="AA2" s="183"/>
      <c r="AB2" s="267"/>
      <c r="AG2" s="186"/>
    </row>
    <row r="3" spans="1:33" s="182" customFormat="1" ht="18" customHeight="1">
      <c r="A3" s="189" t="s">
        <v>126</v>
      </c>
      <c r="B3" s="189"/>
      <c r="C3" s="189"/>
      <c r="D3" s="189"/>
      <c r="E3" s="189"/>
      <c r="F3" s="189"/>
      <c r="G3" s="189"/>
      <c r="H3" s="189"/>
      <c r="I3" s="189"/>
      <c r="J3" s="189"/>
      <c r="K3" s="189"/>
      <c r="L3" s="183"/>
      <c r="M3" s="183"/>
      <c r="N3" s="183"/>
      <c r="O3" s="183"/>
      <c r="P3" s="183"/>
      <c r="Q3" s="183"/>
      <c r="R3" s="183"/>
      <c r="S3" s="183"/>
      <c r="T3" s="183"/>
      <c r="U3" s="183"/>
      <c r="V3" s="183"/>
      <c r="W3" s="183"/>
      <c r="X3" s="183"/>
      <c r="Y3" s="183"/>
      <c r="Z3" s="183"/>
      <c r="AA3" s="183"/>
      <c r="AG3" s="186"/>
    </row>
    <row r="4" spans="1:33" s="182" customFormat="1" ht="9.75" customHeight="1">
      <c r="A4" s="183"/>
      <c r="B4" s="183"/>
      <c r="C4" s="184"/>
      <c r="D4" s="184"/>
      <c r="E4" s="184"/>
      <c r="F4" s="184"/>
      <c r="G4" s="184"/>
      <c r="H4" s="184"/>
      <c r="I4" s="184"/>
      <c r="J4" s="183">
        <v>192</v>
      </c>
      <c r="K4" s="185">
        <v>67</v>
      </c>
      <c r="L4" s="183"/>
      <c r="M4" s="183"/>
      <c r="N4" s="183"/>
      <c r="O4" s="183"/>
      <c r="P4" s="183"/>
      <c r="Q4" s="183"/>
      <c r="R4" s="183"/>
      <c r="S4" s="183"/>
      <c r="T4" s="183"/>
      <c r="U4" s="183"/>
      <c r="V4" s="183"/>
      <c r="W4" s="183"/>
      <c r="X4" s="183"/>
      <c r="Y4" s="183"/>
      <c r="Z4" s="183"/>
      <c r="AA4" s="183"/>
      <c r="AG4" s="186"/>
    </row>
    <row r="5" spans="1:33" s="182" customFormat="1" ht="30.75" customHeight="1">
      <c r="A5" s="190" t="s">
        <v>51</v>
      </c>
      <c r="B5" s="190" t="s">
        <v>127</v>
      </c>
      <c r="C5" s="190" t="s">
        <v>95</v>
      </c>
      <c r="D5" s="190" t="s">
        <v>128</v>
      </c>
      <c r="E5" s="190" t="s">
        <v>129</v>
      </c>
      <c r="F5" s="191" t="s">
        <v>130</v>
      </c>
      <c r="G5" s="191" t="s">
        <v>131</v>
      </c>
      <c r="H5" s="191" t="s">
        <v>132</v>
      </c>
      <c r="I5" s="190" t="s">
        <v>180</v>
      </c>
      <c r="J5" s="183">
        <v>192</v>
      </c>
      <c r="K5" s="185">
        <v>67</v>
      </c>
      <c r="L5" s="183"/>
      <c r="M5" s="183"/>
      <c r="N5" s="183"/>
      <c r="O5" s="183"/>
      <c r="P5" s="183"/>
      <c r="Q5" s="183"/>
      <c r="R5" s="183"/>
      <c r="S5" s="183"/>
      <c r="T5" s="183"/>
      <c r="U5" s="183"/>
      <c r="V5" s="183"/>
      <c r="W5" s="183"/>
      <c r="X5" s="183"/>
      <c r="Y5" s="183"/>
      <c r="Z5" s="183"/>
      <c r="AA5" s="183"/>
      <c r="AD5" s="232" t="s">
        <v>134</v>
      </c>
      <c r="AE5" s="232" t="s">
        <v>135</v>
      </c>
      <c r="AG5" s="186"/>
    </row>
    <row r="6" spans="1:33" s="182" customFormat="1" ht="18" customHeight="1">
      <c r="A6" s="192">
        <v>1</v>
      </c>
      <c r="B6" s="186" t="s">
        <v>136</v>
      </c>
      <c r="C6" s="192" t="s">
        <v>137</v>
      </c>
      <c r="D6" s="193">
        <v>1</v>
      </c>
      <c r="E6" s="194">
        <v>3122.05</v>
      </c>
      <c r="F6" s="195">
        <v>104.06833333333334</v>
      </c>
      <c r="G6" s="195">
        <v>104.06</v>
      </c>
      <c r="H6" s="196"/>
      <c r="I6" s="214">
        <v>34.68</v>
      </c>
      <c r="J6" s="183"/>
      <c r="K6" s="185"/>
      <c r="L6" s="183"/>
      <c r="M6" s="183"/>
      <c r="N6" s="183"/>
      <c r="O6" s="183"/>
      <c r="P6" s="183"/>
      <c r="Q6" s="183"/>
      <c r="R6" s="183"/>
      <c r="S6" s="183"/>
      <c r="T6" s="183"/>
      <c r="U6" s="183"/>
      <c r="V6" s="183"/>
      <c r="W6" s="183"/>
      <c r="X6" s="183"/>
      <c r="Y6" s="183"/>
      <c r="Z6" s="183"/>
      <c r="AA6" s="183"/>
      <c r="AD6" s="233">
        <v>18.81</v>
      </c>
      <c r="AE6" s="233">
        <v>0</v>
      </c>
      <c r="AG6" s="186"/>
    </row>
    <row r="7" spans="1:33" s="182" customFormat="1" ht="18" customHeight="1">
      <c r="A7" s="192">
        <v>2</v>
      </c>
      <c r="B7" s="186" t="s">
        <v>138</v>
      </c>
      <c r="C7" s="192" t="s">
        <v>139</v>
      </c>
      <c r="D7" s="193">
        <v>1</v>
      </c>
      <c r="E7" s="194">
        <v>1362.298574</v>
      </c>
      <c r="F7" s="195">
        <v>45.40995246666667</v>
      </c>
      <c r="G7" s="195">
        <v>45.4</v>
      </c>
      <c r="H7" s="196">
        <v>0.81</v>
      </c>
      <c r="I7" s="214">
        <v>27.39</v>
      </c>
      <c r="J7" s="183"/>
      <c r="K7" s="185"/>
      <c r="L7" s="183"/>
      <c r="M7" s="183"/>
      <c r="N7" s="183"/>
      <c r="O7" s="183"/>
      <c r="P7" s="183"/>
      <c r="Q7" s="183"/>
      <c r="R7" s="183"/>
      <c r="S7" s="183"/>
      <c r="T7" s="183"/>
      <c r="U7" s="183"/>
      <c r="V7" s="183"/>
      <c r="W7" s="183"/>
      <c r="X7" s="183"/>
      <c r="Y7" s="183"/>
      <c r="Z7" s="183"/>
      <c r="AA7" s="183"/>
      <c r="AD7" s="233"/>
      <c r="AE7" s="233"/>
      <c r="AG7" s="186"/>
    </row>
    <row r="8" spans="1:33" s="182" customFormat="1" ht="18" customHeight="1">
      <c r="A8" s="192">
        <v>3</v>
      </c>
      <c r="B8" s="186" t="s">
        <v>143</v>
      </c>
      <c r="C8" s="192" t="s">
        <v>137</v>
      </c>
      <c r="D8" s="193">
        <v>1</v>
      </c>
      <c r="E8" s="194">
        <v>4263.1</v>
      </c>
      <c r="F8" s="195">
        <v>142.10333333333335</v>
      </c>
      <c r="G8" s="195">
        <v>142.1</v>
      </c>
      <c r="H8" s="196"/>
      <c r="I8" s="214">
        <v>47.36</v>
      </c>
      <c r="J8" s="183"/>
      <c r="K8" s="183"/>
      <c r="L8" s="183"/>
      <c r="M8" s="183"/>
      <c r="N8" s="183"/>
      <c r="O8" s="183"/>
      <c r="P8" s="183"/>
      <c r="Q8" s="183"/>
      <c r="R8" s="183"/>
      <c r="S8" s="183"/>
      <c r="T8" s="183"/>
      <c r="U8" s="183"/>
      <c r="V8" s="183"/>
      <c r="W8" s="183"/>
      <c r="X8" s="183"/>
      <c r="Y8" s="183"/>
      <c r="Z8" s="183"/>
      <c r="AA8" s="183"/>
      <c r="AD8" s="233"/>
      <c r="AE8" s="233"/>
      <c r="AG8" s="186"/>
    </row>
    <row r="9" spans="1:33" s="182" customFormat="1" ht="18" customHeight="1">
      <c r="A9" s="197" t="s">
        <v>144</v>
      </c>
      <c r="B9" s="197"/>
      <c r="C9" s="197"/>
      <c r="D9" s="197"/>
      <c r="E9" s="197"/>
      <c r="F9" s="198"/>
      <c r="G9" s="198"/>
      <c r="H9" s="198"/>
      <c r="I9" s="228">
        <v>109.43</v>
      </c>
      <c r="J9" s="183"/>
      <c r="K9" s="183"/>
      <c r="L9" s="183"/>
      <c r="M9" s="183"/>
      <c r="N9" s="183"/>
      <c r="O9" s="183"/>
      <c r="P9" s="183"/>
      <c r="Q9" s="183"/>
      <c r="R9" s="183"/>
      <c r="S9" s="183"/>
      <c r="T9" s="183"/>
      <c r="U9" s="183"/>
      <c r="V9" s="183"/>
      <c r="W9" s="183"/>
      <c r="X9" s="183"/>
      <c r="Y9" s="183"/>
      <c r="Z9" s="183"/>
      <c r="AA9" s="183"/>
      <c r="AD9" s="237">
        <v>0</v>
      </c>
      <c r="AE9" s="234"/>
      <c r="AG9" s="186"/>
    </row>
    <row r="10" spans="1:33" s="182" customFormat="1" ht="18" customHeight="1">
      <c r="A10" s="199" t="s">
        <v>145</v>
      </c>
      <c r="B10" s="199"/>
      <c r="C10" s="199"/>
      <c r="D10" s="200">
        <v>0.2</v>
      </c>
      <c r="E10" s="200"/>
      <c r="F10" s="201"/>
      <c r="G10" s="201"/>
      <c r="H10" s="201"/>
      <c r="I10" s="229">
        <f>I9*20%</f>
        <v>21.886000000000003</v>
      </c>
      <c r="J10" s="183"/>
      <c r="K10" s="183"/>
      <c r="L10" s="183"/>
      <c r="M10" s="183"/>
      <c r="N10" s="183"/>
      <c r="O10" s="183"/>
      <c r="P10" s="183"/>
      <c r="Q10" s="183"/>
      <c r="R10" s="183"/>
      <c r="S10" s="183"/>
      <c r="T10" s="183"/>
      <c r="U10" s="183"/>
      <c r="V10" s="183"/>
      <c r="W10" s="183"/>
      <c r="X10" s="183"/>
      <c r="Y10" s="183"/>
      <c r="Z10" s="183"/>
      <c r="AA10" s="183"/>
      <c r="AD10" s="233" t="e">
        <v>#REF!</v>
      </c>
      <c r="AE10" s="233"/>
      <c r="AG10" s="186"/>
    </row>
    <row r="11" spans="1:33" s="182" customFormat="1" ht="18" customHeight="1">
      <c r="A11" s="197" t="s">
        <v>146</v>
      </c>
      <c r="B11" s="197"/>
      <c r="C11" s="197"/>
      <c r="D11" s="197"/>
      <c r="E11" s="197"/>
      <c r="F11" s="201"/>
      <c r="G11" s="201"/>
      <c r="H11" s="201"/>
      <c r="I11" s="230">
        <f>I9+I10</f>
        <v>131.316</v>
      </c>
      <c r="J11" s="183"/>
      <c r="K11" s="183"/>
      <c r="L11" s="183"/>
      <c r="M11" s="183"/>
      <c r="N11" s="183"/>
      <c r="O11" s="183"/>
      <c r="P11" s="183"/>
      <c r="Q11" s="183"/>
      <c r="R11" s="183"/>
      <c r="S11" s="183"/>
      <c r="T11" s="183"/>
      <c r="U11" s="183"/>
      <c r="V11" s="183"/>
      <c r="W11" s="183"/>
      <c r="X11" s="183"/>
      <c r="Y11" s="183"/>
      <c r="Z11" s="183"/>
      <c r="AA11" s="183"/>
      <c r="AD11" s="269" t="e">
        <v>#REF!</v>
      </c>
      <c r="AE11" s="232"/>
      <c r="AG11" s="186"/>
    </row>
    <row r="12" spans="1:33" s="182" customFormat="1" ht="9.75" customHeight="1">
      <c r="A12" s="202"/>
      <c r="B12" s="202"/>
      <c r="C12" s="202"/>
      <c r="D12" s="202"/>
      <c r="E12" s="202"/>
      <c r="F12" s="203"/>
      <c r="G12" s="203"/>
      <c r="H12" s="203"/>
      <c r="I12" s="202"/>
      <c r="J12" s="183"/>
      <c r="K12" s="183"/>
      <c r="L12" s="183"/>
      <c r="M12" s="183"/>
      <c r="N12" s="183"/>
      <c r="O12" s="183"/>
      <c r="P12" s="183"/>
      <c r="Q12" s="183"/>
      <c r="R12" s="183"/>
      <c r="S12" s="183"/>
      <c r="T12" s="183"/>
      <c r="U12" s="183"/>
      <c r="V12" s="183"/>
      <c r="W12" s="183"/>
      <c r="X12" s="183"/>
      <c r="Y12" s="183"/>
      <c r="Z12" s="183"/>
      <c r="AA12" s="183"/>
      <c r="AB12" s="182">
        <v>1.739</v>
      </c>
      <c r="AD12" s="269"/>
      <c r="AE12" s="232"/>
      <c r="AG12" s="186"/>
    </row>
    <row r="13" spans="1:33" s="182" customFormat="1" ht="18" customHeight="1">
      <c r="A13" s="204" t="s">
        <v>147</v>
      </c>
      <c r="B13" s="204"/>
      <c r="C13" s="204"/>
      <c r="D13" s="204"/>
      <c r="E13" s="204"/>
      <c r="F13" s="204"/>
      <c r="G13" s="204"/>
      <c r="H13" s="204"/>
      <c r="I13" s="204"/>
      <c r="J13" s="204"/>
      <c r="K13" s="204"/>
      <c r="L13" s="183"/>
      <c r="M13" s="183"/>
      <c r="N13" s="183"/>
      <c r="O13" s="183"/>
      <c r="P13" s="183"/>
      <c r="Q13" s="183"/>
      <c r="R13" s="183"/>
      <c r="S13" s="183"/>
      <c r="T13" s="183"/>
      <c r="U13" s="183"/>
      <c r="V13" s="183"/>
      <c r="W13" s="183"/>
      <c r="X13" s="183"/>
      <c r="Y13" s="183"/>
      <c r="Z13" s="183"/>
      <c r="AA13" s="183"/>
      <c r="AD13" s="234"/>
      <c r="AE13" s="234"/>
      <c r="AG13" s="186"/>
    </row>
    <row r="14" spans="1:33" s="182" customFormat="1" ht="30" customHeight="1">
      <c r="A14" s="190" t="s">
        <v>51</v>
      </c>
      <c r="B14" s="190" t="s">
        <v>127</v>
      </c>
      <c r="C14" s="190" t="s">
        <v>95</v>
      </c>
      <c r="D14" s="190" t="s">
        <v>128</v>
      </c>
      <c r="E14" s="190" t="s">
        <v>129</v>
      </c>
      <c r="F14" s="191" t="s">
        <v>148</v>
      </c>
      <c r="G14" s="191" t="s">
        <v>131</v>
      </c>
      <c r="H14" s="191"/>
      <c r="I14" s="190" t="s">
        <v>163</v>
      </c>
      <c r="J14" s="183"/>
      <c r="K14" s="183"/>
      <c r="L14" s="183"/>
      <c r="M14" s="183"/>
      <c r="N14" s="183"/>
      <c r="O14" s="183"/>
      <c r="P14" s="183"/>
      <c r="Q14" s="183"/>
      <c r="R14" s="183"/>
      <c r="S14" s="183"/>
      <c r="T14" s="183"/>
      <c r="U14" s="183"/>
      <c r="V14" s="183"/>
      <c r="W14" s="183"/>
      <c r="X14" s="183"/>
      <c r="Y14" s="183"/>
      <c r="Z14" s="183"/>
      <c r="AA14" s="183"/>
      <c r="AB14" s="210"/>
      <c r="AD14" s="232" t="s">
        <v>134</v>
      </c>
      <c r="AE14" s="232" t="s">
        <v>135</v>
      </c>
      <c r="AG14" s="186"/>
    </row>
    <row r="15" spans="1:33" s="182" customFormat="1" ht="23.25" customHeight="1">
      <c r="A15" s="205">
        <v>1</v>
      </c>
      <c r="B15" s="206" t="s">
        <v>149</v>
      </c>
      <c r="C15" s="192" t="s">
        <v>150</v>
      </c>
      <c r="D15" s="207">
        <v>2</v>
      </c>
      <c r="E15" s="208">
        <v>20</v>
      </c>
      <c r="F15" s="209">
        <v>120</v>
      </c>
      <c r="G15" s="209"/>
      <c r="H15" s="209"/>
      <c r="I15" s="238">
        <v>40</v>
      </c>
      <c r="J15" s="231"/>
      <c r="K15" s="183"/>
      <c r="L15" s="183"/>
      <c r="M15" s="183"/>
      <c r="N15" s="183"/>
      <c r="O15" s="183"/>
      <c r="P15" s="183"/>
      <c r="Q15" s="183"/>
      <c r="R15" s="183"/>
      <c r="S15" s="183"/>
      <c r="T15" s="183"/>
      <c r="U15" s="183"/>
      <c r="V15" s="183"/>
      <c r="W15" s="183"/>
      <c r="X15" s="183"/>
      <c r="Y15" s="183"/>
      <c r="Z15" s="183"/>
      <c r="AA15" s="235"/>
      <c r="AB15" s="268"/>
      <c r="AD15" s="270">
        <v>639.92</v>
      </c>
      <c r="AE15" s="233">
        <v>0</v>
      </c>
      <c r="AG15" s="186"/>
    </row>
    <row r="16" spans="1:33" s="182" customFormat="1" ht="27.75" customHeight="1">
      <c r="A16" s="192">
        <v>2</v>
      </c>
      <c r="B16" s="210" t="s">
        <v>153</v>
      </c>
      <c r="C16" s="192" t="s">
        <v>150</v>
      </c>
      <c r="D16" s="211">
        <v>1</v>
      </c>
      <c r="E16" s="212">
        <v>644.52</v>
      </c>
      <c r="F16" s="214"/>
      <c r="G16" s="213">
        <v>16.96</v>
      </c>
      <c r="H16" s="213"/>
      <c r="I16" s="222">
        <v>5.65</v>
      </c>
      <c r="J16" s="231"/>
      <c r="K16" s="183"/>
      <c r="L16" s="183"/>
      <c r="M16" s="183"/>
      <c r="N16" s="183"/>
      <c r="O16" s="183"/>
      <c r="P16" s="183"/>
      <c r="Q16" s="183"/>
      <c r="R16" s="183"/>
      <c r="S16" s="183"/>
      <c r="T16" s="183"/>
      <c r="U16" s="183"/>
      <c r="V16" s="183"/>
      <c r="W16" s="183"/>
      <c r="X16" s="183"/>
      <c r="Y16" s="183"/>
      <c r="Z16" s="183"/>
      <c r="AA16" s="183"/>
      <c r="AD16" s="270"/>
      <c r="AE16" s="233"/>
      <c r="AG16" s="186"/>
    </row>
    <row r="17" spans="1:33" s="182" customFormat="1" ht="43.5" customHeight="1">
      <c r="A17" s="215">
        <v>3</v>
      </c>
      <c r="B17" s="216" t="s">
        <v>191</v>
      </c>
      <c r="C17" s="192" t="s">
        <v>150</v>
      </c>
      <c r="D17" s="217">
        <v>1</v>
      </c>
      <c r="E17" s="218">
        <v>949.5</v>
      </c>
      <c r="F17" s="219"/>
      <c r="G17" s="213">
        <v>949.5</v>
      </c>
      <c r="H17" s="213"/>
      <c r="I17" s="241">
        <v>949.5</v>
      </c>
      <c r="J17" s="231"/>
      <c r="K17" s="183"/>
      <c r="L17" s="183"/>
      <c r="M17" s="183"/>
      <c r="N17" s="183"/>
      <c r="O17" s="183"/>
      <c r="P17" s="183"/>
      <c r="Q17" s="183"/>
      <c r="R17" s="183"/>
      <c r="S17" s="183"/>
      <c r="T17" s="183"/>
      <c r="U17" s="183"/>
      <c r="V17" s="183"/>
      <c r="W17" s="183"/>
      <c r="X17" s="183"/>
      <c r="Y17" s="183"/>
      <c r="Z17" s="183"/>
      <c r="AA17" s="183"/>
      <c r="AD17" s="270">
        <v>106.65</v>
      </c>
      <c r="AE17" s="233">
        <v>0</v>
      </c>
      <c r="AG17" s="186"/>
    </row>
    <row r="18" spans="1:33" s="182" customFormat="1" ht="18" customHeight="1">
      <c r="A18" s="220" t="s">
        <v>144</v>
      </c>
      <c r="B18" s="220"/>
      <c r="C18" s="220"/>
      <c r="D18" s="220"/>
      <c r="E18" s="220"/>
      <c r="F18" s="221"/>
      <c r="G18" s="221"/>
      <c r="H18" s="221"/>
      <c r="I18" s="221">
        <v>995.15</v>
      </c>
      <c r="J18" s="183"/>
      <c r="K18" s="183"/>
      <c r="L18" s="183"/>
      <c r="M18" s="183"/>
      <c r="N18" s="183"/>
      <c r="O18" s="183"/>
      <c r="P18" s="183"/>
      <c r="Q18" s="183"/>
      <c r="R18" s="183"/>
      <c r="S18" s="183"/>
      <c r="T18" s="183"/>
      <c r="U18" s="183"/>
      <c r="V18" s="183"/>
      <c r="W18" s="183"/>
      <c r="X18" s="183"/>
      <c r="Y18" s="183"/>
      <c r="Z18" s="183"/>
      <c r="AA18" s="183"/>
      <c r="AD18" s="233">
        <v>0</v>
      </c>
      <c r="AE18" s="233"/>
      <c r="AG18" s="186"/>
    </row>
    <row r="19" spans="1:33" s="182" customFormat="1" ht="18" customHeight="1">
      <c r="A19" s="199" t="s">
        <v>145</v>
      </c>
      <c r="B19" s="199"/>
      <c r="C19" s="199"/>
      <c r="D19" s="196">
        <v>0.2</v>
      </c>
      <c r="E19" s="196"/>
      <c r="F19" s="221"/>
      <c r="G19" s="221"/>
      <c r="H19" s="221"/>
      <c r="I19" s="221">
        <f>I18*20%</f>
        <v>199.03</v>
      </c>
      <c r="J19" s="183"/>
      <c r="K19" s="183"/>
      <c r="L19" s="183"/>
      <c r="M19" s="183"/>
      <c r="N19" s="183"/>
      <c r="O19" s="183"/>
      <c r="P19" s="183"/>
      <c r="Q19" s="183"/>
      <c r="R19" s="183"/>
      <c r="S19" s="183"/>
      <c r="T19" s="183"/>
      <c r="U19" s="183"/>
      <c r="V19" s="183"/>
      <c r="W19" s="183"/>
      <c r="X19" s="183"/>
      <c r="Y19" s="183"/>
      <c r="Z19" s="183"/>
      <c r="AA19" s="183"/>
      <c r="AD19" s="233">
        <v>0</v>
      </c>
      <c r="AE19" s="233"/>
      <c r="AG19" s="186"/>
    </row>
    <row r="20" spans="1:33" s="182" customFormat="1" ht="18" customHeight="1">
      <c r="A20" s="220" t="s">
        <v>155</v>
      </c>
      <c r="B20" s="220"/>
      <c r="C20" s="220"/>
      <c r="D20" s="220"/>
      <c r="E20" s="220"/>
      <c r="F20" s="221"/>
      <c r="G20" s="221"/>
      <c r="H20" s="221"/>
      <c r="I20" s="221">
        <f>I18+I19</f>
        <v>1194.18</v>
      </c>
      <c r="J20" s="183"/>
      <c r="K20" s="183"/>
      <c r="L20" s="183"/>
      <c r="M20" s="183"/>
      <c r="N20" s="183"/>
      <c r="O20" s="183"/>
      <c r="P20" s="183"/>
      <c r="Q20" s="183"/>
      <c r="R20" s="183"/>
      <c r="S20" s="183"/>
      <c r="T20" s="183"/>
      <c r="U20" s="183"/>
      <c r="V20" s="183"/>
      <c r="W20" s="183"/>
      <c r="X20" s="183"/>
      <c r="Y20" s="183"/>
      <c r="Z20" s="183"/>
      <c r="AA20" s="236" t="e">
        <v>#REF!</v>
      </c>
      <c r="AD20" s="269">
        <v>0</v>
      </c>
      <c r="AE20" s="232"/>
      <c r="AG20" s="186"/>
    </row>
    <row r="21" spans="1:33" s="182" customFormat="1" ht="9.75" customHeight="1">
      <c r="A21" s="186"/>
      <c r="B21" s="186"/>
      <c r="C21" s="192"/>
      <c r="D21" s="192"/>
      <c r="E21" s="192"/>
      <c r="F21" s="222"/>
      <c r="G21" s="222"/>
      <c r="H21" s="222"/>
      <c r="I21" s="192"/>
      <c r="J21" s="183"/>
      <c r="K21" s="185"/>
      <c r="L21" s="183"/>
      <c r="M21" s="183"/>
      <c r="N21" s="183"/>
      <c r="O21" s="183"/>
      <c r="P21" s="183"/>
      <c r="Q21" s="183"/>
      <c r="R21" s="183"/>
      <c r="S21" s="183"/>
      <c r="T21" s="183"/>
      <c r="U21" s="183"/>
      <c r="V21" s="183"/>
      <c r="W21" s="183"/>
      <c r="X21" s="183"/>
      <c r="Y21" s="183"/>
      <c r="Z21" s="183"/>
      <c r="AA21" s="183"/>
      <c r="AD21" s="234"/>
      <c r="AE21" s="237"/>
      <c r="AG21" s="186"/>
    </row>
    <row r="22" spans="1:33" s="182" customFormat="1" ht="18" customHeight="1">
      <c r="A22" s="223" t="s">
        <v>156</v>
      </c>
      <c r="B22" s="223"/>
      <c r="C22" s="223"/>
      <c r="D22" s="223"/>
      <c r="E22" s="223"/>
      <c r="F22" s="224"/>
      <c r="G22" s="224"/>
      <c r="H22" s="224"/>
      <c r="I22" s="224">
        <f>I20+I11</f>
        <v>1325.496</v>
      </c>
      <c r="J22" s="183"/>
      <c r="K22" s="183"/>
      <c r="L22" s="183"/>
      <c r="M22" s="183"/>
      <c r="N22" s="183"/>
      <c r="O22" s="183"/>
      <c r="P22" s="183"/>
      <c r="Q22" s="183"/>
      <c r="R22" s="183"/>
      <c r="S22" s="183"/>
      <c r="T22" s="183"/>
      <c r="U22" s="183"/>
      <c r="V22" s="183"/>
      <c r="W22" s="183"/>
      <c r="X22" s="183"/>
      <c r="Y22" s="183"/>
      <c r="Z22" s="183"/>
      <c r="AA22" s="235" t="e">
        <v>#REF!</v>
      </c>
      <c r="AB22" s="276">
        <v>526.21</v>
      </c>
      <c r="AD22" s="269" t="e">
        <v>#REF!</v>
      </c>
      <c r="AE22" s="232"/>
      <c r="AG22" s="186"/>
    </row>
    <row r="23" spans="1:33" s="182" customFormat="1" ht="9.75" customHeight="1">
      <c r="A23" s="202"/>
      <c r="B23" s="202"/>
      <c r="C23" s="202"/>
      <c r="D23" s="202"/>
      <c r="E23" s="202"/>
      <c r="F23" s="203"/>
      <c r="G23" s="203"/>
      <c r="H23" s="203"/>
      <c r="I23" s="202"/>
      <c r="J23" s="183"/>
      <c r="K23" s="183"/>
      <c r="L23" s="183"/>
      <c r="M23" s="183"/>
      <c r="N23" s="183"/>
      <c r="O23" s="183"/>
      <c r="P23" s="183"/>
      <c r="Q23" s="183"/>
      <c r="R23" s="183"/>
      <c r="S23" s="183"/>
      <c r="T23" s="183"/>
      <c r="U23" s="183"/>
      <c r="V23" s="183"/>
      <c r="W23" s="183"/>
      <c r="X23" s="183"/>
      <c r="Y23" s="183"/>
      <c r="Z23" s="183"/>
      <c r="AA23" s="183"/>
      <c r="AG23" s="186"/>
    </row>
    <row r="24" spans="1:33" s="182" customFormat="1" ht="18.75" customHeight="1">
      <c r="A24" s="225" t="s">
        <v>157</v>
      </c>
      <c r="B24" s="225"/>
      <c r="C24" s="225"/>
      <c r="D24" s="225"/>
      <c r="E24" s="225"/>
      <c r="F24" s="225"/>
      <c r="G24" s="225"/>
      <c r="H24" s="225"/>
      <c r="I24" s="225"/>
      <c r="J24" s="225"/>
      <c r="K24" s="225"/>
      <c r="L24" s="225"/>
      <c r="M24" s="183"/>
      <c r="N24" s="183"/>
      <c r="O24" s="183"/>
      <c r="P24" s="183"/>
      <c r="Q24" s="183"/>
      <c r="R24" s="183"/>
      <c r="S24" s="183"/>
      <c r="T24" s="183"/>
      <c r="U24" s="183"/>
      <c r="V24" s="183"/>
      <c r="W24" s="183"/>
      <c r="X24" s="183"/>
      <c r="Y24" s="183"/>
      <c r="Z24" s="183"/>
      <c r="AA24" s="183"/>
      <c r="AG24" s="186"/>
    </row>
    <row r="25" spans="1:33" s="182" customFormat="1" ht="17.25" customHeight="1">
      <c r="A25" s="226" t="s">
        <v>158</v>
      </c>
      <c r="B25" s="226"/>
      <c r="C25" s="226"/>
      <c r="D25" s="226"/>
      <c r="E25" s="226"/>
      <c r="F25" s="226"/>
      <c r="G25" s="226"/>
      <c r="H25" s="226"/>
      <c r="I25" s="226"/>
      <c r="J25" s="226"/>
      <c r="K25" s="226"/>
      <c r="L25" s="279"/>
      <c r="M25" s="183"/>
      <c r="N25" s="183"/>
      <c r="O25" s="183"/>
      <c r="P25" s="183"/>
      <c r="Q25" s="183"/>
      <c r="R25" s="183"/>
      <c r="S25" s="183"/>
      <c r="T25" s="183"/>
      <c r="U25" s="183"/>
      <c r="V25" s="183"/>
      <c r="W25" s="183"/>
      <c r="X25" s="183"/>
      <c r="Y25" s="183"/>
      <c r="Z25" s="183"/>
      <c r="AA25" s="183"/>
      <c r="AG25" s="186"/>
    </row>
    <row r="26" spans="1:33" s="182" customFormat="1" ht="17.25" customHeight="1">
      <c r="A26" s="226" t="s">
        <v>159</v>
      </c>
      <c r="B26" s="226"/>
      <c r="C26" s="226"/>
      <c r="D26" s="226"/>
      <c r="E26" s="226"/>
      <c r="F26" s="226"/>
      <c r="G26" s="226"/>
      <c r="H26" s="226"/>
      <c r="I26" s="226"/>
      <c r="J26" s="226"/>
      <c r="K26" s="226"/>
      <c r="L26" s="279"/>
      <c r="M26" s="183"/>
      <c r="N26" s="183"/>
      <c r="O26" s="183"/>
      <c r="P26" s="183"/>
      <c r="Q26" s="183"/>
      <c r="R26" s="183"/>
      <c r="S26" s="183"/>
      <c r="T26" s="183"/>
      <c r="U26" s="183"/>
      <c r="V26" s="183"/>
      <c r="W26" s="183"/>
      <c r="X26" s="183"/>
      <c r="Y26" s="183"/>
      <c r="Z26" s="183"/>
      <c r="AA26" s="183"/>
      <c r="AG26" s="186"/>
    </row>
    <row r="27" spans="1:33" s="182" customFormat="1" ht="17.25" customHeight="1">
      <c r="A27" s="226" t="s">
        <v>160</v>
      </c>
      <c r="B27" s="226"/>
      <c r="C27" s="226"/>
      <c r="D27" s="226"/>
      <c r="E27" s="226"/>
      <c r="F27" s="226"/>
      <c r="G27" s="226"/>
      <c r="H27" s="226"/>
      <c r="I27" s="226"/>
      <c r="J27" s="226"/>
      <c r="K27" s="226"/>
      <c r="L27" s="279"/>
      <c r="M27" s="183"/>
      <c r="N27" s="183"/>
      <c r="O27" s="183"/>
      <c r="P27" s="183"/>
      <c r="Q27" s="183"/>
      <c r="R27" s="183"/>
      <c r="S27" s="183"/>
      <c r="T27" s="183"/>
      <c r="U27" s="183"/>
      <c r="V27" s="183"/>
      <c r="W27" s="183"/>
      <c r="X27" s="183"/>
      <c r="Y27" s="183"/>
      <c r="Z27" s="183"/>
      <c r="AA27" s="183"/>
      <c r="AG27" s="186"/>
    </row>
    <row r="28" spans="1:12" ht="177.75" customHeight="1">
      <c r="A28" s="242" t="s">
        <v>161</v>
      </c>
      <c r="B28" s="242"/>
      <c r="C28" s="242"/>
      <c r="D28" s="242"/>
      <c r="E28" s="242"/>
      <c r="F28" s="242"/>
      <c r="G28" s="242"/>
      <c r="H28" s="242"/>
      <c r="I28" s="242"/>
      <c r="J28" s="242"/>
      <c r="K28" s="242"/>
      <c r="L28" s="242"/>
    </row>
  </sheetData>
  <sheetProtection/>
  <mergeCells count="24">
    <mergeCell ref="A1:I1"/>
    <mergeCell ref="J1:K1"/>
    <mergeCell ref="A2:I2"/>
    <mergeCell ref="A3:K3"/>
    <mergeCell ref="A9:D9"/>
    <mergeCell ref="AD9:AE9"/>
    <mergeCell ref="A10:C10"/>
    <mergeCell ref="AD10:AE10"/>
    <mergeCell ref="A11:D11"/>
    <mergeCell ref="AD11:AE11"/>
    <mergeCell ref="A13:K13"/>
    <mergeCell ref="A18:D18"/>
    <mergeCell ref="AD18:AE18"/>
    <mergeCell ref="A19:C19"/>
    <mergeCell ref="AD19:AE19"/>
    <mergeCell ref="A20:D20"/>
    <mergeCell ref="AD20:AE20"/>
    <mergeCell ref="A22:D22"/>
    <mergeCell ref="AD22:AE22"/>
    <mergeCell ref="A24:L24"/>
    <mergeCell ref="A25:K25"/>
    <mergeCell ref="A26:K26"/>
    <mergeCell ref="A27:K27"/>
    <mergeCell ref="A28:L28"/>
  </mergeCells>
  <printOptions/>
  <pageMargins left="0.5118110236220472" right="0.5118110236220472" top="0.9842519685039371" bottom="0.8661417322834646" header="0.31496062992125984" footer="0.31496062992125984"/>
  <pageSetup fitToHeight="0" fitToWidth="1" horizontalDpi="600" verticalDpi="600" orientation="portrait" paperSize="9" scale="71"/>
</worksheet>
</file>

<file path=xl/worksheets/sheet17.xml><?xml version="1.0" encoding="utf-8"?>
<worksheet xmlns="http://schemas.openxmlformats.org/spreadsheetml/2006/main" xmlns:r="http://schemas.openxmlformats.org/officeDocument/2006/relationships">
  <sheetPr>
    <pageSetUpPr fitToPage="1"/>
  </sheetPr>
  <dimension ref="A1:AG28"/>
  <sheetViews>
    <sheetView showZeros="0" view="pageBreakPreview" zoomScaleNormal="115" zoomScaleSheetLayoutView="100" workbookViewId="0" topLeftCell="A6">
      <selection activeCell="I23" sqref="I23"/>
    </sheetView>
  </sheetViews>
  <sheetFormatPr defaultColWidth="9.140625" defaultRowHeight="12" customHeight="1"/>
  <cols>
    <col min="1" max="1" width="6.140625" style="183" customWidth="1"/>
    <col min="2" max="2" width="47.28125" style="183" customWidth="1"/>
    <col min="3" max="3" width="6.7109375" style="184" customWidth="1"/>
    <col min="4" max="4" width="8.140625" style="184" customWidth="1"/>
    <col min="5" max="5" width="16.00390625" style="184" customWidth="1"/>
    <col min="6" max="7" width="11.00390625" style="184" customWidth="1"/>
    <col min="8" max="8" width="12.140625" style="184" customWidth="1"/>
    <col min="9" max="9" width="10.7109375" style="184" customWidth="1"/>
    <col min="10" max="10" width="9.140625" style="183" hidden="1" customWidth="1"/>
    <col min="11" max="11" width="9.140625" style="185" hidden="1" customWidth="1"/>
    <col min="12" max="13" width="9.140625" style="183" hidden="1" customWidth="1"/>
    <col min="14" max="14" width="11.140625" style="183" hidden="1" customWidth="1"/>
    <col min="15" max="25" width="9.140625" style="183" hidden="1" customWidth="1"/>
    <col min="26" max="26" width="2.28125" style="183" customWidth="1"/>
    <col min="27" max="27" width="11.00390625" style="183" customWidth="1"/>
    <col min="28" max="28" width="15.7109375" style="182" bestFit="1" customWidth="1"/>
    <col min="29" max="29" width="12.140625" style="182" bestFit="1" customWidth="1"/>
    <col min="30" max="30" width="17.140625" style="182" bestFit="1" customWidth="1"/>
    <col min="31" max="31" width="18.57421875" style="182" customWidth="1"/>
    <col min="32" max="32" width="9.140625" style="182" customWidth="1"/>
    <col min="33" max="33" width="9.140625" style="186" customWidth="1"/>
    <col min="34" max="34" width="9.140625" style="182" customWidth="1"/>
    <col min="35" max="16384" width="9.140625" style="183" customWidth="1"/>
  </cols>
  <sheetData>
    <row r="1" spans="1:33" s="182" customFormat="1" ht="20.25" customHeight="1">
      <c r="A1" s="187" t="s">
        <v>124</v>
      </c>
      <c r="B1" s="187"/>
      <c r="C1" s="187"/>
      <c r="D1" s="187"/>
      <c r="E1" s="187"/>
      <c r="F1" s="187"/>
      <c r="G1" s="187"/>
      <c r="H1" s="187"/>
      <c r="I1" s="187"/>
      <c r="J1" s="187"/>
      <c r="K1" s="187"/>
      <c r="L1" s="183"/>
      <c r="M1" s="183"/>
      <c r="N1" s="183"/>
      <c r="O1" s="183"/>
      <c r="P1" s="183"/>
      <c r="Q1" s="183"/>
      <c r="R1" s="183"/>
      <c r="S1" s="183"/>
      <c r="T1" s="183"/>
      <c r="U1" s="183"/>
      <c r="V1" s="183"/>
      <c r="W1" s="183"/>
      <c r="X1" s="183"/>
      <c r="Y1" s="183"/>
      <c r="Z1" s="183"/>
      <c r="AA1" s="183"/>
      <c r="AG1" s="186"/>
    </row>
    <row r="2" spans="1:33" s="182" customFormat="1" ht="43.5" customHeight="1">
      <c r="A2" s="188" t="s">
        <v>192</v>
      </c>
      <c r="B2" s="188"/>
      <c r="C2" s="188"/>
      <c r="D2" s="188"/>
      <c r="E2" s="188"/>
      <c r="F2" s="188"/>
      <c r="G2" s="188"/>
      <c r="H2" s="188"/>
      <c r="I2" s="188"/>
      <c r="J2" s="227"/>
      <c r="K2" s="227"/>
      <c r="L2" s="183"/>
      <c r="M2" s="183"/>
      <c r="N2" s="183"/>
      <c r="O2" s="183"/>
      <c r="P2" s="183"/>
      <c r="Q2" s="183"/>
      <c r="R2" s="183"/>
      <c r="S2" s="183"/>
      <c r="T2" s="183"/>
      <c r="U2" s="183"/>
      <c r="V2" s="183"/>
      <c r="W2" s="183"/>
      <c r="X2" s="183"/>
      <c r="Y2" s="183"/>
      <c r="Z2" s="183"/>
      <c r="AA2" s="183"/>
      <c r="AB2" s="267"/>
      <c r="AG2" s="186"/>
    </row>
    <row r="3" spans="1:33" s="182" customFormat="1" ht="18" customHeight="1">
      <c r="A3" s="189" t="s">
        <v>126</v>
      </c>
      <c r="B3" s="189"/>
      <c r="C3" s="189"/>
      <c r="D3" s="189"/>
      <c r="E3" s="189"/>
      <c r="F3" s="189"/>
      <c r="G3" s="189"/>
      <c r="H3" s="189"/>
      <c r="I3" s="189"/>
      <c r="J3" s="189"/>
      <c r="K3" s="189"/>
      <c r="L3" s="183"/>
      <c r="M3" s="183"/>
      <c r="N3" s="183"/>
      <c r="O3" s="183"/>
      <c r="P3" s="183"/>
      <c r="Q3" s="183"/>
      <c r="R3" s="183"/>
      <c r="S3" s="183"/>
      <c r="T3" s="183"/>
      <c r="U3" s="183"/>
      <c r="V3" s="183"/>
      <c r="W3" s="183"/>
      <c r="X3" s="183"/>
      <c r="Y3" s="183"/>
      <c r="Z3" s="183"/>
      <c r="AA3" s="183"/>
      <c r="AG3" s="186"/>
    </row>
    <row r="4" spans="1:33" s="182" customFormat="1" ht="9.75" customHeight="1">
      <c r="A4" s="183"/>
      <c r="B4" s="183"/>
      <c r="C4" s="184"/>
      <c r="D4" s="184"/>
      <c r="E4" s="184"/>
      <c r="F4" s="184"/>
      <c r="G4" s="184"/>
      <c r="H4" s="184"/>
      <c r="I4" s="184"/>
      <c r="J4" s="183">
        <v>192</v>
      </c>
      <c r="K4" s="185">
        <v>67</v>
      </c>
      <c r="L4" s="183"/>
      <c r="M4" s="183"/>
      <c r="N4" s="183"/>
      <c r="O4" s="183"/>
      <c r="P4" s="183"/>
      <c r="Q4" s="183"/>
      <c r="R4" s="183"/>
      <c r="S4" s="183"/>
      <c r="T4" s="183"/>
      <c r="U4" s="183"/>
      <c r="V4" s="183"/>
      <c r="W4" s="183"/>
      <c r="X4" s="183"/>
      <c r="Y4" s="183"/>
      <c r="Z4" s="183"/>
      <c r="AA4" s="183"/>
      <c r="AG4" s="186"/>
    </row>
    <row r="5" spans="1:33" s="182" customFormat="1" ht="30.75" customHeight="1">
      <c r="A5" s="190" t="s">
        <v>51</v>
      </c>
      <c r="B5" s="190" t="s">
        <v>127</v>
      </c>
      <c r="C5" s="190" t="s">
        <v>95</v>
      </c>
      <c r="D5" s="190" t="s">
        <v>128</v>
      </c>
      <c r="E5" s="190" t="s">
        <v>129</v>
      </c>
      <c r="F5" s="191" t="s">
        <v>130</v>
      </c>
      <c r="G5" s="191" t="s">
        <v>131</v>
      </c>
      <c r="H5" s="191" t="s">
        <v>132</v>
      </c>
      <c r="I5" s="190" t="s">
        <v>163</v>
      </c>
      <c r="J5" s="183">
        <v>192</v>
      </c>
      <c r="K5" s="185">
        <v>67</v>
      </c>
      <c r="L5" s="183"/>
      <c r="M5" s="183"/>
      <c r="N5" s="183"/>
      <c r="O5" s="183"/>
      <c r="P5" s="183"/>
      <c r="Q5" s="183"/>
      <c r="R5" s="183"/>
      <c r="S5" s="183"/>
      <c r="T5" s="183"/>
      <c r="U5" s="183"/>
      <c r="V5" s="183"/>
      <c r="W5" s="183"/>
      <c r="X5" s="183"/>
      <c r="Y5" s="183"/>
      <c r="Z5" s="183"/>
      <c r="AA5" s="183"/>
      <c r="AD5" s="232" t="s">
        <v>134</v>
      </c>
      <c r="AE5" s="232" t="s">
        <v>135</v>
      </c>
      <c r="AG5" s="186"/>
    </row>
    <row r="6" spans="1:33" s="182" customFormat="1" ht="18" customHeight="1">
      <c r="A6" s="192">
        <v>1</v>
      </c>
      <c r="B6" s="186" t="s">
        <v>136</v>
      </c>
      <c r="C6" s="192" t="s">
        <v>137</v>
      </c>
      <c r="D6" s="193">
        <v>1</v>
      </c>
      <c r="E6" s="194">
        <v>3122.05</v>
      </c>
      <c r="F6" s="195">
        <v>104.06833333333334</v>
      </c>
      <c r="G6" s="195">
        <v>104.06</v>
      </c>
      <c r="H6" s="196"/>
      <c r="I6" s="214">
        <v>34.68</v>
      </c>
      <c r="J6" s="183"/>
      <c r="K6" s="185"/>
      <c r="L6" s="183"/>
      <c r="M6" s="183"/>
      <c r="N6" s="183"/>
      <c r="O6" s="183"/>
      <c r="P6" s="183"/>
      <c r="Q6" s="183"/>
      <c r="R6" s="183"/>
      <c r="S6" s="183"/>
      <c r="T6" s="183"/>
      <c r="U6" s="183"/>
      <c r="V6" s="183"/>
      <c r="W6" s="183"/>
      <c r="X6" s="183"/>
      <c r="Y6" s="183"/>
      <c r="Z6" s="183"/>
      <c r="AA6" s="183"/>
      <c r="AD6" s="233">
        <v>18.81</v>
      </c>
      <c r="AE6" s="233">
        <v>0</v>
      </c>
      <c r="AG6" s="186"/>
    </row>
    <row r="7" spans="1:33" s="182" customFormat="1" ht="18" customHeight="1">
      <c r="A7" s="192">
        <v>2</v>
      </c>
      <c r="B7" s="186" t="s">
        <v>138</v>
      </c>
      <c r="C7" s="192" t="s">
        <v>137</v>
      </c>
      <c r="D7" s="193">
        <v>1</v>
      </c>
      <c r="E7" s="194">
        <v>1362.298574</v>
      </c>
      <c r="F7" s="195">
        <v>45.40995246666667</v>
      </c>
      <c r="G7" s="195">
        <v>45.4</v>
      </c>
      <c r="H7" s="196">
        <v>0.81</v>
      </c>
      <c r="I7" s="214">
        <v>27.39</v>
      </c>
      <c r="J7" s="183"/>
      <c r="K7" s="185"/>
      <c r="L7" s="183"/>
      <c r="M7" s="183"/>
      <c r="N7" s="183"/>
      <c r="O7" s="183"/>
      <c r="P7" s="183"/>
      <c r="Q7" s="183"/>
      <c r="R7" s="183"/>
      <c r="S7" s="183"/>
      <c r="T7" s="183"/>
      <c r="U7" s="183"/>
      <c r="V7" s="183"/>
      <c r="W7" s="183"/>
      <c r="X7" s="183"/>
      <c r="Y7" s="183"/>
      <c r="Z7" s="183"/>
      <c r="AA7" s="183"/>
      <c r="AD7" s="233"/>
      <c r="AE7" s="233"/>
      <c r="AG7" s="186"/>
    </row>
    <row r="8" spans="1:33" s="182" customFormat="1" ht="18" customHeight="1">
      <c r="A8" s="192">
        <v>3</v>
      </c>
      <c r="B8" s="186" t="s">
        <v>143</v>
      </c>
      <c r="C8" s="192" t="s">
        <v>137</v>
      </c>
      <c r="D8" s="193">
        <v>1</v>
      </c>
      <c r="E8" s="194">
        <v>4263.1</v>
      </c>
      <c r="F8" s="195">
        <v>142.10333333333335</v>
      </c>
      <c r="G8" s="195">
        <v>142.1</v>
      </c>
      <c r="H8" s="196"/>
      <c r="I8" s="214">
        <v>47.36</v>
      </c>
      <c r="J8" s="183"/>
      <c r="K8" s="183"/>
      <c r="L8" s="183"/>
      <c r="M8" s="183"/>
      <c r="N8" s="183"/>
      <c r="O8" s="183"/>
      <c r="P8" s="183"/>
      <c r="Q8" s="183"/>
      <c r="R8" s="183"/>
      <c r="S8" s="183"/>
      <c r="T8" s="183"/>
      <c r="U8" s="183"/>
      <c r="V8" s="183"/>
      <c r="W8" s="183"/>
      <c r="X8" s="183"/>
      <c r="Y8" s="183"/>
      <c r="Z8" s="183"/>
      <c r="AA8" s="183"/>
      <c r="AD8" s="233"/>
      <c r="AE8" s="233"/>
      <c r="AG8" s="186"/>
    </row>
    <row r="9" spans="1:33" s="182" customFormat="1" ht="18" customHeight="1">
      <c r="A9" s="197" t="s">
        <v>144</v>
      </c>
      <c r="B9" s="197"/>
      <c r="C9" s="197"/>
      <c r="D9" s="197"/>
      <c r="E9" s="197"/>
      <c r="F9" s="198"/>
      <c r="G9" s="198"/>
      <c r="H9" s="198"/>
      <c r="I9" s="228">
        <v>109.43</v>
      </c>
      <c r="J9" s="183"/>
      <c r="K9" s="183"/>
      <c r="L9" s="183"/>
      <c r="M9" s="183"/>
      <c r="N9" s="183"/>
      <c r="O9" s="183"/>
      <c r="P9" s="183"/>
      <c r="Q9" s="183"/>
      <c r="R9" s="183"/>
      <c r="S9" s="183"/>
      <c r="T9" s="183"/>
      <c r="U9" s="183"/>
      <c r="V9" s="183"/>
      <c r="W9" s="183"/>
      <c r="X9" s="183"/>
      <c r="Y9" s="183"/>
      <c r="Z9" s="183"/>
      <c r="AA9" s="183"/>
      <c r="AD9" s="237">
        <v>0</v>
      </c>
      <c r="AE9" s="234"/>
      <c r="AG9" s="186"/>
    </row>
    <row r="10" spans="1:33" s="182" customFormat="1" ht="18" customHeight="1">
      <c r="A10" s="199" t="s">
        <v>145</v>
      </c>
      <c r="B10" s="199"/>
      <c r="C10" s="199"/>
      <c r="D10" s="200">
        <v>0.2</v>
      </c>
      <c r="E10" s="200"/>
      <c r="F10" s="201"/>
      <c r="G10" s="201"/>
      <c r="H10" s="201"/>
      <c r="I10" s="229">
        <f>I9*20%</f>
        <v>21.886000000000003</v>
      </c>
      <c r="J10" s="183"/>
      <c r="K10" s="183"/>
      <c r="L10" s="183"/>
      <c r="M10" s="183"/>
      <c r="N10" s="183"/>
      <c r="O10" s="183"/>
      <c r="P10" s="183"/>
      <c r="Q10" s="183"/>
      <c r="R10" s="183"/>
      <c r="S10" s="183"/>
      <c r="T10" s="183"/>
      <c r="U10" s="183"/>
      <c r="V10" s="183"/>
      <c r="W10" s="183"/>
      <c r="X10" s="183"/>
      <c r="Y10" s="183"/>
      <c r="Z10" s="183"/>
      <c r="AA10" s="183"/>
      <c r="AD10" s="233" t="e">
        <v>#REF!</v>
      </c>
      <c r="AE10" s="233"/>
      <c r="AG10" s="186"/>
    </row>
    <row r="11" spans="1:33" s="182" customFormat="1" ht="18" customHeight="1">
      <c r="A11" s="197" t="s">
        <v>146</v>
      </c>
      <c r="B11" s="197"/>
      <c r="C11" s="197"/>
      <c r="D11" s="197"/>
      <c r="E11" s="197"/>
      <c r="F11" s="201"/>
      <c r="G11" s="201"/>
      <c r="H11" s="201"/>
      <c r="I11" s="230">
        <f>I9+I10</f>
        <v>131.316</v>
      </c>
      <c r="J11" s="183"/>
      <c r="K11" s="183"/>
      <c r="L11" s="183"/>
      <c r="M11" s="183"/>
      <c r="N11" s="183"/>
      <c r="O11" s="183"/>
      <c r="P11" s="183"/>
      <c r="Q11" s="183"/>
      <c r="R11" s="183"/>
      <c r="S11" s="183"/>
      <c r="T11" s="183"/>
      <c r="U11" s="183"/>
      <c r="V11" s="183"/>
      <c r="W11" s="183"/>
      <c r="X11" s="183"/>
      <c r="Y11" s="183"/>
      <c r="Z11" s="183"/>
      <c r="AA11" s="183"/>
      <c r="AD11" s="269" t="e">
        <v>#REF!</v>
      </c>
      <c r="AE11" s="232"/>
      <c r="AG11" s="186"/>
    </row>
    <row r="12" spans="1:33" s="182" customFormat="1" ht="9.75" customHeight="1">
      <c r="A12" s="202"/>
      <c r="B12" s="202"/>
      <c r="C12" s="202"/>
      <c r="D12" s="202"/>
      <c r="E12" s="202"/>
      <c r="F12" s="203"/>
      <c r="G12" s="203"/>
      <c r="H12" s="203"/>
      <c r="I12" s="202"/>
      <c r="J12" s="183"/>
      <c r="K12" s="183"/>
      <c r="L12" s="183"/>
      <c r="M12" s="183"/>
      <c r="N12" s="183"/>
      <c r="O12" s="183"/>
      <c r="P12" s="183"/>
      <c r="Q12" s="183"/>
      <c r="R12" s="183"/>
      <c r="S12" s="183"/>
      <c r="T12" s="183"/>
      <c r="U12" s="183"/>
      <c r="V12" s="183"/>
      <c r="W12" s="183"/>
      <c r="X12" s="183"/>
      <c r="Y12" s="183"/>
      <c r="Z12" s="183"/>
      <c r="AA12" s="183"/>
      <c r="AB12" s="182">
        <v>1.739</v>
      </c>
      <c r="AD12" s="269"/>
      <c r="AE12" s="232"/>
      <c r="AG12" s="186"/>
    </row>
    <row r="13" spans="1:33" s="182" customFormat="1" ht="18" customHeight="1">
      <c r="A13" s="204" t="s">
        <v>147</v>
      </c>
      <c r="B13" s="204"/>
      <c r="C13" s="204"/>
      <c r="D13" s="204"/>
      <c r="E13" s="204"/>
      <c r="F13" s="204"/>
      <c r="G13" s="204"/>
      <c r="H13" s="204"/>
      <c r="I13" s="204"/>
      <c r="J13" s="204"/>
      <c r="K13" s="204"/>
      <c r="L13" s="183"/>
      <c r="M13" s="183"/>
      <c r="N13" s="183"/>
      <c r="O13" s="183"/>
      <c r="P13" s="183"/>
      <c r="Q13" s="183"/>
      <c r="R13" s="183"/>
      <c r="S13" s="183"/>
      <c r="T13" s="183"/>
      <c r="U13" s="183"/>
      <c r="V13" s="183"/>
      <c r="W13" s="183"/>
      <c r="X13" s="183"/>
      <c r="Y13" s="183"/>
      <c r="Z13" s="183"/>
      <c r="AA13" s="183"/>
      <c r="AD13" s="234"/>
      <c r="AE13" s="234"/>
      <c r="AG13" s="186"/>
    </row>
    <row r="14" spans="1:33" s="182" customFormat="1" ht="30" customHeight="1">
      <c r="A14" s="190" t="s">
        <v>51</v>
      </c>
      <c r="B14" s="190" t="s">
        <v>127</v>
      </c>
      <c r="C14" s="190" t="s">
        <v>95</v>
      </c>
      <c r="D14" s="190" t="s">
        <v>128</v>
      </c>
      <c r="E14" s="190" t="s">
        <v>129</v>
      </c>
      <c r="F14" s="191" t="s">
        <v>148</v>
      </c>
      <c r="G14" s="191" t="s">
        <v>131</v>
      </c>
      <c r="H14" s="191"/>
      <c r="I14" s="190" t="s">
        <v>163</v>
      </c>
      <c r="J14" s="183"/>
      <c r="K14" s="183"/>
      <c r="L14" s="183"/>
      <c r="M14" s="183"/>
      <c r="N14" s="183"/>
      <c r="O14" s="183"/>
      <c r="P14" s="183"/>
      <c r="Q14" s="183"/>
      <c r="R14" s="183"/>
      <c r="S14" s="183"/>
      <c r="T14" s="183"/>
      <c r="U14" s="183"/>
      <c r="V14" s="183"/>
      <c r="W14" s="183"/>
      <c r="X14" s="183"/>
      <c r="Y14" s="183"/>
      <c r="Z14" s="183"/>
      <c r="AA14" s="183"/>
      <c r="AB14" s="210"/>
      <c r="AD14" s="232" t="s">
        <v>134</v>
      </c>
      <c r="AE14" s="232" t="s">
        <v>135</v>
      </c>
      <c r="AG14" s="186"/>
    </row>
    <row r="15" spans="1:33" s="182" customFormat="1" ht="23.25" customHeight="1">
      <c r="A15" s="205">
        <v>1</v>
      </c>
      <c r="B15" s="206" t="s">
        <v>149</v>
      </c>
      <c r="C15" s="192" t="s">
        <v>150</v>
      </c>
      <c r="D15" s="207">
        <v>3</v>
      </c>
      <c r="E15" s="208">
        <v>20</v>
      </c>
      <c r="F15" s="209">
        <v>180</v>
      </c>
      <c r="G15" s="209"/>
      <c r="H15" s="209"/>
      <c r="I15" s="238">
        <v>60</v>
      </c>
      <c r="J15" s="231"/>
      <c r="K15" s="183"/>
      <c r="L15" s="183"/>
      <c r="M15" s="183"/>
      <c r="N15" s="183"/>
      <c r="O15" s="183"/>
      <c r="P15" s="183"/>
      <c r="Q15" s="183"/>
      <c r="R15" s="183"/>
      <c r="S15" s="183"/>
      <c r="T15" s="183"/>
      <c r="U15" s="183"/>
      <c r="V15" s="183"/>
      <c r="W15" s="183"/>
      <c r="X15" s="183"/>
      <c r="Y15" s="183"/>
      <c r="Z15" s="183"/>
      <c r="AA15" s="235"/>
      <c r="AB15" s="268"/>
      <c r="AD15" s="270">
        <v>639.92</v>
      </c>
      <c r="AE15" s="233">
        <v>0</v>
      </c>
      <c r="AG15" s="186"/>
    </row>
    <row r="16" spans="1:33" s="182" customFormat="1" ht="27.75" customHeight="1">
      <c r="A16" s="192">
        <v>2</v>
      </c>
      <c r="B16" s="210" t="s">
        <v>153</v>
      </c>
      <c r="C16" s="192" t="s">
        <v>150</v>
      </c>
      <c r="D16" s="211">
        <v>1</v>
      </c>
      <c r="E16" s="212">
        <v>357.63</v>
      </c>
      <c r="F16" s="214"/>
      <c r="G16" s="213">
        <v>9.41</v>
      </c>
      <c r="H16" s="213"/>
      <c r="I16" s="222">
        <v>3.13</v>
      </c>
      <c r="J16" s="231"/>
      <c r="K16" s="183"/>
      <c r="L16" s="183"/>
      <c r="M16" s="183"/>
      <c r="N16" s="183"/>
      <c r="O16" s="183"/>
      <c r="P16" s="183"/>
      <c r="Q16" s="183"/>
      <c r="R16" s="183"/>
      <c r="S16" s="183"/>
      <c r="T16" s="183"/>
      <c r="U16" s="183"/>
      <c r="V16" s="183"/>
      <c r="W16" s="183"/>
      <c r="X16" s="183"/>
      <c r="Y16" s="183"/>
      <c r="Z16" s="183"/>
      <c r="AA16" s="183"/>
      <c r="AD16" s="270"/>
      <c r="AE16" s="233"/>
      <c r="AG16" s="186"/>
    </row>
    <row r="17" spans="1:33" s="182" customFormat="1" ht="43.5" customHeight="1">
      <c r="A17" s="215">
        <v>3</v>
      </c>
      <c r="B17" s="216" t="s">
        <v>193</v>
      </c>
      <c r="C17" s="192" t="s">
        <v>150</v>
      </c>
      <c r="D17" s="217">
        <v>1</v>
      </c>
      <c r="E17" s="218">
        <v>269.5</v>
      </c>
      <c r="F17" s="219"/>
      <c r="G17" s="213">
        <v>269.5</v>
      </c>
      <c r="H17" s="213"/>
      <c r="I17" s="241">
        <v>269.5</v>
      </c>
      <c r="J17" s="231"/>
      <c r="K17" s="183"/>
      <c r="L17" s="183"/>
      <c r="M17" s="183"/>
      <c r="N17" s="183"/>
      <c r="O17" s="183"/>
      <c r="P17" s="183"/>
      <c r="Q17" s="183"/>
      <c r="R17" s="183"/>
      <c r="S17" s="183"/>
      <c r="T17" s="183"/>
      <c r="U17" s="183"/>
      <c r="V17" s="183"/>
      <c r="W17" s="183"/>
      <c r="X17" s="183"/>
      <c r="Y17" s="183"/>
      <c r="Z17" s="183"/>
      <c r="AA17" s="183"/>
      <c r="AD17" s="270">
        <v>106.65</v>
      </c>
      <c r="AE17" s="233">
        <v>0</v>
      </c>
      <c r="AG17" s="186"/>
    </row>
    <row r="18" spans="1:33" s="182" customFormat="1" ht="18" customHeight="1">
      <c r="A18" s="220" t="s">
        <v>144</v>
      </c>
      <c r="B18" s="220"/>
      <c r="C18" s="220"/>
      <c r="D18" s="220"/>
      <c r="E18" s="220"/>
      <c r="F18" s="221"/>
      <c r="G18" s="221"/>
      <c r="H18" s="221"/>
      <c r="I18" s="221">
        <v>332.63</v>
      </c>
      <c r="J18" s="183"/>
      <c r="K18" s="183"/>
      <c r="L18" s="183"/>
      <c r="M18" s="183"/>
      <c r="N18" s="183"/>
      <c r="O18" s="183"/>
      <c r="P18" s="183"/>
      <c r="Q18" s="183"/>
      <c r="R18" s="183"/>
      <c r="S18" s="183"/>
      <c r="T18" s="183"/>
      <c r="U18" s="183"/>
      <c r="V18" s="183"/>
      <c r="W18" s="183"/>
      <c r="X18" s="183"/>
      <c r="Y18" s="183"/>
      <c r="Z18" s="183"/>
      <c r="AA18" s="183"/>
      <c r="AD18" s="233">
        <v>0</v>
      </c>
      <c r="AE18" s="233"/>
      <c r="AG18" s="186"/>
    </row>
    <row r="19" spans="1:33" s="182" customFormat="1" ht="18" customHeight="1">
      <c r="A19" s="199" t="s">
        <v>145</v>
      </c>
      <c r="B19" s="199"/>
      <c r="C19" s="199"/>
      <c r="D19" s="196">
        <v>0.2</v>
      </c>
      <c r="E19" s="196"/>
      <c r="F19" s="221"/>
      <c r="G19" s="221"/>
      <c r="H19" s="221"/>
      <c r="I19" s="221">
        <f>I18*20%</f>
        <v>66.526</v>
      </c>
      <c r="J19" s="183"/>
      <c r="K19" s="183"/>
      <c r="L19" s="183"/>
      <c r="M19" s="183"/>
      <c r="N19" s="183"/>
      <c r="O19" s="183"/>
      <c r="P19" s="183"/>
      <c r="Q19" s="183"/>
      <c r="R19" s="183"/>
      <c r="S19" s="183"/>
      <c r="T19" s="183"/>
      <c r="U19" s="183"/>
      <c r="V19" s="183"/>
      <c r="W19" s="183"/>
      <c r="X19" s="183"/>
      <c r="Y19" s="183"/>
      <c r="Z19" s="183"/>
      <c r="AA19" s="183"/>
      <c r="AD19" s="233">
        <v>0</v>
      </c>
      <c r="AE19" s="233"/>
      <c r="AG19" s="186"/>
    </row>
    <row r="20" spans="1:33" s="182" customFormat="1" ht="18" customHeight="1">
      <c r="A20" s="220" t="s">
        <v>155</v>
      </c>
      <c r="B20" s="220"/>
      <c r="C20" s="220"/>
      <c r="D20" s="220"/>
      <c r="E20" s="220"/>
      <c r="F20" s="221"/>
      <c r="G20" s="221"/>
      <c r="H20" s="221"/>
      <c r="I20" s="221">
        <f>I18+I19</f>
        <v>399.156</v>
      </c>
      <c r="J20" s="183"/>
      <c r="K20" s="183"/>
      <c r="L20" s="183"/>
      <c r="M20" s="183"/>
      <c r="N20" s="183"/>
      <c r="O20" s="183"/>
      <c r="P20" s="183"/>
      <c r="Q20" s="183"/>
      <c r="R20" s="183"/>
      <c r="S20" s="183"/>
      <c r="T20" s="183"/>
      <c r="U20" s="183"/>
      <c r="V20" s="183"/>
      <c r="W20" s="183"/>
      <c r="X20" s="183"/>
      <c r="Y20" s="183"/>
      <c r="Z20" s="183"/>
      <c r="AA20" s="236" t="e">
        <v>#REF!</v>
      </c>
      <c r="AD20" s="269">
        <v>0</v>
      </c>
      <c r="AE20" s="232"/>
      <c r="AG20" s="186"/>
    </row>
    <row r="21" spans="1:33" s="182" customFormat="1" ht="9.75" customHeight="1">
      <c r="A21" s="186"/>
      <c r="B21" s="186"/>
      <c r="C21" s="192"/>
      <c r="D21" s="192"/>
      <c r="E21" s="192"/>
      <c r="F21" s="222"/>
      <c r="G21" s="222"/>
      <c r="H21" s="222"/>
      <c r="I21" s="192"/>
      <c r="J21" s="183"/>
      <c r="K21" s="185"/>
      <c r="L21" s="183"/>
      <c r="M21" s="183"/>
      <c r="N21" s="183"/>
      <c r="O21" s="183"/>
      <c r="P21" s="183"/>
      <c r="Q21" s="183"/>
      <c r="R21" s="183"/>
      <c r="S21" s="183"/>
      <c r="T21" s="183"/>
      <c r="U21" s="183"/>
      <c r="V21" s="183"/>
      <c r="W21" s="183"/>
      <c r="X21" s="183"/>
      <c r="Y21" s="183"/>
      <c r="Z21" s="183"/>
      <c r="AA21" s="183"/>
      <c r="AD21" s="234"/>
      <c r="AE21" s="237"/>
      <c r="AG21" s="186"/>
    </row>
    <row r="22" spans="1:33" s="182" customFormat="1" ht="18" customHeight="1">
      <c r="A22" s="223" t="s">
        <v>156</v>
      </c>
      <c r="B22" s="223"/>
      <c r="C22" s="223"/>
      <c r="D22" s="223"/>
      <c r="E22" s="223"/>
      <c r="F22" s="224"/>
      <c r="G22" s="224"/>
      <c r="H22" s="224"/>
      <c r="I22" s="224">
        <f>I20+I11</f>
        <v>530.472</v>
      </c>
      <c r="J22" s="183"/>
      <c r="K22" s="183"/>
      <c r="L22" s="183"/>
      <c r="M22" s="183"/>
      <c r="N22" s="183"/>
      <c r="O22" s="183"/>
      <c r="P22" s="183"/>
      <c r="Q22" s="183"/>
      <c r="R22" s="183"/>
      <c r="S22" s="183"/>
      <c r="T22" s="183"/>
      <c r="U22" s="183"/>
      <c r="V22" s="183"/>
      <c r="W22" s="183"/>
      <c r="X22" s="183"/>
      <c r="Y22" s="183"/>
      <c r="Z22" s="183"/>
      <c r="AA22" s="235" t="e">
        <v>#REF!</v>
      </c>
      <c r="AB22" s="276">
        <v>526.21</v>
      </c>
      <c r="AD22" s="269" t="e">
        <v>#REF!</v>
      </c>
      <c r="AE22" s="232"/>
      <c r="AG22" s="186"/>
    </row>
    <row r="23" spans="1:33" s="182" customFormat="1" ht="9.75" customHeight="1">
      <c r="A23" s="202"/>
      <c r="B23" s="202"/>
      <c r="C23" s="202"/>
      <c r="D23" s="202"/>
      <c r="E23" s="202"/>
      <c r="F23" s="203"/>
      <c r="G23" s="203"/>
      <c r="H23" s="203"/>
      <c r="I23" s="202"/>
      <c r="J23" s="183"/>
      <c r="K23" s="183"/>
      <c r="L23" s="183"/>
      <c r="M23" s="183"/>
      <c r="N23" s="183"/>
      <c r="O23" s="183"/>
      <c r="P23" s="183"/>
      <c r="Q23" s="183"/>
      <c r="R23" s="183"/>
      <c r="S23" s="183"/>
      <c r="T23" s="183"/>
      <c r="U23" s="183"/>
      <c r="V23" s="183"/>
      <c r="W23" s="183"/>
      <c r="X23" s="183"/>
      <c r="Y23" s="183"/>
      <c r="Z23" s="183"/>
      <c r="AA23" s="183"/>
      <c r="AG23" s="186"/>
    </row>
    <row r="24" spans="1:33" s="182" customFormat="1" ht="18.75" customHeight="1">
      <c r="A24" s="225" t="s">
        <v>157</v>
      </c>
      <c r="B24" s="225"/>
      <c r="C24" s="225"/>
      <c r="D24" s="225"/>
      <c r="E24" s="225"/>
      <c r="F24" s="225"/>
      <c r="G24" s="225"/>
      <c r="H24" s="225"/>
      <c r="I24" s="225"/>
      <c r="J24" s="225"/>
      <c r="K24" s="225"/>
      <c r="L24" s="225"/>
      <c r="M24" s="183"/>
      <c r="N24" s="183"/>
      <c r="O24" s="183"/>
      <c r="P24" s="183"/>
      <c r="Q24" s="183"/>
      <c r="R24" s="183"/>
      <c r="S24" s="183"/>
      <c r="T24" s="183"/>
      <c r="U24" s="183"/>
      <c r="V24" s="183"/>
      <c r="W24" s="183"/>
      <c r="X24" s="183"/>
      <c r="Y24" s="183"/>
      <c r="Z24" s="183"/>
      <c r="AA24" s="183"/>
      <c r="AG24" s="186"/>
    </row>
    <row r="25" spans="1:33" s="182" customFormat="1" ht="17.25" customHeight="1">
      <c r="A25" s="226" t="s">
        <v>158</v>
      </c>
      <c r="B25" s="226"/>
      <c r="C25" s="226"/>
      <c r="D25" s="226"/>
      <c r="E25" s="226"/>
      <c r="F25" s="226"/>
      <c r="G25" s="226"/>
      <c r="H25" s="226"/>
      <c r="I25" s="226"/>
      <c r="J25" s="226"/>
      <c r="K25" s="226"/>
      <c r="L25" s="279"/>
      <c r="M25" s="183"/>
      <c r="N25" s="183"/>
      <c r="O25" s="183"/>
      <c r="P25" s="183"/>
      <c r="Q25" s="183"/>
      <c r="R25" s="183"/>
      <c r="S25" s="183"/>
      <c r="T25" s="183"/>
      <c r="U25" s="183"/>
      <c r="V25" s="183"/>
      <c r="W25" s="183"/>
      <c r="X25" s="183"/>
      <c r="Y25" s="183"/>
      <c r="Z25" s="183"/>
      <c r="AA25" s="183"/>
      <c r="AG25" s="186"/>
    </row>
    <row r="26" spans="1:33" s="182" customFormat="1" ht="17.25" customHeight="1">
      <c r="A26" s="226" t="s">
        <v>159</v>
      </c>
      <c r="B26" s="226"/>
      <c r="C26" s="226"/>
      <c r="D26" s="226"/>
      <c r="E26" s="226"/>
      <c r="F26" s="226"/>
      <c r="G26" s="226"/>
      <c r="H26" s="226"/>
      <c r="I26" s="226"/>
      <c r="J26" s="226"/>
      <c r="K26" s="226"/>
      <c r="L26" s="279"/>
      <c r="M26" s="183"/>
      <c r="N26" s="183"/>
      <c r="O26" s="183"/>
      <c r="P26" s="183"/>
      <c r="Q26" s="183"/>
      <c r="R26" s="183"/>
      <c r="S26" s="183"/>
      <c r="T26" s="183"/>
      <c r="U26" s="183"/>
      <c r="V26" s="183"/>
      <c r="W26" s="183"/>
      <c r="X26" s="183"/>
      <c r="Y26" s="183"/>
      <c r="Z26" s="183"/>
      <c r="AA26" s="183"/>
      <c r="AG26" s="186"/>
    </row>
    <row r="27" spans="1:33" s="182" customFormat="1" ht="17.25" customHeight="1">
      <c r="A27" s="226" t="s">
        <v>160</v>
      </c>
      <c r="B27" s="226"/>
      <c r="C27" s="226"/>
      <c r="D27" s="226"/>
      <c r="E27" s="226"/>
      <c r="F27" s="226"/>
      <c r="G27" s="226"/>
      <c r="H27" s="226"/>
      <c r="I27" s="226"/>
      <c r="J27" s="226"/>
      <c r="K27" s="226"/>
      <c r="L27" s="279"/>
      <c r="M27" s="183"/>
      <c r="N27" s="183"/>
      <c r="O27" s="183"/>
      <c r="P27" s="183"/>
      <c r="Q27" s="183"/>
      <c r="R27" s="183"/>
      <c r="S27" s="183"/>
      <c r="T27" s="183"/>
      <c r="U27" s="183"/>
      <c r="V27" s="183"/>
      <c r="W27" s="183"/>
      <c r="X27" s="183"/>
      <c r="Y27" s="183"/>
      <c r="Z27" s="183"/>
      <c r="AA27" s="183"/>
      <c r="AG27" s="186"/>
    </row>
    <row r="28" spans="1:12" ht="174" customHeight="1">
      <c r="A28" s="242" t="s">
        <v>161</v>
      </c>
      <c r="B28" s="242"/>
      <c r="C28" s="242"/>
      <c r="D28" s="242"/>
      <c r="E28" s="242"/>
      <c r="F28" s="242"/>
      <c r="G28" s="242"/>
      <c r="H28" s="242"/>
      <c r="I28" s="242"/>
      <c r="J28" s="242"/>
      <c r="K28" s="242"/>
      <c r="L28" s="242"/>
    </row>
  </sheetData>
  <sheetProtection/>
  <mergeCells count="24">
    <mergeCell ref="A1:I1"/>
    <mergeCell ref="J1:K1"/>
    <mergeCell ref="A2:I2"/>
    <mergeCell ref="A3:K3"/>
    <mergeCell ref="A9:D9"/>
    <mergeCell ref="AD9:AE9"/>
    <mergeCell ref="A10:C10"/>
    <mergeCell ref="AD10:AE10"/>
    <mergeCell ref="A11:D11"/>
    <mergeCell ref="AD11:AE11"/>
    <mergeCell ref="A13:K13"/>
    <mergeCell ref="A18:D18"/>
    <mergeCell ref="AD18:AE18"/>
    <mergeCell ref="A19:C19"/>
    <mergeCell ref="AD19:AE19"/>
    <mergeCell ref="A20:D20"/>
    <mergeCell ref="AD20:AE20"/>
    <mergeCell ref="A22:D22"/>
    <mergeCell ref="AD22:AE22"/>
    <mergeCell ref="A24:L24"/>
    <mergeCell ref="A25:K25"/>
    <mergeCell ref="A26:K26"/>
    <mergeCell ref="A27:K27"/>
    <mergeCell ref="A28:L28"/>
  </mergeCells>
  <printOptions/>
  <pageMargins left="0.5118110236220472" right="0.5118110236220472" top="0.9842519685039371" bottom="0.8661417322834646" header="0.31496062992125984" footer="0.31496062992125984"/>
  <pageSetup fitToHeight="0" fitToWidth="1" horizontalDpi="600" verticalDpi="600" orientation="portrait" paperSize="9" scale="71"/>
</worksheet>
</file>

<file path=xl/worksheets/sheet18.xml><?xml version="1.0" encoding="utf-8"?>
<worksheet xmlns="http://schemas.openxmlformats.org/spreadsheetml/2006/main" xmlns:r="http://schemas.openxmlformats.org/officeDocument/2006/relationships">
  <sheetPr>
    <pageSetUpPr fitToPage="1"/>
  </sheetPr>
  <dimension ref="A1:AG28"/>
  <sheetViews>
    <sheetView showZeros="0" view="pageBreakPreview" zoomScaleNormal="115" zoomScaleSheetLayoutView="100" workbookViewId="0" topLeftCell="A7">
      <selection activeCell="I23" sqref="I23"/>
    </sheetView>
  </sheetViews>
  <sheetFormatPr defaultColWidth="9.140625" defaultRowHeight="12" customHeight="1"/>
  <cols>
    <col min="1" max="1" width="6.140625" style="183" customWidth="1"/>
    <col min="2" max="2" width="47.28125" style="183" customWidth="1"/>
    <col min="3" max="3" width="6.7109375" style="184" customWidth="1"/>
    <col min="4" max="4" width="8.140625" style="184" customWidth="1"/>
    <col min="5" max="5" width="16.00390625" style="184" customWidth="1"/>
    <col min="6" max="7" width="11.00390625" style="184" customWidth="1"/>
    <col min="8" max="8" width="12.140625" style="184" customWidth="1"/>
    <col min="9" max="9" width="10.7109375" style="184" customWidth="1"/>
    <col min="10" max="10" width="9.140625" style="183" hidden="1" customWidth="1"/>
    <col min="11" max="11" width="9.140625" style="185" hidden="1" customWidth="1"/>
    <col min="12" max="13" width="9.140625" style="183" hidden="1" customWidth="1"/>
    <col min="14" max="14" width="11.140625" style="183" hidden="1" customWidth="1"/>
    <col min="15" max="25" width="9.140625" style="183" hidden="1" customWidth="1"/>
    <col min="26" max="26" width="2.28125" style="183" customWidth="1"/>
    <col min="27" max="27" width="11.00390625" style="183" customWidth="1"/>
    <col min="28" max="28" width="15.7109375" style="182" bestFit="1" customWidth="1"/>
    <col min="29" max="29" width="12.140625" style="182" bestFit="1" customWidth="1"/>
    <col min="30" max="30" width="17.140625" style="182" bestFit="1" customWidth="1"/>
    <col min="31" max="31" width="18.57421875" style="182" customWidth="1"/>
    <col min="32" max="32" width="9.140625" style="182" customWidth="1"/>
    <col min="33" max="33" width="9.140625" style="186" customWidth="1"/>
    <col min="34" max="34" width="9.140625" style="182" customWidth="1"/>
    <col min="35" max="16384" width="9.140625" style="183" customWidth="1"/>
  </cols>
  <sheetData>
    <row r="1" spans="1:33" s="182" customFormat="1" ht="20.25" customHeight="1">
      <c r="A1" s="187" t="s">
        <v>124</v>
      </c>
      <c r="B1" s="187"/>
      <c r="C1" s="187"/>
      <c r="D1" s="187"/>
      <c r="E1" s="187"/>
      <c r="F1" s="187"/>
      <c r="G1" s="187"/>
      <c r="H1" s="187"/>
      <c r="I1" s="187"/>
      <c r="J1" s="187"/>
      <c r="K1" s="187"/>
      <c r="L1" s="183"/>
      <c r="M1" s="183"/>
      <c r="N1" s="183"/>
      <c r="O1" s="183"/>
      <c r="P1" s="183"/>
      <c r="Q1" s="183"/>
      <c r="R1" s="183"/>
      <c r="S1" s="183"/>
      <c r="T1" s="183"/>
      <c r="U1" s="183"/>
      <c r="V1" s="183"/>
      <c r="W1" s="183"/>
      <c r="X1" s="183"/>
      <c r="Y1" s="183"/>
      <c r="Z1" s="183"/>
      <c r="AA1" s="183"/>
      <c r="AG1" s="186"/>
    </row>
    <row r="2" spans="1:33" s="182" customFormat="1" ht="43.5" customHeight="1">
      <c r="A2" s="188" t="s">
        <v>194</v>
      </c>
      <c r="B2" s="188"/>
      <c r="C2" s="188"/>
      <c r="D2" s="188"/>
      <c r="E2" s="188"/>
      <c r="F2" s="188"/>
      <c r="G2" s="188"/>
      <c r="H2" s="188"/>
      <c r="I2" s="188"/>
      <c r="J2" s="227"/>
      <c r="K2" s="227"/>
      <c r="L2" s="183"/>
      <c r="M2" s="183"/>
      <c r="N2" s="183"/>
      <c r="O2" s="183"/>
      <c r="P2" s="183"/>
      <c r="Q2" s="183"/>
      <c r="R2" s="183"/>
      <c r="S2" s="183"/>
      <c r="T2" s="183"/>
      <c r="U2" s="183"/>
      <c r="V2" s="183"/>
      <c r="W2" s="183"/>
      <c r="X2" s="183"/>
      <c r="Y2" s="183"/>
      <c r="Z2" s="183"/>
      <c r="AA2" s="183"/>
      <c r="AB2" s="267"/>
      <c r="AG2" s="186"/>
    </row>
    <row r="3" spans="1:33" s="182" customFormat="1" ht="18" customHeight="1">
      <c r="A3" s="189" t="s">
        <v>126</v>
      </c>
      <c r="B3" s="189"/>
      <c r="C3" s="189"/>
      <c r="D3" s="189"/>
      <c r="E3" s="189"/>
      <c r="F3" s="189"/>
      <c r="G3" s="189"/>
      <c r="H3" s="189"/>
      <c r="I3" s="189"/>
      <c r="J3" s="189"/>
      <c r="K3" s="189"/>
      <c r="L3" s="183"/>
      <c r="M3" s="183"/>
      <c r="N3" s="183"/>
      <c r="O3" s="183"/>
      <c r="P3" s="183"/>
      <c r="Q3" s="183"/>
      <c r="R3" s="183"/>
      <c r="S3" s="183"/>
      <c r="T3" s="183"/>
      <c r="U3" s="183"/>
      <c r="V3" s="183"/>
      <c r="W3" s="183"/>
      <c r="X3" s="183"/>
      <c r="Y3" s="183"/>
      <c r="Z3" s="183"/>
      <c r="AA3" s="183"/>
      <c r="AG3" s="186"/>
    </row>
    <row r="4" spans="1:33" s="182" customFormat="1" ht="9.75" customHeight="1">
      <c r="A4" s="183"/>
      <c r="B4" s="183"/>
      <c r="C4" s="184"/>
      <c r="D4" s="184"/>
      <c r="E4" s="184"/>
      <c r="F4" s="184"/>
      <c r="G4" s="184"/>
      <c r="H4" s="184"/>
      <c r="I4" s="184"/>
      <c r="J4" s="183">
        <v>192</v>
      </c>
      <c r="K4" s="185">
        <v>67</v>
      </c>
      <c r="L4" s="183"/>
      <c r="M4" s="183"/>
      <c r="N4" s="183"/>
      <c r="O4" s="183"/>
      <c r="P4" s="183"/>
      <c r="Q4" s="183"/>
      <c r="R4" s="183"/>
      <c r="S4" s="183"/>
      <c r="T4" s="183"/>
      <c r="U4" s="183"/>
      <c r="V4" s="183"/>
      <c r="W4" s="183"/>
      <c r="X4" s="183"/>
      <c r="Y4" s="183"/>
      <c r="Z4" s="183"/>
      <c r="AA4" s="183"/>
      <c r="AG4" s="186"/>
    </row>
    <row r="5" spans="1:33" s="182" customFormat="1" ht="30.75" customHeight="1">
      <c r="A5" s="190" t="s">
        <v>51</v>
      </c>
      <c r="B5" s="190" t="s">
        <v>127</v>
      </c>
      <c r="C5" s="190" t="s">
        <v>95</v>
      </c>
      <c r="D5" s="190" t="s">
        <v>128</v>
      </c>
      <c r="E5" s="190" t="s">
        <v>129</v>
      </c>
      <c r="F5" s="191" t="s">
        <v>130</v>
      </c>
      <c r="G5" s="191" t="s">
        <v>131</v>
      </c>
      <c r="H5" s="191" t="s">
        <v>132</v>
      </c>
      <c r="I5" s="190" t="s">
        <v>180</v>
      </c>
      <c r="J5" s="183">
        <v>192</v>
      </c>
      <c r="K5" s="185">
        <v>67</v>
      </c>
      <c r="L5" s="183"/>
      <c r="M5" s="183"/>
      <c r="N5" s="183"/>
      <c r="O5" s="183"/>
      <c r="P5" s="183"/>
      <c r="Q5" s="183"/>
      <c r="R5" s="183"/>
      <c r="S5" s="183"/>
      <c r="T5" s="183"/>
      <c r="U5" s="183"/>
      <c r="V5" s="183"/>
      <c r="W5" s="183"/>
      <c r="X5" s="183"/>
      <c r="Y5" s="183"/>
      <c r="Z5" s="183"/>
      <c r="AA5" s="183"/>
      <c r="AD5" s="232" t="s">
        <v>134</v>
      </c>
      <c r="AE5" s="232" t="s">
        <v>135</v>
      </c>
      <c r="AG5" s="186"/>
    </row>
    <row r="6" spans="1:33" s="182" customFormat="1" ht="18" customHeight="1">
      <c r="A6" s="192">
        <v>1</v>
      </c>
      <c r="B6" s="186" t="s">
        <v>136</v>
      </c>
      <c r="C6" s="192" t="s">
        <v>137</v>
      </c>
      <c r="D6" s="193">
        <v>1</v>
      </c>
      <c r="E6" s="194">
        <v>3122.05</v>
      </c>
      <c r="F6" s="195">
        <v>104.06833333333334</v>
      </c>
      <c r="G6" s="195">
        <v>104.06</v>
      </c>
      <c r="H6" s="196"/>
      <c r="I6" s="214">
        <v>34.68</v>
      </c>
      <c r="J6" s="183"/>
      <c r="K6" s="185"/>
      <c r="L6" s="183"/>
      <c r="M6" s="183"/>
      <c r="N6" s="183"/>
      <c r="O6" s="183"/>
      <c r="P6" s="183"/>
      <c r="Q6" s="183"/>
      <c r="R6" s="183"/>
      <c r="S6" s="183"/>
      <c r="T6" s="183"/>
      <c r="U6" s="183"/>
      <c r="V6" s="183"/>
      <c r="W6" s="183"/>
      <c r="X6" s="183"/>
      <c r="Y6" s="183"/>
      <c r="Z6" s="183"/>
      <c r="AA6" s="183"/>
      <c r="AD6" s="233">
        <v>18.81</v>
      </c>
      <c r="AE6" s="233">
        <v>0</v>
      </c>
      <c r="AG6" s="186"/>
    </row>
    <row r="7" spans="1:33" s="182" customFormat="1" ht="18" customHeight="1">
      <c r="A7" s="192">
        <v>2</v>
      </c>
      <c r="B7" s="186" t="s">
        <v>138</v>
      </c>
      <c r="C7" s="192" t="s">
        <v>139</v>
      </c>
      <c r="D7" s="193">
        <v>1</v>
      </c>
      <c r="E7" s="194">
        <v>1362.298574</v>
      </c>
      <c r="F7" s="195">
        <v>45.40995246666667</v>
      </c>
      <c r="G7" s="195">
        <v>45.4</v>
      </c>
      <c r="H7" s="196">
        <v>0.81</v>
      </c>
      <c r="I7" s="214">
        <v>27.39</v>
      </c>
      <c r="J7" s="183"/>
      <c r="K7" s="185"/>
      <c r="L7" s="183"/>
      <c r="M7" s="183"/>
      <c r="N7" s="183"/>
      <c r="O7" s="183"/>
      <c r="P7" s="183"/>
      <c r="Q7" s="183"/>
      <c r="R7" s="183"/>
      <c r="S7" s="183"/>
      <c r="T7" s="183"/>
      <c r="U7" s="183"/>
      <c r="V7" s="183"/>
      <c r="W7" s="183"/>
      <c r="X7" s="183"/>
      <c r="Y7" s="183"/>
      <c r="Z7" s="183"/>
      <c r="AA7" s="183"/>
      <c r="AD7" s="233"/>
      <c r="AE7" s="233"/>
      <c r="AG7" s="186"/>
    </row>
    <row r="8" spans="1:33" s="182" customFormat="1" ht="18" customHeight="1">
      <c r="A8" s="192">
        <v>3</v>
      </c>
      <c r="B8" s="186" t="s">
        <v>143</v>
      </c>
      <c r="C8" s="192" t="s">
        <v>137</v>
      </c>
      <c r="D8" s="193">
        <v>1</v>
      </c>
      <c r="E8" s="194">
        <v>4263.1</v>
      </c>
      <c r="F8" s="195">
        <v>142.10333333333335</v>
      </c>
      <c r="G8" s="195">
        <v>142.1</v>
      </c>
      <c r="H8" s="196"/>
      <c r="I8" s="214">
        <v>47.36</v>
      </c>
      <c r="J8" s="183"/>
      <c r="K8" s="183"/>
      <c r="L8" s="183"/>
      <c r="M8" s="183"/>
      <c r="N8" s="183"/>
      <c r="O8" s="183"/>
      <c r="P8" s="183"/>
      <c r="Q8" s="183"/>
      <c r="R8" s="183"/>
      <c r="S8" s="183"/>
      <c r="T8" s="183"/>
      <c r="U8" s="183"/>
      <c r="V8" s="183"/>
      <c r="W8" s="183"/>
      <c r="X8" s="183"/>
      <c r="Y8" s="183"/>
      <c r="Z8" s="183"/>
      <c r="AA8" s="183"/>
      <c r="AD8" s="233"/>
      <c r="AE8" s="233"/>
      <c r="AG8" s="186"/>
    </row>
    <row r="9" spans="1:33" s="182" customFormat="1" ht="18" customHeight="1">
      <c r="A9" s="197" t="s">
        <v>144</v>
      </c>
      <c r="B9" s="197"/>
      <c r="C9" s="197"/>
      <c r="D9" s="197"/>
      <c r="E9" s="197"/>
      <c r="F9" s="198"/>
      <c r="G9" s="198"/>
      <c r="H9" s="198"/>
      <c r="I9" s="228">
        <v>109.43</v>
      </c>
      <c r="J9" s="183"/>
      <c r="K9" s="183"/>
      <c r="L9" s="183"/>
      <c r="M9" s="183"/>
      <c r="N9" s="183"/>
      <c r="O9" s="183"/>
      <c r="P9" s="183"/>
      <c r="Q9" s="183"/>
      <c r="R9" s="183"/>
      <c r="S9" s="183"/>
      <c r="T9" s="183"/>
      <c r="U9" s="183"/>
      <c r="V9" s="183"/>
      <c r="W9" s="183"/>
      <c r="X9" s="183"/>
      <c r="Y9" s="183"/>
      <c r="Z9" s="183"/>
      <c r="AA9" s="183"/>
      <c r="AD9" s="237">
        <v>0</v>
      </c>
      <c r="AE9" s="234"/>
      <c r="AG9" s="186"/>
    </row>
    <row r="10" spans="1:33" s="182" customFormat="1" ht="18" customHeight="1">
      <c r="A10" s="199" t="s">
        <v>145</v>
      </c>
      <c r="B10" s="199"/>
      <c r="C10" s="199"/>
      <c r="D10" s="200">
        <v>0.2</v>
      </c>
      <c r="E10" s="200"/>
      <c r="F10" s="201"/>
      <c r="G10" s="201"/>
      <c r="H10" s="201"/>
      <c r="I10" s="229">
        <f>I9*20%</f>
        <v>21.886000000000003</v>
      </c>
      <c r="J10" s="183"/>
      <c r="K10" s="183"/>
      <c r="L10" s="183"/>
      <c r="M10" s="183"/>
      <c r="N10" s="183"/>
      <c r="O10" s="183"/>
      <c r="P10" s="183"/>
      <c r="Q10" s="183"/>
      <c r="R10" s="183"/>
      <c r="S10" s="183"/>
      <c r="T10" s="183"/>
      <c r="U10" s="183"/>
      <c r="V10" s="183"/>
      <c r="W10" s="183"/>
      <c r="X10" s="183"/>
      <c r="Y10" s="183"/>
      <c r="Z10" s="183"/>
      <c r="AA10" s="183"/>
      <c r="AD10" s="233" t="e">
        <v>#REF!</v>
      </c>
      <c r="AE10" s="233"/>
      <c r="AG10" s="186"/>
    </row>
    <row r="11" spans="1:33" s="182" customFormat="1" ht="18" customHeight="1">
      <c r="A11" s="197" t="s">
        <v>146</v>
      </c>
      <c r="B11" s="197"/>
      <c r="C11" s="197"/>
      <c r="D11" s="197"/>
      <c r="E11" s="197"/>
      <c r="F11" s="201"/>
      <c r="G11" s="201"/>
      <c r="H11" s="201"/>
      <c r="I11" s="230">
        <f>I9+I10</f>
        <v>131.316</v>
      </c>
      <c r="J11" s="183"/>
      <c r="K11" s="183"/>
      <c r="L11" s="183"/>
      <c r="M11" s="183"/>
      <c r="N11" s="183"/>
      <c r="O11" s="183"/>
      <c r="P11" s="183"/>
      <c r="Q11" s="183"/>
      <c r="R11" s="183"/>
      <c r="S11" s="183"/>
      <c r="T11" s="183"/>
      <c r="U11" s="183"/>
      <c r="V11" s="183"/>
      <c r="W11" s="183"/>
      <c r="X11" s="183"/>
      <c r="Y11" s="183"/>
      <c r="Z11" s="183"/>
      <c r="AA11" s="183"/>
      <c r="AD11" s="269" t="e">
        <v>#REF!</v>
      </c>
      <c r="AE11" s="232"/>
      <c r="AG11" s="186"/>
    </row>
    <row r="12" spans="1:33" s="182" customFormat="1" ht="9.75" customHeight="1">
      <c r="A12" s="202"/>
      <c r="B12" s="202"/>
      <c r="C12" s="202"/>
      <c r="D12" s="202"/>
      <c r="E12" s="202"/>
      <c r="F12" s="203"/>
      <c r="G12" s="203"/>
      <c r="H12" s="203"/>
      <c r="I12" s="202"/>
      <c r="J12" s="183"/>
      <c r="K12" s="183"/>
      <c r="L12" s="183"/>
      <c r="M12" s="183"/>
      <c r="N12" s="183"/>
      <c r="O12" s="183"/>
      <c r="P12" s="183"/>
      <c r="Q12" s="183"/>
      <c r="R12" s="183"/>
      <c r="S12" s="183"/>
      <c r="T12" s="183"/>
      <c r="U12" s="183"/>
      <c r="V12" s="183"/>
      <c r="W12" s="183"/>
      <c r="X12" s="183"/>
      <c r="Y12" s="183"/>
      <c r="Z12" s="183"/>
      <c r="AA12" s="183"/>
      <c r="AB12" s="182">
        <v>1.739</v>
      </c>
      <c r="AD12" s="269"/>
      <c r="AE12" s="232"/>
      <c r="AG12" s="186"/>
    </row>
    <row r="13" spans="1:33" s="182" customFormat="1" ht="18" customHeight="1">
      <c r="A13" s="204" t="s">
        <v>147</v>
      </c>
      <c r="B13" s="204"/>
      <c r="C13" s="204"/>
      <c r="D13" s="204"/>
      <c r="E13" s="204"/>
      <c r="F13" s="204"/>
      <c r="G13" s="204"/>
      <c r="H13" s="204"/>
      <c r="I13" s="204"/>
      <c r="J13" s="204"/>
      <c r="K13" s="204"/>
      <c r="L13" s="183"/>
      <c r="M13" s="183"/>
      <c r="N13" s="183"/>
      <c r="O13" s="183"/>
      <c r="P13" s="183"/>
      <c r="Q13" s="183"/>
      <c r="R13" s="183"/>
      <c r="S13" s="183"/>
      <c r="T13" s="183"/>
      <c r="U13" s="183"/>
      <c r="V13" s="183"/>
      <c r="W13" s="183"/>
      <c r="X13" s="183"/>
      <c r="Y13" s="183"/>
      <c r="Z13" s="183"/>
      <c r="AA13" s="183"/>
      <c r="AD13" s="234"/>
      <c r="AE13" s="234"/>
      <c r="AG13" s="186"/>
    </row>
    <row r="14" spans="1:33" s="182" customFormat="1" ht="30" customHeight="1">
      <c r="A14" s="190" t="s">
        <v>51</v>
      </c>
      <c r="B14" s="190" t="s">
        <v>127</v>
      </c>
      <c r="C14" s="190" t="s">
        <v>95</v>
      </c>
      <c r="D14" s="190" t="s">
        <v>128</v>
      </c>
      <c r="E14" s="190" t="s">
        <v>129</v>
      </c>
      <c r="F14" s="191" t="s">
        <v>148</v>
      </c>
      <c r="G14" s="191" t="s">
        <v>131</v>
      </c>
      <c r="H14" s="191"/>
      <c r="I14" s="190" t="s">
        <v>133</v>
      </c>
      <c r="J14" s="183"/>
      <c r="K14" s="183"/>
      <c r="L14" s="183"/>
      <c r="M14" s="183"/>
      <c r="N14" s="183"/>
      <c r="O14" s="183"/>
      <c r="P14" s="183"/>
      <c r="Q14" s="183"/>
      <c r="R14" s="183"/>
      <c r="S14" s="183"/>
      <c r="T14" s="183"/>
      <c r="U14" s="183"/>
      <c r="V14" s="183"/>
      <c r="W14" s="183"/>
      <c r="X14" s="183"/>
      <c r="Y14" s="183"/>
      <c r="Z14" s="183"/>
      <c r="AA14" s="183"/>
      <c r="AB14" s="210"/>
      <c r="AD14" s="232" t="s">
        <v>134</v>
      </c>
      <c r="AE14" s="232" t="s">
        <v>135</v>
      </c>
      <c r="AG14" s="186"/>
    </row>
    <row r="15" spans="1:33" s="182" customFormat="1" ht="23.25" customHeight="1">
      <c r="A15" s="205">
        <v>1</v>
      </c>
      <c r="B15" s="206" t="s">
        <v>149</v>
      </c>
      <c r="C15" s="192" t="s">
        <v>150</v>
      </c>
      <c r="D15" s="207">
        <v>2</v>
      </c>
      <c r="E15" s="208">
        <v>20</v>
      </c>
      <c r="F15" s="209">
        <v>120</v>
      </c>
      <c r="G15" s="209"/>
      <c r="H15" s="209"/>
      <c r="I15" s="238">
        <v>40</v>
      </c>
      <c r="J15" s="231"/>
      <c r="K15" s="183"/>
      <c r="L15" s="183"/>
      <c r="M15" s="183"/>
      <c r="N15" s="183"/>
      <c r="O15" s="183"/>
      <c r="P15" s="183"/>
      <c r="Q15" s="183"/>
      <c r="R15" s="183"/>
      <c r="S15" s="183"/>
      <c r="T15" s="183"/>
      <c r="U15" s="183"/>
      <c r="V15" s="183"/>
      <c r="W15" s="183"/>
      <c r="X15" s="183"/>
      <c r="Y15" s="183"/>
      <c r="Z15" s="183"/>
      <c r="AA15" s="235"/>
      <c r="AB15" s="268"/>
      <c r="AD15" s="270">
        <v>639.92</v>
      </c>
      <c r="AE15" s="233">
        <v>0</v>
      </c>
      <c r="AG15" s="186"/>
    </row>
    <row r="16" spans="1:33" s="182" customFormat="1" ht="27.75" customHeight="1">
      <c r="A16" s="192">
        <v>2</v>
      </c>
      <c r="B16" s="210" t="s">
        <v>153</v>
      </c>
      <c r="C16" s="192" t="s">
        <v>150</v>
      </c>
      <c r="D16" s="211">
        <v>1</v>
      </c>
      <c r="E16" s="212">
        <v>357.63</v>
      </c>
      <c r="F16" s="214"/>
      <c r="G16" s="213">
        <v>9.41</v>
      </c>
      <c r="H16" s="213"/>
      <c r="I16" s="222">
        <v>3.13</v>
      </c>
      <c r="J16" s="231"/>
      <c r="K16" s="183"/>
      <c r="L16" s="183"/>
      <c r="M16" s="183"/>
      <c r="N16" s="183"/>
      <c r="O16" s="183"/>
      <c r="P16" s="183"/>
      <c r="Q16" s="183"/>
      <c r="R16" s="183"/>
      <c r="S16" s="183"/>
      <c r="T16" s="183"/>
      <c r="U16" s="183"/>
      <c r="V16" s="183"/>
      <c r="W16" s="183"/>
      <c r="X16" s="183"/>
      <c r="Y16" s="183"/>
      <c r="Z16" s="183"/>
      <c r="AA16" s="183"/>
      <c r="AD16" s="270"/>
      <c r="AE16" s="233"/>
      <c r="AG16" s="186"/>
    </row>
    <row r="17" spans="1:33" s="182" customFormat="1" ht="43.5" customHeight="1">
      <c r="A17" s="215">
        <v>3</v>
      </c>
      <c r="B17" s="216" t="s">
        <v>195</v>
      </c>
      <c r="C17" s="192" t="s">
        <v>150</v>
      </c>
      <c r="D17" s="217">
        <v>1</v>
      </c>
      <c r="E17" s="218">
        <v>139</v>
      </c>
      <c r="F17" s="219"/>
      <c r="G17" s="213">
        <v>139</v>
      </c>
      <c r="H17" s="213"/>
      <c r="I17" s="241">
        <v>139</v>
      </c>
      <c r="J17" s="231"/>
      <c r="K17" s="183"/>
      <c r="L17" s="183"/>
      <c r="M17" s="183"/>
      <c r="N17" s="183"/>
      <c r="O17" s="183"/>
      <c r="P17" s="183"/>
      <c r="Q17" s="183"/>
      <c r="R17" s="183"/>
      <c r="S17" s="183"/>
      <c r="T17" s="183"/>
      <c r="U17" s="183"/>
      <c r="V17" s="183"/>
      <c r="W17" s="183"/>
      <c r="X17" s="183"/>
      <c r="Y17" s="183"/>
      <c r="Z17" s="183"/>
      <c r="AA17" s="183"/>
      <c r="AD17" s="270">
        <v>106.65</v>
      </c>
      <c r="AE17" s="233">
        <v>0</v>
      </c>
      <c r="AG17" s="186"/>
    </row>
    <row r="18" spans="1:33" s="182" customFormat="1" ht="18" customHeight="1">
      <c r="A18" s="220" t="s">
        <v>144</v>
      </c>
      <c r="B18" s="220"/>
      <c r="C18" s="220"/>
      <c r="D18" s="220"/>
      <c r="E18" s="220"/>
      <c r="F18" s="221"/>
      <c r="G18" s="221"/>
      <c r="H18" s="221"/>
      <c r="I18" s="221">
        <v>182.13</v>
      </c>
      <c r="J18" s="183"/>
      <c r="K18" s="183"/>
      <c r="L18" s="183"/>
      <c r="M18" s="183"/>
      <c r="N18" s="183"/>
      <c r="O18" s="183"/>
      <c r="P18" s="183"/>
      <c r="Q18" s="183"/>
      <c r="R18" s="183"/>
      <c r="S18" s="183"/>
      <c r="T18" s="183"/>
      <c r="U18" s="183"/>
      <c r="V18" s="183"/>
      <c r="W18" s="183"/>
      <c r="X18" s="183"/>
      <c r="Y18" s="183"/>
      <c r="Z18" s="183"/>
      <c r="AA18" s="183"/>
      <c r="AD18" s="233">
        <v>0</v>
      </c>
      <c r="AE18" s="233"/>
      <c r="AG18" s="186"/>
    </row>
    <row r="19" spans="1:33" s="182" customFormat="1" ht="18" customHeight="1">
      <c r="A19" s="199" t="s">
        <v>145</v>
      </c>
      <c r="B19" s="199"/>
      <c r="C19" s="199"/>
      <c r="D19" s="196">
        <v>0.2</v>
      </c>
      <c r="E19" s="196"/>
      <c r="F19" s="221"/>
      <c r="G19" s="221"/>
      <c r="H19" s="221"/>
      <c r="I19" s="221">
        <f>I18*20%</f>
        <v>36.426</v>
      </c>
      <c r="J19" s="183"/>
      <c r="K19" s="183"/>
      <c r="L19" s="183"/>
      <c r="M19" s="183"/>
      <c r="N19" s="183"/>
      <c r="O19" s="183"/>
      <c r="P19" s="183"/>
      <c r="Q19" s="183"/>
      <c r="R19" s="183"/>
      <c r="S19" s="183"/>
      <c r="T19" s="183"/>
      <c r="U19" s="183"/>
      <c r="V19" s="183"/>
      <c r="W19" s="183"/>
      <c r="X19" s="183"/>
      <c r="Y19" s="183"/>
      <c r="Z19" s="183"/>
      <c r="AA19" s="183"/>
      <c r="AD19" s="233">
        <v>0</v>
      </c>
      <c r="AE19" s="233"/>
      <c r="AG19" s="186"/>
    </row>
    <row r="20" spans="1:33" s="182" customFormat="1" ht="18" customHeight="1">
      <c r="A20" s="220" t="s">
        <v>155</v>
      </c>
      <c r="B20" s="220"/>
      <c r="C20" s="220"/>
      <c r="D20" s="220"/>
      <c r="E20" s="220"/>
      <c r="F20" s="221"/>
      <c r="G20" s="221"/>
      <c r="H20" s="221"/>
      <c r="I20" s="221">
        <f>I18+I19</f>
        <v>218.55599999999998</v>
      </c>
      <c r="J20" s="183"/>
      <c r="K20" s="183"/>
      <c r="L20" s="183"/>
      <c r="M20" s="183"/>
      <c r="N20" s="183"/>
      <c r="O20" s="183"/>
      <c r="P20" s="183"/>
      <c r="Q20" s="183"/>
      <c r="R20" s="183"/>
      <c r="S20" s="183"/>
      <c r="T20" s="183"/>
      <c r="U20" s="183"/>
      <c r="V20" s="183"/>
      <c r="W20" s="183"/>
      <c r="X20" s="183"/>
      <c r="Y20" s="183"/>
      <c r="Z20" s="183"/>
      <c r="AA20" s="236" t="e">
        <v>#REF!</v>
      </c>
      <c r="AD20" s="269">
        <v>0</v>
      </c>
      <c r="AE20" s="232"/>
      <c r="AG20" s="186"/>
    </row>
    <row r="21" spans="1:33" s="182" customFormat="1" ht="9.75" customHeight="1">
      <c r="A21" s="186"/>
      <c r="B21" s="186"/>
      <c r="C21" s="192"/>
      <c r="D21" s="192"/>
      <c r="E21" s="192"/>
      <c r="F21" s="222"/>
      <c r="G21" s="222"/>
      <c r="H21" s="222"/>
      <c r="I21" s="192"/>
      <c r="J21" s="183"/>
      <c r="K21" s="185"/>
      <c r="L21" s="183"/>
      <c r="M21" s="183"/>
      <c r="N21" s="183"/>
      <c r="O21" s="183"/>
      <c r="P21" s="183"/>
      <c r="Q21" s="183"/>
      <c r="R21" s="183"/>
      <c r="S21" s="183"/>
      <c r="T21" s="183"/>
      <c r="U21" s="183"/>
      <c r="V21" s="183"/>
      <c r="W21" s="183"/>
      <c r="X21" s="183"/>
      <c r="Y21" s="183"/>
      <c r="Z21" s="183"/>
      <c r="AA21" s="183"/>
      <c r="AD21" s="234"/>
      <c r="AE21" s="237"/>
      <c r="AG21" s="186"/>
    </row>
    <row r="22" spans="1:33" s="182" customFormat="1" ht="18" customHeight="1">
      <c r="A22" s="223" t="s">
        <v>156</v>
      </c>
      <c r="B22" s="223"/>
      <c r="C22" s="223"/>
      <c r="D22" s="223"/>
      <c r="E22" s="223"/>
      <c r="F22" s="224"/>
      <c r="G22" s="224"/>
      <c r="H22" s="224"/>
      <c r="I22" s="224">
        <f>I20+I11</f>
        <v>349.87199999999996</v>
      </c>
      <c r="J22" s="183"/>
      <c r="K22" s="183"/>
      <c r="L22" s="183"/>
      <c r="M22" s="183"/>
      <c r="N22" s="183"/>
      <c r="O22" s="183"/>
      <c r="P22" s="183"/>
      <c r="Q22" s="183"/>
      <c r="R22" s="183"/>
      <c r="S22" s="183"/>
      <c r="T22" s="183"/>
      <c r="U22" s="183"/>
      <c r="V22" s="183"/>
      <c r="W22" s="183"/>
      <c r="X22" s="183"/>
      <c r="Y22" s="183"/>
      <c r="Z22" s="183"/>
      <c r="AA22" s="235" t="e">
        <v>#REF!</v>
      </c>
      <c r="AB22" s="276">
        <v>526.21</v>
      </c>
      <c r="AD22" s="269" t="e">
        <v>#REF!</v>
      </c>
      <c r="AE22" s="232"/>
      <c r="AG22" s="186"/>
    </row>
    <row r="23" spans="1:33" s="182" customFormat="1" ht="9.75" customHeight="1">
      <c r="A23" s="202"/>
      <c r="B23" s="202"/>
      <c r="C23" s="202"/>
      <c r="D23" s="202"/>
      <c r="E23" s="202"/>
      <c r="F23" s="203"/>
      <c r="G23" s="203"/>
      <c r="H23" s="203"/>
      <c r="I23" s="202"/>
      <c r="J23" s="183"/>
      <c r="K23" s="183"/>
      <c r="L23" s="183"/>
      <c r="M23" s="183"/>
      <c r="N23" s="183"/>
      <c r="O23" s="183"/>
      <c r="P23" s="183"/>
      <c r="Q23" s="183"/>
      <c r="R23" s="183"/>
      <c r="S23" s="183"/>
      <c r="T23" s="183"/>
      <c r="U23" s="183"/>
      <c r="V23" s="183"/>
      <c r="W23" s="183"/>
      <c r="X23" s="183"/>
      <c r="Y23" s="183"/>
      <c r="Z23" s="183"/>
      <c r="AA23" s="183"/>
      <c r="AG23" s="186"/>
    </row>
    <row r="24" spans="1:33" s="182" customFormat="1" ht="18.75" customHeight="1">
      <c r="A24" s="225" t="s">
        <v>157</v>
      </c>
      <c r="B24" s="225"/>
      <c r="C24" s="225"/>
      <c r="D24" s="225"/>
      <c r="E24" s="225"/>
      <c r="F24" s="225"/>
      <c r="G24" s="225"/>
      <c r="H24" s="225"/>
      <c r="I24" s="225"/>
      <c r="J24" s="225"/>
      <c r="K24" s="225"/>
      <c r="L24" s="225"/>
      <c r="M24" s="183"/>
      <c r="N24" s="183"/>
      <c r="O24" s="183"/>
      <c r="P24" s="183"/>
      <c r="Q24" s="183"/>
      <c r="R24" s="183"/>
      <c r="S24" s="183"/>
      <c r="T24" s="183"/>
      <c r="U24" s="183"/>
      <c r="V24" s="183"/>
      <c r="W24" s="183"/>
      <c r="X24" s="183"/>
      <c r="Y24" s="183"/>
      <c r="Z24" s="183"/>
      <c r="AA24" s="183"/>
      <c r="AG24" s="186"/>
    </row>
    <row r="25" spans="1:33" s="182" customFormat="1" ht="17.25" customHeight="1">
      <c r="A25" s="226" t="s">
        <v>158</v>
      </c>
      <c r="B25" s="226"/>
      <c r="C25" s="226"/>
      <c r="D25" s="226"/>
      <c r="E25" s="226"/>
      <c r="F25" s="226"/>
      <c r="G25" s="226"/>
      <c r="H25" s="226"/>
      <c r="I25" s="226"/>
      <c r="J25" s="226"/>
      <c r="K25" s="226"/>
      <c r="L25" s="279"/>
      <c r="M25" s="183"/>
      <c r="N25" s="183"/>
      <c r="O25" s="183"/>
      <c r="P25" s="183"/>
      <c r="Q25" s="183"/>
      <c r="R25" s="183"/>
      <c r="S25" s="183"/>
      <c r="T25" s="183"/>
      <c r="U25" s="183"/>
      <c r="V25" s="183"/>
      <c r="W25" s="183"/>
      <c r="X25" s="183"/>
      <c r="Y25" s="183"/>
      <c r="Z25" s="183"/>
      <c r="AA25" s="183"/>
      <c r="AG25" s="186"/>
    </row>
    <row r="26" spans="1:33" s="182" customFormat="1" ht="17.25" customHeight="1">
      <c r="A26" s="226" t="s">
        <v>159</v>
      </c>
      <c r="B26" s="226"/>
      <c r="C26" s="226"/>
      <c r="D26" s="226"/>
      <c r="E26" s="226"/>
      <c r="F26" s="226"/>
      <c r="G26" s="226"/>
      <c r="H26" s="226"/>
      <c r="I26" s="226"/>
      <c r="J26" s="226"/>
      <c r="K26" s="226"/>
      <c r="L26" s="279"/>
      <c r="M26" s="183"/>
      <c r="N26" s="183"/>
      <c r="O26" s="183"/>
      <c r="P26" s="183"/>
      <c r="Q26" s="183"/>
      <c r="R26" s="183"/>
      <c r="S26" s="183"/>
      <c r="T26" s="183"/>
      <c r="U26" s="183"/>
      <c r="V26" s="183"/>
      <c r="W26" s="183"/>
      <c r="X26" s="183"/>
      <c r="Y26" s="183"/>
      <c r="Z26" s="183"/>
      <c r="AA26" s="183"/>
      <c r="AG26" s="186"/>
    </row>
    <row r="27" spans="1:33" s="182" customFormat="1" ht="17.25" customHeight="1">
      <c r="A27" s="226" t="s">
        <v>160</v>
      </c>
      <c r="B27" s="226"/>
      <c r="C27" s="226"/>
      <c r="D27" s="226"/>
      <c r="E27" s="226"/>
      <c r="F27" s="226"/>
      <c r="G27" s="226"/>
      <c r="H27" s="226"/>
      <c r="I27" s="226"/>
      <c r="J27" s="226"/>
      <c r="K27" s="226"/>
      <c r="L27" s="279"/>
      <c r="M27" s="183"/>
      <c r="N27" s="183"/>
      <c r="O27" s="183"/>
      <c r="P27" s="183"/>
      <c r="Q27" s="183"/>
      <c r="R27" s="183"/>
      <c r="S27" s="183"/>
      <c r="T27" s="183"/>
      <c r="U27" s="183"/>
      <c r="V27" s="183"/>
      <c r="W27" s="183"/>
      <c r="X27" s="183"/>
      <c r="Y27" s="183"/>
      <c r="Z27" s="183"/>
      <c r="AA27" s="183"/>
      <c r="AG27" s="186"/>
    </row>
    <row r="28" spans="1:12" ht="177" customHeight="1">
      <c r="A28" s="242" t="s">
        <v>161</v>
      </c>
      <c r="B28" s="242"/>
      <c r="C28" s="242"/>
      <c r="D28" s="242"/>
      <c r="E28" s="242"/>
      <c r="F28" s="242"/>
      <c r="G28" s="242"/>
      <c r="H28" s="242"/>
      <c r="I28" s="242"/>
      <c r="J28" s="242"/>
      <c r="K28" s="242"/>
      <c r="L28" s="242"/>
    </row>
  </sheetData>
  <sheetProtection/>
  <mergeCells count="24">
    <mergeCell ref="A1:I1"/>
    <mergeCell ref="J1:K1"/>
    <mergeCell ref="A2:I2"/>
    <mergeCell ref="A3:K3"/>
    <mergeCell ref="A9:D9"/>
    <mergeCell ref="AD9:AE9"/>
    <mergeCell ref="A10:C10"/>
    <mergeCell ref="AD10:AE10"/>
    <mergeCell ref="A11:D11"/>
    <mergeCell ref="AD11:AE11"/>
    <mergeCell ref="A13:K13"/>
    <mergeCell ref="A18:D18"/>
    <mergeCell ref="AD18:AE18"/>
    <mergeCell ref="A19:C19"/>
    <mergeCell ref="AD19:AE19"/>
    <mergeCell ref="A20:D20"/>
    <mergeCell ref="AD20:AE20"/>
    <mergeCell ref="A22:D22"/>
    <mergeCell ref="AD22:AE22"/>
    <mergeCell ref="A24:L24"/>
    <mergeCell ref="A25:K25"/>
    <mergeCell ref="A26:K26"/>
    <mergeCell ref="A27:K27"/>
    <mergeCell ref="A28:L28"/>
  </mergeCells>
  <printOptions/>
  <pageMargins left="0.5118110236220472" right="0.5118110236220472" top="1.0236220472440944" bottom="0.8661417322834646" header="0.31496062992125984" footer="0.31496062992125984"/>
  <pageSetup fitToHeight="0" fitToWidth="1" horizontalDpi="600" verticalDpi="600" orientation="portrait" paperSize="9" scale="71"/>
</worksheet>
</file>

<file path=xl/worksheets/sheet19.xml><?xml version="1.0" encoding="utf-8"?>
<worksheet xmlns="http://schemas.openxmlformats.org/spreadsheetml/2006/main" xmlns:r="http://schemas.openxmlformats.org/officeDocument/2006/relationships">
  <sheetPr>
    <pageSetUpPr fitToPage="1"/>
  </sheetPr>
  <dimension ref="A1:AG28"/>
  <sheetViews>
    <sheetView showZeros="0" view="pageBreakPreview" zoomScale="90" zoomScaleNormal="115" zoomScaleSheetLayoutView="90" workbookViewId="0" topLeftCell="A6">
      <selection activeCell="I22" sqref="I22"/>
    </sheetView>
  </sheetViews>
  <sheetFormatPr defaultColWidth="9.140625" defaultRowHeight="12" customHeight="1"/>
  <cols>
    <col min="1" max="1" width="6.140625" style="183" customWidth="1"/>
    <col min="2" max="2" width="47.28125" style="183" customWidth="1"/>
    <col min="3" max="3" width="6.7109375" style="184" customWidth="1"/>
    <col min="4" max="4" width="8.140625" style="184" customWidth="1"/>
    <col min="5" max="5" width="16.00390625" style="184" customWidth="1"/>
    <col min="6" max="7" width="11.00390625" style="184" customWidth="1"/>
    <col min="8" max="8" width="12.140625" style="184" customWidth="1"/>
    <col min="9" max="9" width="10.7109375" style="184" customWidth="1"/>
    <col min="10" max="10" width="9.140625" style="183" hidden="1" customWidth="1"/>
    <col min="11" max="11" width="9.140625" style="185" hidden="1" customWidth="1"/>
    <col min="12" max="13" width="9.140625" style="183" hidden="1" customWidth="1"/>
    <col min="14" max="14" width="11.140625" style="183" hidden="1" customWidth="1"/>
    <col min="15" max="25" width="9.140625" style="183" hidden="1" customWidth="1"/>
    <col min="26" max="26" width="2.28125" style="183" customWidth="1"/>
    <col min="27" max="27" width="11.00390625" style="183" customWidth="1"/>
    <col min="28" max="28" width="15.7109375" style="182" bestFit="1" customWidth="1"/>
    <col min="29" max="29" width="12.140625" style="182" bestFit="1" customWidth="1"/>
    <col min="30" max="30" width="17.140625" style="182" bestFit="1" customWidth="1"/>
    <col min="31" max="31" width="18.57421875" style="182" customWidth="1"/>
    <col min="32" max="32" width="9.140625" style="182" customWidth="1"/>
    <col min="33" max="33" width="9.140625" style="186" customWidth="1"/>
    <col min="34" max="34" width="9.140625" style="182" customWidth="1"/>
    <col min="35" max="16384" width="9.140625" style="183" customWidth="1"/>
  </cols>
  <sheetData>
    <row r="1" spans="1:33" s="182" customFormat="1" ht="20.25" customHeight="1">
      <c r="A1" s="187" t="s">
        <v>124</v>
      </c>
      <c r="B1" s="187"/>
      <c r="C1" s="187"/>
      <c r="D1" s="187"/>
      <c r="E1" s="187"/>
      <c r="F1" s="187"/>
      <c r="G1" s="187"/>
      <c r="H1" s="187"/>
      <c r="I1" s="187"/>
      <c r="J1" s="187"/>
      <c r="K1" s="187"/>
      <c r="L1" s="183"/>
      <c r="M1" s="183"/>
      <c r="N1" s="183"/>
      <c r="O1" s="183"/>
      <c r="P1" s="183"/>
      <c r="Q1" s="183"/>
      <c r="R1" s="183"/>
      <c r="S1" s="183"/>
      <c r="T1" s="183"/>
      <c r="U1" s="183"/>
      <c r="V1" s="183"/>
      <c r="W1" s="183"/>
      <c r="X1" s="183"/>
      <c r="Y1" s="183"/>
      <c r="Z1" s="183"/>
      <c r="AA1" s="183"/>
      <c r="AG1" s="186"/>
    </row>
    <row r="2" spans="1:33" s="182" customFormat="1" ht="43.5" customHeight="1">
      <c r="A2" s="188" t="s">
        <v>196</v>
      </c>
      <c r="B2" s="188"/>
      <c r="C2" s="188"/>
      <c r="D2" s="188"/>
      <c r="E2" s="188"/>
      <c r="F2" s="188"/>
      <c r="G2" s="188"/>
      <c r="H2" s="188"/>
      <c r="I2" s="188"/>
      <c r="J2" s="227"/>
      <c r="K2" s="227"/>
      <c r="L2" s="183"/>
      <c r="M2" s="183"/>
      <c r="N2" s="183"/>
      <c r="O2" s="183"/>
      <c r="P2" s="183"/>
      <c r="Q2" s="183"/>
      <c r="R2" s="183"/>
      <c r="S2" s="183"/>
      <c r="T2" s="183"/>
      <c r="U2" s="183"/>
      <c r="V2" s="183"/>
      <c r="W2" s="183"/>
      <c r="X2" s="183"/>
      <c r="Y2" s="183"/>
      <c r="Z2" s="183"/>
      <c r="AA2" s="183"/>
      <c r="AB2" s="267"/>
      <c r="AG2" s="186"/>
    </row>
    <row r="3" spans="1:33" s="182" customFormat="1" ht="18" customHeight="1">
      <c r="A3" s="189" t="s">
        <v>126</v>
      </c>
      <c r="B3" s="189"/>
      <c r="C3" s="189"/>
      <c r="D3" s="189"/>
      <c r="E3" s="189"/>
      <c r="F3" s="189"/>
      <c r="G3" s="189"/>
      <c r="H3" s="189"/>
      <c r="I3" s="189"/>
      <c r="J3" s="189"/>
      <c r="K3" s="189"/>
      <c r="L3" s="183"/>
      <c r="M3" s="183"/>
      <c r="N3" s="183"/>
      <c r="O3" s="183"/>
      <c r="P3" s="183"/>
      <c r="Q3" s="183"/>
      <c r="R3" s="183"/>
      <c r="S3" s="183"/>
      <c r="T3" s="183"/>
      <c r="U3" s="183"/>
      <c r="V3" s="183"/>
      <c r="W3" s="183"/>
      <c r="X3" s="183"/>
      <c r="Y3" s="183"/>
      <c r="Z3" s="183"/>
      <c r="AA3" s="183"/>
      <c r="AG3" s="186"/>
    </row>
    <row r="4" spans="1:33" s="182" customFormat="1" ht="9.75" customHeight="1">
      <c r="A4" s="183"/>
      <c r="B4" s="183"/>
      <c r="C4" s="184"/>
      <c r="D4" s="184"/>
      <c r="E4" s="184"/>
      <c r="F4" s="184"/>
      <c r="G4" s="184"/>
      <c r="H4" s="184"/>
      <c r="I4" s="184"/>
      <c r="J4" s="183">
        <v>192</v>
      </c>
      <c r="K4" s="185">
        <v>67</v>
      </c>
      <c r="L4" s="183"/>
      <c r="M4" s="183"/>
      <c r="N4" s="183"/>
      <c r="O4" s="183"/>
      <c r="P4" s="183"/>
      <c r="Q4" s="183"/>
      <c r="R4" s="183"/>
      <c r="S4" s="183"/>
      <c r="T4" s="183"/>
      <c r="U4" s="183"/>
      <c r="V4" s="183"/>
      <c r="W4" s="183"/>
      <c r="X4" s="183"/>
      <c r="Y4" s="183"/>
      <c r="Z4" s="183"/>
      <c r="AA4" s="183"/>
      <c r="AG4" s="186"/>
    </row>
    <row r="5" spans="1:33" s="182" customFormat="1" ht="30.75" customHeight="1">
      <c r="A5" s="190" t="s">
        <v>51</v>
      </c>
      <c r="B5" s="190" t="s">
        <v>127</v>
      </c>
      <c r="C5" s="190" t="s">
        <v>95</v>
      </c>
      <c r="D5" s="190" t="s">
        <v>128</v>
      </c>
      <c r="E5" s="190" t="s">
        <v>129</v>
      </c>
      <c r="F5" s="191" t="s">
        <v>130</v>
      </c>
      <c r="G5" s="191" t="s">
        <v>131</v>
      </c>
      <c r="H5" s="191" t="s">
        <v>132</v>
      </c>
      <c r="I5" s="190" t="s">
        <v>180</v>
      </c>
      <c r="J5" s="183">
        <v>192</v>
      </c>
      <c r="K5" s="185">
        <v>67</v>
      </c>
      <c r="L5" s="183"/>
      <c r="M5" s="183"/>
      <c r="N5" s="183"/>
      <c r="O5" s="183"/>
      <c r="P5" s="183"/>
      <c r="Q5" s="183"/>
      <c r="R5" s="183"/>
      <c r="S5" s="183"/>
      <c r="T5" s="183"/>
      <c r="U5" s="183"/>
      <c r="V5" s="183"/>
      <c r="W5" s="183"/>
      <c r="X5" s="183"/>
      <c r="Y5" s="183"/>
      <c r="Z5" s="183"/>
      <c r="AA5" s="183"/>
      <c r="AD5" s="232" t="s">
        <v>134</v>
      </c>
      <c r="AE5" s="232" t="s">
        <v>135</v>
      </c>
      <c r="AG5" s="186"/>
    </row>
    <row r="6" spans="1:33" s="182" customFormat="1" ht="18" customHeight="1">
      <c r="A6" s="192">
        <v>1</v>
      </c>
      <c r="B6" s="186" t="s">
        <v>136</v>
      </c>
      <c r="C6" s="192" t="s">
        <v>137</v>
      </c>
      <c r="D6" s="193">
        <v>4</v>
      </c>
      <c r="E6" s="194">
        <v>3122.05</v>
      </c>
      <c r="F6" s="195">
        <v>104.06833333333334</v>
      </c>
      <c r="G6" s="195">
        <v>416.27</v>
      </c>
      <c r="H6" s="196"/>
      <c r="I6" s="214">
        <v>20.81</v>
      </c>
      <c r="J6" s="183"/>
      <c r="K6" s="185"/>
      <c r="L6" s="183"/>
      <c r="M6" s="183"/>
      <c r="N6" s="183"/>
      <c r="O6" s="183"/>
      <c r="P6" s="183"/>
      <c r="Q6" s="183"/>
      <c r="R6" s="183"/>
      <c r="S6" s="183"/>
      <c r="T6" s="183"/>
      <c r="U6" s="183"/>
      <c r="V6" s="183"/>
      <c r="W6" s="183"/>
      <c r="X6" s="183"/>
      <c r="Y6" s="183"/>
      <c r="Z6" s="183"/>
      <c r="AA6" s="183"/>
      <c r="AD6" s="233">
        <v>18.81</v>
      </c>
      <c r="AE6" s="233">
        <v>0</v>
      </c>
      <c r="AG6" s="186"/>
    </row>
    <row r="7" spans="1:33" s="182" customFormat="1" ht="18" customHeight="1">
      <c r="A7" s="192">
        <v>2</v>
      </c>
      <c r="B7" s="186" t="s">
        <v>138</v>
      </c>
      <c r="C7" s="192" t="s">
        <v>139</v>
      </c>
      <c r="D7" s="193">
        <v>4</v>
      </c>
      <c r="E7" s="194">
        <v>1362.298574</v>
      </c>
      <c r="F7" s="195">
        <v>45.40995246666667</v>
      </c>
      <c r="G7" s="195">
        <v>181.63</v>
      </c>
      <c r="H7" s="196">
        <v>0.81</v>
      </c>
      <c r="I7" s="214">
        <v>16.43</v>
      </c>
      <c r="J7" s="183"/>
      <c r="K7" s="185"/>
      <c r="L7" s="183"/>
      <c r="M7" s="183"/>
      <c r="N7" s="183"/>
      <c r="O7" s="183"/>
      <c r="P7" s="183"/>
      <c r="Q7" s="183"/>
      <c r="R7" s="183"/>
      <c r="S7" s="183"/>
      <c r="T7" s="183"/>
      <c r="U7" s="183"/>
      <c r="V7" s="183"/>
      <c r="W7" s="183"/>
      <c r="X7" s="183"/>
      <c r="Y7" s="183"/>
      <c r="Z7" s="183"/>
      <c r="AA7" s="183"/>
      <c r="AD7" s="233"/>
      <c r="AE7" s="233"/>
      <c r="AG7" s="186"/>
    </row>
    <row r="8" spans="1:33" s="182" customFormat="1" ht="18" customHeight="1">
      <c r="A8" s="192">
        <v>3</v>
      </c>
      <c r="B8" s="186" t="s">
        <v>143</v>
      </c>
      <c r="C8" s="192" t="s">
        <v>137</v>
      </c>
      <c r="D8" s="193">
        <v>2</v>
      </c>
      <c r="E8" s="194">
        <v>4263.1</v>
      </c>
      <c r="F8" s="195">
        <v>142.10333333333335</v>
      </c>
      <c r="G8" s="195">
        <v>284.2</v>
      </c>
      <c r="H8" s="196"/>
      <c r="I8" s="214">
        <v>14.21</v>
      </c>
      <c r="J8" s="183"/>
      <c r="K8" s="183"/>
      <c r="L8" s="183"/>
      <c r="M8" s="183"/>
      <c r="N8" s="183"/>
      <c r="O8" s="183"/>
      <c r="P8" s="183"/>
      <c r="Q8" s="183"/>
      <c r="R8" s="183"/>
      <c r="S8" s="183"/>
      <c r="T8" s="183"/>
      <c r="U8" s="183"/>
      <c r="V8" s="183"/>
      <c r="W8" s="183"/>
      <c r="X8" s="183"/>
      <c r="Y8" s="183"/>
      <c r="Z8" s="183"/>
      <c r="AA8" s="183"/>
      <c r="AD8" s="233"/>
      <c r="AE8" s="233"/>
      <c r="AG8" s="186"/>
    </row>
    <row r="9" spans="1:33" s="182" customFormat="1" ht="18" customHeight="1">
      <c r="A9" s="197" t="s">
        <v>144</v>
      </c>
      <c r="B9" s="197"/>
      <c r="C9" s="197"/>
      <c r="D9" s="197"/>
      <c r="E9" s="197"/>
      <c r="F9" s="198"/>
      <c r="G9" s="198"/>
      <c r="H9" s="198"/>
      <c r="I9" s="228">
        <v>51.45</v>
      </c>
      <c r="J9" s="183"/>
      <c r="K9" s="183"/>
      <c r="L9" s="183"/>
      <c r="M9" s="183"/>
      <c r="N9" s="183"/>
      <c r="O9" s="183"/>
      <c r="P9" s="183"/>
      <c r="Q9" s="183"/>
      <c r="R9" s="183"/>
      <c r="S9" s="183"/>
      <c r="T9" s="183"/>
      <c r="U9" s="183"/>
      <c r="V9" s="183"/>
      <c r="W9" s="183"/>
      <c r="X9" s="183"/>
      <c r="Y9" s="183"/>
      <c r="Z9" s="183"/>
      <c r="AA9" s="183"/>
      <c r="AD9" s="237">
        <v>0</v>
      </c>
      <c r="AE9" s="234"/>
      <c r="AG9" s="186"/>
    </row>
    <row r="10" spans="1:33" s="182" customFormat="1" ht="18" customHeight="1">
      <c r="A10" s="199" t="s">
        <v>145</v>
      </c>
      <c r="B10" s="199"/>
      <c r="C10" s="199"/>
      <c r="D10" s="200">
        <v>0.2</v>
      </c>
      <c r="E10" s="200"/>
      <c r="F10" s="201"/>
      <c r="G10" s="201"/>
      <c r="H10" s="201"/>
      <c r="I10" s="229">
        <f>I9*20%</f>
        <v>10.290000000000001</v>
      </c>
      <c r="J10" s="183"/>
      <c r="K10" s="183"/>
      <c r="L10" s="183"/>
      <c r="M10" s="183"/>
      <c r="N10" s="183"/>
      <c r="O10" s="183"/>
      <c r="P10" s="183"/>
      <c r="Q10" s="183"/>
      <c r="R10" s="183"/>
      <c r="S10" s="183"/>
      <c r="T10" s="183"/>
      <c r="U10" s="183"/>
      <c r="V10" s="183"/>
      <c r="W10" s="183"/>
      <c r="X10" s="183"/>
      <c r="Y10" s="183"/>
      <c r="Z10" s="183"/>
      <c r="AA10" s="183"/>
      <c r="AD10" s="233" t="e">
        <v>#REF!</v>
      </c>
      <c r="AE10" s="233"/>
      <c r="AG10" s="186"/>
    </row>
    <row r="11" spans="1:33" s="182" customFormat="1" ht="18" customHeight="1">
      <c r="A11" s="197" t="s">
        <v>146</v>
      </c>
      <c r="B11" s="197"/>
      <c r="C11" s="197"/>
      <c r="D11" s="197"/>
      <c r="E11" s="197"/>
      <c r="F11" s="201"/>
      <c r="G11" s="201"/>
      <c r="H11" s="201"/>
      <c r="I11" s="230">
        <f>I9+I10</f>
        <v>61.74</v>
      </c>
      <c r="J11" s="183"/>
      <c r="K11" s="183"/>
      <c r="L11" s="183"/>
      <c r="M11" s="183"/>
      <c r="N11" s="183"/>
      <c r="O11" s="183"/>
      <c r="P11" s="183"/>
      <c r="Q11" s="183"/>
      <c r="R11" s="183"/>
      <c r="S11" s="183"/>
      <c r="T11" s="183"/>
      <c r="U11" s="183"/>
      <c r="V11" s="183"/>
      <c r="W11" s="183"/>
      <c r="X11" s="183"/>
      <c r="Y11" s="183"/>
      <c r="Z11" s="183"/>
      <c r="AA11" s="183"/>
      <c r="AD11" s="269" t="e">
        <v>#REF!</v>
      </c>
      <c r="AE11" s="232"/>
      <c r="AG11" s="186"/>
    </row>
    <row r="12" spans="1:33" s="182" customFormat="1" ht="9.75" customHeight="1">
      <c r="A12" s="202"/>
      <c r="B12" s="202"/>
      <c r="C12" s="202"/>
      <c r="D12" s="202"/>
      <c r="E12" s="202"/>
      <c r="F12" s="203"/>
      <c r="G12" s="203"/>
      <c r="H12" s="203"/>
      <c r="I12" s="202"/>
      <c r="J12" s="183"/>
      <c r="K12" s="183"/>
      <c r="L12" s="183"/>
      <c r="M12" s="183"/>
      <c r="N12" s="183"/>
      <c r="O12" s="183"/>
      <c r="P12" s="183"/>
      <c r="Q12" s="183"/>
      <c r="R12" s="183"/>
      <c r="S12" s="183"/>
      <c r="T12" s="183"/>
      <c r="U12" s="183"/>
      <c r="V12" s="183"/>
      <c r="W12" s="183"/>
      <c r="X12" s="183"/>
      <c r="Y12" s="183"/>
      <c r="Z12" s="183"/>
      <c r="AA12" s="183"/>
      <c r="AB12" s="182">
        <v>1.739</v>
      </c>
      <c r="AD12" s="269"/>
      <c r="AE12" s="232"/>
      <c r="AG12" s="186"/>
    </row>
    <row r="13" spans="1:33" s="182" customFormat="1" ht="18" customHeight="1">
      <c r="A13" s="204" t="s">
        <v>147</v>
      </c>
      <c r="B13" s="204"/>
      <c r="C13" s="204"/>
      <c r="D13" s="204"/>
      <c r="E13" s="204"/>
      <c r="F13" s="204"/>
      <c r="G13" s="204"/>
      <c r="H13" s="204"/>
      <c r="I13" s="204"/>
      <c r="J13" s="204"/>
      <c r="K13" s="204"/>
      <c r="L13" s="183"/>
      <c r="M13" s="183"/>
      <c r="N13" s="183"/>
      <c r="O13" s="183"/>
      <c r="P13" s="183"/>
      <c r="Q13" s="183"/>
      <c r="R13" s="183"/>
      <c r="S13" s="183"/>
      <c r="T13" s="183"/>
      <c r="U13" s="183"/>
      <c r="V13" s="183"/>
      <c r="W13" s="183"/>
      <c r="X13" s="183"/>
      <c r="Y13" s="183"/>
      <c r="Z13" s="183"/>
      <c r="AA13" s="183"/>
      <c r="AD13" s="234"/>
      <c r="AE13" s="234"/>
      <c r="AG13" s="186"/>
    </row>
    <row r="14" spans="1:33" s="182" customFormat="1" ht="30" customHeight="1">
      <c r="A14" s="190" t="s">
        <v>51</v>
      </c>
      <c r="B14" s="190" t="s">
        <v>127</v>
      </c>
      <c r="C14" s="190" t="s">
        <v>95</v>
      </c>
      <c r="D14" s="190" t="s">
        <v>128</v>
      </c>
      <c r="E14" s="190" t="s">
        <v>129</v>
      </c>
      <c r="F14" s="191" t="s">
        <v>148</v>
      </c>
      <c r="G14" s="191" t="s">
        <v>131</v>
      </c>
      <c r="H14" s="191"/>
      <c r="I14" s="190" t="s">
        <v>133</v>
      </c>
      <c r="J14" s="183"/>
      <c r="K14" s="183"/>
      <c r="L14" s="183"/>
      <c r="M14" s="183"/>
      <c r="N14" s="183"/>
      <c r="O14" s="183"/>
      <c r="P14" s="183"/>
      <c r="Q14" s="183"/>
      <c r="R14" s="183"/>
      <c r="S14" s="183"/>
      <c r="T14" s="183"/>
      <c r="U14" s="183"/>
      <c r="V14" s="183"/>
      <c r="W14" s="183"/>
      <c r="X14" s="183"/>
      <c r="Y14" s="183"/>
      <c r="Z14" s="183"/>
      <c r="AA14" s="183"/>
      <c r="AB14" s="210"/>
      <c r="AD14" s="232" t="s">
        <v>134</v>
      </c>
      <c r="AE14" s="232" t="s">
        <v>135</v>
      </c>
      <c r="AG14" s="186"/>
    </row>
    <row r="15" spans="1:33" s="182" customFormat="1" ht="23.25" customHeight="1">
      <c r="A15" s="205">
        <v>1</v>
      </c>
      <c r="B15" s="206" t="s">
        <v>149</v>
      </c>
      <c r="C15" s="192" t="s">
        <v>150</v>
      </c>
      <c r="D15" s="207">
        <v>2</v>
      </c>
      <c r="E15" s="208">
        <v>20</v>
      </c>
      <c r="F15" s="209">
        <v>400</v>
      </c>
      <c r="G15" s="209"/>
      <c r="H15" s="209"/>
      <c r="I15" s="238">
        <v>20</v>
      </c>
      <c r="J15" s="231"/>
      <c r="K15" s="183"/>
      <c r="L15" s="183"/>
      <c r="M15" s="183"/>
      <c r="N15" s="183"/>
      <c r="O15" s="183"/>
      <c r="P15" s="183"/>
      <c r="Q15" s="183"/>
      <c r="R15" s="183"/>
      <c r="S15" s="183"/>
      <c r="T15" s="183"/>
      <c r="U15" s="183"/>
      <c r="V15" s="183"/>
      <c r="W15" s="183"/>
      <c r="X15" s="183"/>
      <c r="Y15" s="183"/>
      <c r="Z15" s="183"/>
      <c r="AA15" s="235"/>
      <c r="AB15" s="268"/>
      <c r="AD15" s="270">
        <v>639.92</v>
      </c>
      <c r="AE15" s="233">
        <v>0</v>
      </c>
      <c r="AG15" s="186"/>
    </row>
    <row r="16" spans="1:33" s="182" customFormat="1" ht="27.75" customHeight="1">
      <c r="A16" s="192">
        <v>2</v>
      </c>
      <c r="B16" s="210" t="s">
        <v>153</v>
      </c>
      <c r="C16" s="192" t="s">
        <v>150</v>
      </c>
      <c r="D16" s="211">
        <v>1</v>
      </c>
      <c r="E16" s="212">
        <v>357.63</v>
      </c>
      <c r="F16" s="214"/>
      <c r="G16" s="213">
        <v>357.63</v>
      </c>
      <c r="H16" s="213"/>
      <c r="I16" s="222">
        <v>17.88</v>
      </c>
      <c r="J16" s="231"/>
      <c r="K16" s="183"/>
      <c r="L16" s="183"/>
      <c r="M16" s="183"/>
      <c r="N16" s="183"/>
      <c r="O16" s="183"/>
      <c r="P16" s="183"/>
      <c r="Q16" s="183"/>
      <c r="R16" s="183"/>
      <c r="S16" s="183"/>
      <c r="T16" s="183"/>
      <c r="U16" s="183"/>
      <c r="V16" s="183"/>
      <c r="W16" s="183"/>
      <c r="X16" s="183"/>
      <c r="Y16" s="183"/>
      <c r="Z16" s="183"/>
      <c r="AA16" s="183"/>
      <c r="AD16" s="270"/>
      <c r="AE16" s="233"/>
      <c r="AG16" s="186"/>
    </row>
    <row r="17" spans="1:33" s="182" customFormat="1" ht="43.5" customHeight="1">
      <c r="A17" s="215">
        <v>3</v>
      </c>
      <c r="B17" s="216" t="s">
        <v>197</v>
      </c>
      <c r="C17" s="192" t="s">
        <v>150</v>
      </c>
      <c r="D17" s="217">
        <v>1</v>
      </c>
      <c r="E17" s="218">
        <v>350</v>
      </c>
      <c r="F17" s="219"/>
      <c r="G17" s="213">
        <v>350</v>
      </c>
      <c r="H17" s="213"/>
      <c r="I17" s="241">
        <v>350</v>
      </c>
      <c r="J17" s="231"/>
      <c r="K17" s="183"/>
      <c r="L17" s="183"/>
      <c r="M17" s="183"/>
      <c r="N17" s="183"/>
      <c r="O17" s="183"/>
      <c r="P17" s="183"/>
      <c r="Q17" s="183"/>
      <c r="R17" s="183"/>
      <c r="S17" s="183"/>
      <c r="T17" s="183"/>
      <c r="U17" s="183"/>
      <c r="V17" s="183"/>
      <c r="W17" s="183"/>
      <c r="X17" s="183"/>
      <c r="Y17" s="183"/>
      <c r="Z17" s="183"/>
      <c r="AA17" s="183"/>
      <c r="AD17" s="270">
        <v>106.65</v>
      </c>
      <c r="AE17" s="233">
        <v>0</v>
      </c>
      <c r="AG17" s="186"/>
    </row>
    <row r="18" spans="1:33" s="182" customFormat="1" ht="18" customHeight="1">
      <c r="A18" s="220" t="s">
        <v>144</v>
      </c>
      <c r="B18" s="220"/>
      <c r="C18" s="220"/>
      <c r="D18" s="220"/>
      <c r="E18" s="220"/>
      <c r="F18" s="221"/>
      <c r="G18" s="221"/>
      <c r="H18" s="221"/>
      <c r="I18" s="221">
        <v>387.88</v>
      </c>
      <c r="J18" s="183"/>
      <c r="K18" s="183"/>
      <c r="L18" s="183"/>
      <c r="M18" s="183"/>
      <c r="N18" s="183"/>
      <c r="O18" s="183"/>
      <c r="P18" s="183"/>
      <c r="Q18" s="183"/>
      <c r="R18" s="183"/>
      <c r="S18" s="183"/>
      <c r="T18" s="183"/>
      <c r="U18" s="183"/>
      <c r="V18" s="183"/>
      <c r="W18" s="183"/>
      <c r="X18" s="183"/>
      <c r="Y18" s="183"/>
      <c r="Z18" s="183"/>
      <c r="AA18" s="183"/>
      <c r="AD18" s="233">
        <v>0</v>
      </c>
      <c r="AE18" s="233"/>
      <c r="AG18" s="186"/>
    </row>
    <row r="19" spans="1:33" s="182" customFormat="1" ht="18" customHeight="1">
      <c r="A19" s="199" t="s">
        <v>145</v>
      </c>
      <c r="B19" s="199"/>
      <c r="C19" s="199"/>
      <c r="D19" s="196">
        <v>0.2</v>
      </c>
      <c r="E19" s="196"/>
      <c r="F19" s="221"/>
      <c r="G19" s="221"/>
      <c r="H19" s="221"/>
      <c r="I19" s="221">
        <f>I18*20%</f>
        <v>77.57600000000001</v>
      </c>
      <c r="J19" s="183"/>
      <c r="K19" s="183"/>
      <c r="L19" s="183"/>
      <c r="M19" s="183"/>
      <c r="N19" s="183"/>
      <c r="O19" s="183"/>
      <c r="P19" s="183"/>
      <c r="Q19" s="183"/>
      <c r="R19" s="183"/>
      <c r="S19" s="183"/>
      <c r="T19" s="183"/>
      <c r="U19" s="183"/>
      <c r="V19" s="183"/>
      <c r="W19" s="183"/>
      <c r="X19" s="183"/>
      <c r="Y19" s="183"/>
      <c r="Z19" s="183"/>
      <c r="AA19" s="183"/>
      <c r="AD19" s="233">
        <v>0</v>
      </c>
      <c r="AE19" s="233"/>
      <c r="AG19" s="186"/>
    </row>
    <row r="20" spans="1:33" s="182" customFormat="1" ht="18" customHeight="1">
      <c r="A20" s="220" t="s">
        <v>155</v>
      </c>
      <c r="B20" s="220"/>
      <c r="C20" s="220"/>
      <c r="D20" s="220"/>
      <c r="E20" s="220"/>
      <c r="F20" s="221"/>
      <c r="G20" s="221"/>
      <c r="H20" s="221"/>
      <c r="I20" s="221">
        <f>I18+I19</f>
        <v>465.456</v>
      </c>
      <c r="J20" s="183"/>
      <c r="K20" s="183"/>
      <c r="L20" s="183"/>
      <c r="M20" s="183"/>
      <c r="N20" s="183"/>
      <c r="O20" s="183"/>
      <c r="P20" s="183"/>
      <c r="Q20" s="183"/>
      <c r="R20" s="183"/>
      <c r="S20" s="183"/>
      <c r="T20" s="183"/>
      <c r="U20" s="183"/>
      <c r="V20" s="183"/>
      <c r="W20" s="183"/>
      <c r="X20" s="183"/>
      <c r="Y20" s="183"/>
      <c r="Z20" s="183"/>
      <c r="AA20" s="236" t="e">
        <v>#REF!</v>
      </c>
      <c r="AD20" s="269">
        <v>0</v>
      </c>
      <c r="AE20" s="232"/>
      <c r="AG20" s="186"/>
    </row>
    <row r="21" spans="1:33" s="182" customFormat="1" ht="9.75" customHeight="1">
      <c r="A21" s="186"/>
      <c r="B21" s="186"/>
      <c r="C21" s="192"/>
      <c r="D21" s="192"/>
      <c r="E21" s="192"/>
      <c r="F21" s="222"/>
      <c r="G21" s="222"/>
      <c r="H21" s="222"/>
      <c r="I21" s="192"/>
      <c r="J21" s="183"/>
      <c r="K21" s="185"/>
      <c r="L21" s="183"/>
      <c r="M21" s="183"/>
      <c r="N21" s="183"/>
      <c r="O21" s="183"/>
      <c r="P21" s="183"/>
      <c r="Q21" s="183"/>
      <c r="R21" s="183"/>
      <c r="S21" s="183"/>
      <c r="T21" s="183"/>
      <c r="U21" s="183"/>
      <c r="V21" s="183"/>
      <c r="W21" s="183"/>
      <c r="X21" s="183"/>
      <c r="Y21" s="183"/>
      <c r="Z21" s="183"/>
      <c r="AA21" s="183"/>
      <c r="AD21" s="234"/>
      <c r="AE21" s="237"/>
      <c r="AG21" s="186"/>
    </row>
    <row r="22" spans="1:33" s="182" customFormat="1" ht="18" customHeight="1">
      <c r="A22" s="223" t="s">
        <v>156</v>
      </c>
      <c r="B22" s="223"/>
      <c r="C22" s="223"/>
      <c r="D22" s="223"/>
      <c r="E22" s="223"/>
      <c r="F22" s="224"/>
      <c r="G22" s="224"/>
      <c r="H22" s="224"/>
      <c r="I22" s="224">
        <f>I20+I11</f>
        <v>527.196</v>
      </c>
      <c r="J22" s="183"/>
      <c r="K22" s="183"/>
      <c r="L22" s="183"/>
      <c r="M22" s="183"/>
      <c r="N22" s="183"/>
      <c r="O22" s="183"/>
      <c r="P22" s="183"/>
      <c r="Q22" s="183"/>
      <c r="R22" s="183"/>
      <c r="S22" s="183"/>
      <c r="T22" s="183"/>
      <c r="U22" s="183"/>
      <c r="V22" s="183"/>
      <c r="W22" s="183"/>
      <c r="X22" s="183"/>
      <c r="Y22" s="183"/>
      <c r="Z22" s="183"/>
      <c r="AA22" s="235" t="e">
        <v>#REF!</v>
      </c>
      <c r="AB22" s="276">
        <v>526.21</v>
      </c>
      <c r="AD22" s="269" t="e">
        <v>#REF!</v>
      </c>
      <c r="AE22" s="232"/>
      <c r="AG22" s="186"/>
    </row>
    <row r="23" spans="1:33" s="182" customFormat="1" ht="9.75" customHeight="1">
      <c r="A23" s="202"/>
      <c r="B23" s="202"/>
      <c r="C23" s="202"/>
      <c r="D23" s="202"/>
      <c r="E23" s="202"/>
      <c r="F23" s="203"/>
      <c r="G23" s="203"/>
      <c r="H23" s="203"/>
      <c r="I23" s="202"/>
      <c r="J23" s="183"/>
      <c r="K23" s="183"/>
      <c r="L23" s="183"/>
      <c r="M23" s="183"/>
      <c r="N23" s="183"/>
      <c r="O23" s="183"/>
      <c r="P23" s="183"/>
      <c r="Q23" s="183"/>
      <c r="R23" s="183"/>
      <c r="S23" s="183"/>
      <c r="T23" s="183"/>
      <c r="U23" s="183"/>
      <c r="V23" s="183"/>
      <c r="W23" s="183"/>
      <c r="X23" s="183"/>
      <c r="Y23" s="183"/>
      <c r="Z23" s="183"/>
      <c r="AA23" s="183"/>
      <c r="AG23" s="186"/>
    </row>
    <row r="24" spans="1:33" s="182" customFormat="1" ht="18.75" customHeight="1">
      <c r="A24" s="225" t="s">
        <v>157</v>
      </c>
      <c r="B24" s="225"/>
      <c r="C24" s="225"/>
      <c r="D24" s="225"/>
      <c r="E24" s="225"/>
      <c r="F24" s="225"/>
      <c r="G24" s="225"/>
      <c r="H24" s="225"/>
      <c r="I24" s="225"/>
      <c r="J24" s="225"/>
      <c r="K24" s="225"/>
      <c r="L24" s="225"/>
      <c r="M24" s="183"/>
      <c r="N24" s="183"/>
      <c r="O24" s="183"/>
      <c r="P24" s="183"/>
      <c r="Q24" s="183"/>
      <c r="R24" s="183"/>
      <c r="S24" s="183"/>
      <c r="T24" s="183"/>
      <c r="U24" s="183"/>
      <c r="V24" s="183"/>
      <c r="W24" s="183"/>
      <c r="X24" s="183"/>
      <c r="Y24" s="183"/>
      <c r="Z24" s="183"/>
      <c r="AA24" s="183"/>
      <c r="AG24" s="186"/>
    </row>
    <row r="25" spans="1:33" s="182" customFormat="1" ht="17.25" customHeight="1">
      <c r="A25" s="226" t="s">
        <v>158</v>
      </c>
      <c r="B25" s="226"/>
      <c r="C25" s="226"/>
      <c r="D25" s="226"/>
      <c r="E25" s="226"/>
      <c r="F25" s="226"/>
      <c r="G25" s="226"/>
      <c r="H25" s="226"/>
      <c r="I25" s="226"/>
      <c r="J25" s="226"/>
      <c r="K25" s="226"/>
      <c r="L25" s="279"/>
      <c r="M25" s="183"/>
      <c r="N25" s="183"/>
      <c r="O25" s="183"/>
      <c r="P25" s="183"/>
      <c r="Q25" s="183"/>
      <c r="R25" s="183"/>
      <c r="S25" s="183"/>
      <c r="T25" s="183"/>
      <c r="U25" s="183"/>
      <c r="V25" s="183"/>
      <c r="W25" s="183"/>
      <c r="X25" s="183"/>
      <c r="Y25" s="183"/>
      <c r="Z25" s="183"/>
      <c r="AA25" s="183"/>
      <c r="AG25" s="186"/>
    </row>
    <row r="26" spans="1:33" s="182" customFormat="1" ht="17.25" customHeight="1">
      <c r="A26" s="226" t="s">
        <v>159</v>
      </c>
      <c r="B26" s="226"/>
      <c r="C26" s="226"/>
      <c r="D26" s="226"/>
      <c r="E26" s="226"/>
      <c r="F26" s="226"/>
      <c r="G26" s="226"/>
      <c r="H26" s="226"/>
      <c r="I26" s="226"/>
      <c r="J26" s="226"/>
      <c r="K26" s="226"/>
      <c r="L26" s="279"/>
      <c r="M26" s="183"/>
      <c r="N26" s="183"/>
      <c r="O26" s="183"/>
      <c r="P26" s="183"/>
      <c r="Q26" s="183"/>
      <c r="R26" s="183"/>
      <c r="S26" s="183"/>
      <c r="T26" s="183"/>
      <c r="U26" s="183"/>
      <c r="V26" s="183"/>
      <c r="W26" s="183"/>
      <c r="X26" s="183"/>
      <c r="Y26" s="183"/>
      <c r="Z26" s="183"/>
      <c r="AA26" s="183"/>
      <c r="AG26" s="186"/>
    </row>
    <row r="27" spans="1:33" s="182" customFormat="1" ht="17.25" customHeight="1">
      <c r="A27" s="226" t="s">
        <v>160</v>
      </c>
      <c r="B27" s="226"/>
      <c r="C27" s="226"/>
      <c r="D27" s="226"/>
      <c r="E27" s="226"/>
      <c r="F27" s="226"/>
      <c r="G27" s="226"/>
      <c r="H27" s="226"/>
      <c r="I27" s="226"/>
      <c r="J27" s="226"/>
      <c r="K27" s="226"/>
      <c r="L27" s="279"/>
      <c r="M27" s="183"/>
      <c r="N27" s="183"/>
      <c r="O27" s="183"/>
      <c r="P27" s="183"/>
      <c r="Q27" s="183"/>
      <c r="R27" s="183"/>
      <c r="S27" s="183"/>
      <c r="T27" s="183"/>
      <c r="U27" s="183"/>
      <c r="V27" s="183"/>
      <c r="W27" s="183"/>
      <c r="X27" s="183"/>
      <c r="Y27" s="183"/>
      <c r="Z27" s="183"/>
      <c r="AA27" s="183"/>
      <c r="AG27" s="186"/>
    </row>
    <row r="28" spans="1:12" ht="175.5" customHeight="1">
      <c r="A28" s="242" t="s">
        <v>161</v>
      </c>
      <c r="B28" s="242"/>
      <c r="C28" s="242"/>
      <c r="D28" s="242"/>
      <c r="E28" s="242"/>
      <c r="F28" s="242"/>
      <c r="G28" s="242"/>
      <c r="H28" s="242"/>
      <c r="I28" s="242"/>
      <c r="J28" s="242"/>
      <c r="K28" s="242"/>
      <c r="L28" s="242"/>
    </row>
  </sheetData>
  <sheetProtection/>
  <mergeCells count="24">
    <mergeCell ref="A1:I1"/>
    <mergeCell ref="J1:K1"/>
    <mergeCell ref="A2:I2"/>
    <mergeCell ref="A3:K3"/>
    <mergeCell ref="A9:D9"/>
    <mergeCell ref="AD9:AE9"/>
    <mergeCell ref="A10:C10"/>
    <mergeCell ref="AD10:AE10"/>
    <mergeCell ref="A11:D11"/>
    <mergeCell ref="AD11:AE11"/>
    <mergeCell ref="A13:K13"/>
    <mergeCell ref="A18:D18"/>
    <mergeCell ref="AD18:AE18"/>
    <mergeCell ref="A19:C19"/>
    <mergeCell ref="AD19:AE19"/>
    <mergeCell ref="A20:D20"/>
    <mergeCell ref="AD20:AE20"/>
    <mergeCell ref="A22:D22"/>
    <mergeCell ref="AD22:AE22"/>
    <mergeCell ref="A24:L24"/>
    <mergeCell ref="A25:K25"/>
    <mergeCell ref="A26:K26"/>
    <mergeCell ref="A27:K27"/>
    <mergeCell ref="A28:L28"/>
  </mergeCells>
  <printOptions/>
  <pageMargins left="0.5118110236220472" right="0.5118110236220472" top="1.1023622047244095" bottom="0.8661417322834646" header="0.31496062992125984" footer="0.31496062992125984"/>
  <pageSetup fitToHeight="0" fitToWidth="1" horizontalDpi="600" verticalDpi="600" orientation="portrait" paperSize="9" scale="71"/>
</worksheet>
</file>

<file path=xl/worksheets/sheet2.xml><?xml version="1.0" encoding="utf-8"?>
<worksheet xmlns="http://schemas.openxmlformats.org/spreadsheetml/2006/main" xmlns:r="http://schemas.openxmlformats.org/officeDocument/2006/relationships">
  <sheetPr>
    <pageSetUpPr fitToPage="1"/>
  </sheetPr>
  <dimension ref="A1:L115"/>
  <sheetViews>
    <sheetView tabSelected="1" view="pageBreakPreview" zoomScale="82" zoomScaleNormal="80" zoomScaleSheetLayoutView="82" workbookViewId="0" topLeftCell="A97">
      <selection activeCell="A112" sqref="A112"/>
    </sheetView>
  </sheetViews>
  <sheetFormatPr defaultColWidth="9.140625" defaultRowHeight="15"/>
  <cols>
    <col min="1" max="1" width="6.00390625" style="283" customWidth="1"/>
    <col min="2" max="2" width="44.8515625" style="0" customWidth="1"/>
    <col min="3" max="3" width="7.57421875" style="0" customWidth="1"/>
    <col min="4" max="4" width="9.00390625" style="0" customWidth="1"/>
    <col min="5" max="5" width="8.00390625" style="0" customWidth="1"/>
    <col min="6" max="8" width="14.140625" style="0" customWidth="1"/>
    <col min="9" max="9" width="14.28125" style="0" customWidth="1"/>
  </cols>
  <sheetData>
    <row r="1" spans="1:9" ht="75" customHeight="1">
      <c r="A1" s="284" t="s">
        <v>40</v>
      </c>
      <c r="B1" s="284"/>
      <c r="C1" s="285" t="s">
        <v>41</v>
      </c>
      <c r="D1" s="285"/>
      <c r="E1" s="285"/>
      <c r="F1" s="285"/>
      <c r="G1" s="285"/>
      <c r="H1" s="285"/>
      <c r="I1" s="285"/>
    </row>
    <row r="2" spans="1:9" ht="19.5" customHeight="1">
      <c r="A2" s="284" t="s">
        <v>42</v>
      </c>
      <c r="B2" s="284"/>
      <c r="C2" s="286" t="s">
        <v>43</v>
      </c>
      <c r="D2" s="286"/>
      <c r="E2" s="286"/>
      <c r="F2" s="286"/>
      <c r="G2" s="286"/>
      <c r="H2" s="286"/>
      <c r="I2" s="286"/>
    </row>
    <row r="3" spans="1:9" ht="19.5" customHeight="1">
      <c r="A3" s="284" t="s">
        <v>44</v>
      </c>
      <c r="B3" s="284"/>
      <c r="C3" s="286" t="s">
        <v>45</v>
      </c>
      <c r="D3" s="286"/>
      <c r="E3" s="286"/>
      <c r="F3" s="286"/>
      <c r="G3" s="286"/>
      <c r="H3" s="287"/>
      <c r="I3" s="287"/>
    </row>
    <row r="4" spans="1:9" ht="19.5" customHeight="1">
      <c r="A4" s="285"/>
      <c r="B4" s="285" t="s">
        <v>46</v>
      </c>
      <c r="C4" s="288" t="s">
        <v>47</v>
      </c>
      <c r="D4" s="289"/>
      <c r="E4" s="289"/>
      <c r="F4" s="289"/>
      <c r="G4" s="289"/>
      <c r="H4" s="289"/>
      <c r="I4" s="335"/>
    </row>
    <row r="5" spans="1:9" ht="19.5" customHeight="1">
      <c r="A5" s="285" t="s">
        <v>48</v>
      </c>
      <c r="B5" s="285"/>
      <c r="C5" s="290"/>
      <c r="D5" s="290"/>
      <c r="E5" s="290"/>
      <c r="F5" s="290"/>
      <c r="G5" s="291"/>
      <c r="H5" s="291" t="s">
        <v>49</v>
      </c>
      <c r="I5" s="336">
        <v>0.2</v>
      </c>
    </row>
    <row r="6" spans="1:9" ht="19.5" customHeight="1">
      <c r="A6" s="292" t="s">
        <v>50</v>
      </c>
      <c r="B6" s="293"/>
      <c r="C6" s="293"/>
      <c r="D6" s="293"/>
      <c r="E6" s="293"/>
      <c r="F6" s="293"/>
      <c r="G6" s="294"/>
      <c r="H6" s="294"/>
      <c r="I6" s="337"/>
    </row>
    <row r="7" spans="1:9" ht="36" customHeight="1">
      <c r="A7" s="295" t="s">
        <v>51</v>
      </c>
      <c r="B7" s="296" t="s">
        <v>52</v>
      </c>
      <c r="C7" s="296" t="s">
        <v>53</v>
      </c>
      <c r="D7" s="296" t="s">
        <v>54</v>
      </c>
      <c r="E7" s="296" t="s">
        <v>55</v>
      </c>
      <c r="F7" s="296" t="s">
        <v>56</v>
      </c>
      <c r="G7" s="297" t="s">
        <v>57</v>
      </c>
      <c r="H7" s="297" t="s">
        <v>58</v>
      </c>
      <c r="I7" s="338" t="s">
        <v>59</v>
      </c>
    </row>
    <row r="8" spans="1:12" ht="151.5" customHeight="1">
      <c r="A8" s="298">
        <v>1</v>
      </c>
      <c r="B8" s="299" t="s">
        <v>60</v>
      </c>
      <c r="C8" s="300">
        <v>1</v>
      </c>
      <c r="D8" s="300" t="s">
        <v>61</v>
      </c>
      <c r="E8" s="300">
        <v>25</v>
      </c>
      <c r="F8" s="301">
        <f>SUM(PALCO_I!I11,PALCO_I!I22)</f>
        <v>12043.11</v>
      </c>
      <c r="G8" s="302">
        <f>F8*20%</f>
        <v>2408.6220000000003</v>
      </c>
      <c r="H8" s="302">
        <f>F8+G8</f>
        <v>14451.732</v>
      </c>
      <c r="I8" s="339">
        <f>H8*E8</f>
        <v>361293.3</v>
      </c>
      <c r="L8" s="181"/>
    </row>
    <row r="9" spans="1:9" ht="151.5" customHeight="1">
      <c r="A9" s="298">
        <v>2</v>
      </c>
      <c r="B9" s="299" t="s">
        <v>62</v>
      </c>
      <c r="C9" s="300">
        <v>1</v>
      </c>
      <c r="D9" s="300" t="s">
        <v>61</v>
      </c>
      <c r="E9" s="300">
        <v>25</v>
      </c>
      <c r="F9" s="301">
        <f>SUM(PALCO_II!I11,PALCO_II!I22)</f>
        <v>9619.89</v>
      </c>
      <c r="G9" s="302">
        <f aca="true" t="shared" si="0" ref="G9:G14">F9*20%</f>
        <v>1923.978</v>
      </c>
      <c r="H9" s="302">
        <f aca="true" t="shared" si="1" ref="H9:H14">F9+G9</f>
        <v>11543.867999999999</v>
      </c>
      <c r="I9" s="339">
        <f aca="true" t="shared" si="2" ref="I9:I14">H9*E9</f>
        <v>288596.69999999995</v>
      </c>
    </row>
    <row r="10" spans="1:9" ht="151.5" customHeight="1">
      <c r="A10" s="298">
        <v>3</v>
      </c>
      <c r="B10" s="299" t="s">
        <v>63</v>
      </c>
      <c r="C10" s="300">
        <v>1</v>
      </c>
      <c r="D10" s="300" t="s">
        <v>61</v>
      </c>
      <c r="E10" s="300">
        <v>25</v>
      </c>
      <c r="F10" s="301">
        <f>PALCO_III!I11+PALCO_III!I22</f>
        <v>7248.14</v>
      </c>
      <c r="G10" s="302">
        <f t="shared" si="0"/>
        <v>1449.6280000000002</v>
      </c>
      <c r="H10" s="302">
        <f t="shared" si="1"/>
        <v>8697.768</v>
      </c>
      <c r="I10" s="339">
        <f t="shared" si="2"/>
        <v>217444.2</v>
      </c>
    </row>
    <row r="11" spans="1:9" ht="151.5" customHeight="1">
      <c r="A11" s="298">
        <v>4</v>
      </c>
      <c r="B11" s="299" t="s">
        <v>64</v>
      </c>
      <c r="C11" s="300">
        <v>1</v>
      </c>
      <c r="D11" s="300" t="s">
        <v>61</v>
      </c>
      <c r="E11" s="300">
        <v>20</v>
      </c>
      <c r="F11" s="301">
        <f>SUM(PALCO_IV!I11,PALCO_IV!I22)</f>
        <v>5231.8</v>
      </c>
      <c r="G11" s="302">
        <f t="shared" si="0"/>
        <v>1046.3600000000001</v>
      </c>
      <c r="H11" s="302">
        <f t="shared" si="1"/>
        <v>6278.16</v>
      </c>
      <c r="I11" s="339">
        <f t="shared" si="2"/>
        <v>125563.2</v>
      </c>
    </row>
    <row r="12" spans="1:9" ht="151.5" customHeight="1">
      <c r="A12" s="298">
        <v>5</v>
      </c>
      <c r="B12" s="299" t="s">
        <v>65</v>
      </c>
      <c r="C12" s="300">
        <v>1</v>
      </c>
      <c r="D12" s="300" t="s">
        <v>61</v>
      </c>
      <c r="E12" s="300">
        <v>30</v>
      </c>
      <c r="F12" s="301">
        <f>SUM(PALCO_V!I11,PALCO_V!I22)</f>
        <v>4856.990000000001</v>
      </c>
      <c r="G12" s="302">
        <f t="shared" si="0"/>
        <v>971.3980000000001</v>
      </c>
      <c r="H12" s="302">
        <f t="shared" si="1"/>
        <v>5828.388000000001</v>
      </c>
      <c r="I12" s="339">
        <f t="shared" si="2"/>
        <v>174851.64</v>
      </c>
    </row>
    <row r="13" spans="1:9" ht="47.25" customHeight="1">
      <c r="A13" s="298">
        <v>6</v>
      </c>
      <c r="B13" s="299" t="s">
        <v>66</v>
      </c>
      <c r="C13" s="300">
        <v>1</v>
      </c>
      <c r="D13" s="300" t="s">
        <v>61</v>
      </c>
      <c r="E13" s="300">
        <v>10</v>
      </c>
      <c r="F13" s="301">
        <f>SUM(HOUSE_MIX!I9,HOUSE_MIX!I20)</f>
        <v>3370.54</v>
      </c>
      <c r="G13" s="302">
        <f t="shared" si="0"/>
        <v>674.1080000000001</v>
      </c>
      <c r="H13" s="302">
        <f t="shared" si="1"/>
        <v>4044.648</v>
      </c>
      <c r="I13" s="339">
        <f t="shared" si="2"/>
        <v>40446.48</v>
      </c>
    </row>
    <row r="14" spans="1:9" ht="69.75" customHeight="1">
      <c r="A14" s="303">
        <v>7</v>
      </c>
      <c r="B14" s="304" t="s">
        <v>67</v>
      </c>
      <c r="C14" s="305">
        <v>500</v>
      </c>
      <c r="D14" s="305" t="s">
        <v>68</v>
      </c>
      <c r="E14" s="305">
        <v>1</v>
      </c>
      <c r="F14" s="306">
        <f>SUM(FECHAMENTO!I9,FECHAMENTO!I20)</f>
        <v>51.99</v>
      </c>
      <c r="G14" s="302">
        <f t="shared" si="0"/>
        <v>10.398000000000001</v>
      </c>
      <c r="H14" s="302">
        <f t="shared" si="1"/>
        <v>62.388000000000005</v>
      </c>
      <c r="I14" s="339">
        <f>C14*E14*H14</f>
        <v>31194.000000000004</v>
      </c>
    </row>
    <row r="15" spans="1:9" ht="23.25" customHeight="1">
      <c r="A15" s="307" t="s">
        <v>69</v>
      </c>
      <c r="B15" s="308"/>
      <c r="C15" s="309"/>
      <c r="D15" s="309"/>
      <c r="E15" s="310"/>
      <c r="F15" s="309"/>
      <c r="G15" s="311"/>
      <c r="H15" s="311"/>
      <c r="I15" s="340">
        <f>SUM(I8:I14)</f>
        <v>1239389.52</v>
      </c>
    </row>
    <row r="16" spans="1:9" ht="16.5" customHeight="1">
      <c r="A16" s="312"/>
      <c r="B16" s="313"/>
      <c r="C16" s="313"/>
      <c r="D16" s="313"/>
      <c r="E16" s="313"/>
      <c r="F16" s="313"/>
      <c r="G16" s="314"/>
      <c r="H16" s="314"/>
      <c r="I16" s="341"/>
    </row>
    <row r="17" spans="1:9" ht="15.75">
      <c r="A17" s="315" t="s">
        <v>70</v>
      </c>
      <c r="B17" s="316"/>
      <c r="C17" s="316"/>
      <c r="D17" s="316"/>
      <c r="E17" s="316"/>
      <c r="F17" s="316"/>
      <c r="G17" s="317"/>
      <c r="H17" s="317"/>
      <c r="I17" s="342"/>
    </row>
    <row r="18" spans="1:9" ht="21.75">
      <c r="A18" s="318" t="s">
        <v>51</v>
      </c>
      <c r="B18" s="319" t="s">
        <v>52</v>
      </c>
      <c r="C18" s="320" t="s">
        <v>53</v>
      </c>
      <c r="D18" s="320" t="s">
        <v>54</v>
      </c>
      <c r="E18" s="320" t="s">
        <v>55</v>
      </c>
      <c r="F18" s="320" t="s">
        <v>71</v>
      </c>
      <c r="G18" s="320"/>
      <c r="H18" s="320"/>
      <c r="I18" s="320" t="s">
        <v>59</v>
      </c>
    </row>
    <row r="19" spans="1:9" ht="46.5" customHeight="1">
      <c r="A19" s="321">
        <v>1</v>
      </c>
      <c r="B19" s="322" t="s">
        <v>72</v>
      </c>
      <c r="C19" s="323">
        <v>150</v>
      </c>
      <c r="D19" s="323" t="s">
        <v>73</v>
      </c>
      <c r="E19" s="323">
        <v>1</v>
      </c>
      <c r="F19" s="324">
        <f>SUM(ARQUIBANCADA!I11,ARQUIBANCADA!I22)</f>
        <v>444.6</v>
      </c>
      <c r="G19" s="325">
        <f>F19*20%</f>
        <v>88.92000000000002</v>
      </c>
      <c r="H19" s="325">
        <f>F19+G19</f>
        <v>533.52</v>
      </c>
      <c r="I19" s="339">
        <f>H19*C19*E19</f>
        <v>80028</v>
      </c>
    </row>
    <row r="20" spans="1:9" ht="18" customHeight="1">
      <c r="A20" s="326" t="s">
        <v>69</v>
      </c>
      <c r="B20" s="327"/>
      <c r="C20" s="327"/>
      <c r="D20" s="327"/>
      <c r="E20" s="327"/>
      <c r="F20" s="328"/>
      <c r="G20" s="329"/>
      <c r="H20" s="329"/>
      <c r="I20" s="343">
        <f>I19</f>
        <v>80028</v>
      </c>
    </row>
    <row r="21" spans="1:9" ht="15.75">
      <c r="A21" s="312"/>
      <c r="B21" s="313"/>
      <c r="C21" s="313"/>
      <c r="D21" s="313"/>
      <c r="E21" s="313"/>
      <c r="F21" s="313"/>
      <c r="G21" s="314"/>
      <c r="H21" s="314"/>
      <c r="I21" s="341"/>
    </row>
    <row r="22" spans="1:9" ht="15.75">
      <c r="A22" s="315" t="s">
        <v>74</v>
      </c>
      <c r="B22" s="316"/>
      <c r="C22" s="316"/>
      <c r="D22" s="316"/>
      <c r="E22" s="316"/>
      <c r="F22" s="316"/>
      <c r="G22" s="317"/>
      <c r="H22" s="317"/>
      <c r="I22" s="342"/>
    </row>
    <row r="23" spans="1:9" ht="21.75">
      <c r="A23" s="318" t="s">
        <v>51</v>
      </c>
      <c r="B23" s="319" t="s">
        <v>52</v>
      </c>
      <c r="C23" s="320" t="s">
        <v>53</v>
      </c>
      <c r="D23" s="320" t="s">
        <v>54</v>
      </c>
      <c r="E23" s="320" t="s">
        <v>55</v>
      </c>
      <c r="F23" s="320" t="s">
        <v>71</v>
      </c>
      <c r="G23" s="320"/>
      <c r="H23" s="320"/>
      <c r="I23" s="320" t="s">
        <v>59</v>
      </c>
    </row>
    <row r="24" spans="1:9" ht="64.5">
      <c r="A24" s="321">
        <v>1</v>
      </c>
      <c r="B24" s="322" t="s">
        <v>75</v>
      </c>
      <c r="C24" s="323">
        <v>1</v>
      </c>
      <c r="D24" s="323" t="s">
        <v>61</v>
      </c>
      <c r="E24" s="323">
        <v>20</v>
      </c>
      <c r="F24" s="324">
        <f>PORTICO_I!I11+PORTICO_I!I22</f>
        <v>3261.83</v>
      </c>
      <c r="G24" s="325">
        <f>F24*20%</f>
        <v>652.366</v>
      </c>
      <c r="H24" s="325">
        <f>F24+G24</f>
        <v>3914.196</v>
      </c>
      <c r="I24" s="339">
        <f>C24*E24*H24</f>
        <v>78283.92</v>
      </c>
    </row>
    <row r="25" spans="1:9" ht="64.5">
      <c r="A25" s="321">
        <v>2</v>
      </c>
      <c r="B25" s="322" t="s">
        <v>76</v>
      </c>
      <c r="C25" s="323">
        <v>1</v>
      </c>
      <c r="D25" s="323" t="s">
        <v>61</v>
      </c>
      <c r="E25" s="323">
        <v>20</v>
      </c>
      <c r="F25" s="324">
        <f>SUM(PORTICO_II!I11,PORTICO_II!I22)</f>
        <v>1991.71</v>
      </c>
      <c r="G25" s="325">
        <f>F25*20%</f>
        <v>398.34200000000004</v>
      </c>
      <c r="H25" s="325">
        <f>F25+G25</f>
        <v>2390.052</v>
      </c>
      <c r="I25" s="339">
        <f>C25*E25*H25</f>
        <v>47801.04</v>
      </c>
    </row>
    <row r="26" spans="1:9" ht="64.5">
      <c r="A26" s="321">
        <v>3</v>
      </c>
      <c r="B26" s="322" t="s">
        <v>77</v>
      </c>
      <c r="C26" s="323">
        <v>1</v>
      </c>
      <c r="D26" s="323" t="s">
        <v>61</v>
      </c>
      <c r="E26" s="323">
        <v>20</v>
      </c>
      <c r="F26" s="324">
        <f>SUM(PORTICO_III!I11,PORTICO_III!I21)</f>
        <v>1593.22</v>
      </c>
      <c r="G26" s="325">
        <f>F26*20%</f>
        <v>318.644</v>
      </c>
      <c r="H26" s="325">
        <f>F26+G26</f>
        <v>1911.864</v>
      </c>
      <c r="I26" s="339">
        <f>C26*E26*H26</f>
        <v>38237.28</v>
      </c>
    </row>
    <row r="27" spans="1:9" ht="15.75">
      <c r="A27" s="326" t="s">
        <v>69</v>
      </c>
      <c r="B27" s="327"/>
      <c r="C27" s="327"/>
      <c r="D27" s="327"/>
      <c r="E27" s="327"/>
      <c r="F27" s="328"/>
      <c r="G27" s="329"/>
      <c r="H27" s="329"/>
      <c r="I27" s="344">
        <f>SUM(I24:I26)</f>
        <v>164322.24</v>
      </c>
    </row>
    <row r="28" spans="1:9" ht="15.75">
      <c r="A28" s="312"/>
      <c r="B28" s="313"/>
      <c r="C28" s="313"/>
      <c r="D28" s="313"/>
      <c r="E28" s="313"/>
      <c r="F28" s="313"/>
      <c r="G28" s="314"/>
      <c r="H28" s="314"/>
      <c r="I28" s="341"/>
    </row>
    <row r="29" spans="1:9" ht="15.75">
      <c r="A29" s="315" t="s">
        <v>78</v>
      </c>
      <c r="B29" s="316"/>
      <c r="C29" s="316"/>
      <c r="D29" s="316"/>
      <c r="E29" s="316"/>
      <c r="F29" s="316"/>
      <c r="G29" s="317"/>
      <c r="H29" s="317"/>
      <c r="I29" s="342"/>
    </row>
    <row r="30" spans="1:9" ht="21.75">
      <c r="A30" s="318" t="s">
        <v>51</v>
      </c>
      <c r="B30" s="319" t="s">
        <v>52</v>
      </c>
      <c r="C30" s="320" t="s">
        <v>53</v>
      </c>
      <c r="D30" s="320" t="s">
        <v>54</v>
      </c>
      <c r="E30" s="320" t="s">
        <v>55</v>
      </c>
      <c r="F30" s="320" t="s">
        <v>71</v>
      </c>
      <c r="G30" s="320"/>
      <c r="H30" s="320"/>
      <c r="I30" s="320" t="s">
        <v>59</v>
      </c>
    </row>
    <row r="31" spans="1:9" ht="128.25">
      <c r="A31" s="321">
        <v>1</v>
      </c>
      <c r="B31" s="322" t="s">
        <v>79</v>
      </c>
      <c r="C31" s="323">
        <v>1</v>
      </c>
      <c r="D31" s="323" t="s">
        <v>61</v>
      </c>
      <c r="E31" s="323">
        <v>25</v>
      </c>
      <c r="F31" s="324">
        <f>SUM(CAMARIM_I!I11,CAMARIM_I!I22)</f>
        <v>3190.52</v>
      </c>
      <c r="G31" s="325">
        <f>F31*20%</f>
        <v>638.104</v>
      </c>
      <c r="H31" s="325">
        <f>G31+F31</f>
        <v>3828.624</v>
      </c>
      <c r="I31" s="339">
        <f>C31*E31*H31</f>
        <v>95715.59999999999</v>
      </c>
    </row>
    <row r="32" spans="1:9" ht="128.25">
      <c r="A32" s="321">
        <v>2</v>
      </c>
      <c r="B32" s="322" t="s">
        <v>80</v>
      </c>
      <c r="C32" s="323">
        <v>1</v>
      </c>
      <c r="D32" s="323" t="s">
        <v>61</v>
      </c>
      <c r="E32" s="323">
        <v>30</v>
      </c>
      <c r="F32" s="324">
        <f>SUM(CAMARIM_II!I11,CAMARIM_II!I21)</f>
        <v>2617.5299999999997</v>
      </c>
      <c r="G32" s="325">
        <f>F32*20%</f>
        <v>523.506</v>
      </c>
      <c r="H32" s="325">
        <f>G32+F32</f>
        <v>3141.0359999999996</v>
      </c>
      <c r="I32" s="339">
        <f>C32*E32*H32</f>
        <v>94231.07999999999</v>
      </c>
    </row>
    <row r="33" spans="1:9" ht="15.75">
      <c r="A33" s="326" t="s">
        <v>69</v>
      </c>
      <c r="B33" s="327"/>
      <c r="C33" s="327"/>
      <c r="D33" s="327"/>
      <c r="E33" s="327"/>
      <c r="F33" s="328"/>
      <c r="G33" s="329"/>
      <c r="H33" s="329"/>
      <c r="I33" s="344">
        <f>SUM(I31:I32)</f>
        <v>189946.68</v>
      </c>
    </row>
    <row r="34" spans="1:9" ht="15.75">
      <c r="A34" s="312"/>
      <c r="B34" s="313"/>
      <c r="C34" s="313"/>
      <c r="D34" s="313"/>
      <c r="E34" s="313"/>
      <c r="F34" s="313"/>
      <c r="G34" s="314"/>
      <c r="H34" s="314"/>
      <c r="I34" s="341"/>
    </row>
    <row r="35" spans="1:9" ht="15.75">
      <c r="A35" s="315" t="s">
        <v>81</v>
      </c>
      <c r="B35" s="316"/>
      <c r="C35" s="316"/>
      <c r="D35" s="316"/>
      <c r="E35" s="316"/>
      <c r="F35" s="316"/>
      <c r="G35" s="317"/>
      <c r="H35" s="317"/>
      <c r="I35" s="342"/>
    </row>
    <row r="36" spans="1:9" ht="21.75">
      <c r="A36" s="318" t="s">
        <v>51</v>
      </c>
      <c r="B36" s="319" t="s">
        <v>52</v>
      </c>
      <c r="C36" s="319" t="s">
        <v>53</v>
      </c>
      <c r="D36" s="319" t="s">
        <v>54</v>
      </c>
      <c r="E36" s="319" t="s">
        <v>55</v>
      </c>
      <c r="F36" s="319" t="s">
        <v>71</v>
      </c>
      <c r="G36" s="319"/>
      <c r="H36" s="319"/>
      <c r="I36" s="319" t="s">
        <v>59</v>
      </c>
    </row>
    <row r="37" spans="1:9" ht="77.25">
      <c r="A37" s="321">
        <v>1</v>
      </c>
      <c r="B37" s="322" t="s">
        <v>82</v>
      </c>
      <c r="C37" s="323">
        <v>1</v>
      </c>
      <c r="D37" s="323" t="s">
        <v>61</v>
      </c>
      <c r="E37" s="323">
        <v>10</v>
      </c>
      <c r="F37" s="324">
        <f>SUM(TENDAS_I!I9,TENDAS_I!I18)</f>
        <v>1104.58</v>
      </c>
      <c r="G37" s="325">
        <f>F37*20%</f>
        <v>220.916</v>
      </c>
      <c r="H37" s="325">
        <f>G37+F37</f>
        <v>1325.4959999999999</v>
      </c>
      <c r="I37" s="339">
        <f>C37*E37*H37</f>
        <v>13254.96</v>
      </c>
    </row>
    <row r="38" spans="1:9" ht="77.25">
      <c r="A38" s="321">
        <v>2</v>
      </c>
      <c r="B38" s="322" t="s">
        <v>83</v>
      </c>
      <c r="C38" s="323">
        <v>1</v>
      </c>
      <c r="D38" s="323" t="s">
        <v>61</v>
      </c>
      <c r="E38" s="323">
        <v>80</v>
      </c>
      <c r="F38" s="324">
        <f>SUM(TENDAS_II!I9,TENDAS_II!I18)</f>
        <v>442.06</v>
      </c>
      <c r="G38" s="325">
        <f>F38*20%</f>
        <v>88.412</v>
      </c>
      <c r="H38" s="325">
        <f>G38+F38</f>
        <v>530.472</v>
      </c>
      <c r="I38" s="339">
        <f>C38*E38*H38</f>
        <v>42437.759999999995</v>
      </c>
    </row>
    <row r="39" spans="1:9" ht="77.25">
      <c r="A39" s="321">
        <v>3</v>
      </c>
      <c r="B39" s="322" t="s">
        <v>84</v>
      </c>
      <c r="C39" s="323">
        <v>1</v>
      </c>
      <c r="D39" s="323" t="s">
        <v>61</v>
      </c>
      <c r="E39" s="323">
        <v>10</v>
      </c>
      <c r="F39" s="324">
        <f>SUM(TENDAS_III!I9,TENDAS_III!I18)</f>
        <v>291.56</v>
      </c>
      <c r="G39" s="325">
        <f>F39*20%</f>
        <v>58.312000000000005</v>
      </c>
      <c r="H39" s="325">
        <f>G39+F39</f>
        <v>349.872</v>
      </c>
      <c r="I39" s="339">
        <f>C39*E39*H39</f>
        <v>3498.7200000000003</v>
      </c>
    </row>
    <row r="40" spans="1:9" ht="15.75">
      <c r="A40" s="326" t="s">
        <v>69</v>
      </c>
      <c r="B40" s="327"/>
      <c r="C40" s="327"/>
      <c r="D40" s="327"/>
      <c r="E40" s="327"/>
      <c r="F40" s="328"/>
      <c r="G40" s="329"/>
      <c r="H40" s="329"/>
      <c r="I40" s="344">
        <f>SUM(I37:I39)</f>
        <v>59191.439999999995</v>
      </c>
    </row>
    <row r="41" spans="1:9" ht="15.75">
      <c r="A41" s="312"/>
      <c r="B41" s="313"/>
      <c r="C41" s="313"/>
      <c r="D41" s="313"/>
      <c r="E41" s="313"/>
      <c r="F41" s="313"/>
      <c r="G41" s="314"/>
      <c r="H41" s="314"/>
      <c r="I41" s="341"/>
    </row>
    <row r="42" spans="1:9" ht="15.75">
      <c r="A42" s="315" t="s">
        <v>85</v>
      </c>
      <c r="B42" s="316"/>
      <c r="C42" s="316"/>
      <c r="D42" s="316"/>
      <c r="E42" s="316"/>
      <c r="F42" s="316"/>
      <c r="G42" s="317"/>
      <c r="H42" s="317"/>
      <c r="I42" s="342"/>
    </row>
    <row r="43" spans="1:9" ht="21.75">
      <c r="A43" s="318" t="s">
        <v>51</v>
      </c>
      <c r="B43" s="319" t="s">
        <v>52</v>
      </c>
      <c r="C43" s="320" t="s">
        <v>53</v>
      </c>
      <c r="D43" s="320" t="s">
        <v>54</v>
      </c>
      <c r="E43" s="320" t="s">
        <v>55</v>
      </c>
      <c r="F43" s="320" t="s">
        <v>71</v>
      </c>
      <c r="G43" s="320"/>
      <c r="H43" s="320"/>
      <c r="I43" s="320" t="s">
        <v>59</v>
      </c>
    </row>
    <row r="44" spans="1:9" ht="90">
      <c r="A44" s="321">
        <v>1</v>
      </c>
      <c r="B44" s="322" t="s">
        <v>86</v>
      </c>
      <c r="C44" s="323">
        <v>1</v>
      </c>
      <c r="D44" s="323" t="s">
        <v>87</v>
      </c>
      <c r="E44" s="323">
        <v>40</v>
      </c>
      <c r="F44" s="324">
        <f>SUM(BARRACAS!I9,BARRACAS!I18)</f>
        <v>439.33</v>
      </c>
      <c r="G44" s="325">
        <f>F44*20%</f>
        <v>87.866</v>
      </c>
      <c r="H44" s="325">
        <f>G44+F44</f>
        <v>527.196</v>
      </c>
      <c r="I44" s="339">
        <f>H44*E44*C44</f>
        <v>21087.84</v>
      </c>
    </row>
    <row r="45" spans="1:9" ht="15.75">
      <c r="A45" s="326" t="s">
        <v>69</v>
      </c>
      <c r="B45" s="327"/>
      <c r="C45" s="327"/>
      <c r="D45" s="327"/>
      <c r="E45" s="327"/>
      <c r="F45" s="328"/>
      <c r="G45" s="329"/>
      <c r="H45" s="329"/>
      <c r="I45" s="344">
        <f>I44</f>
        <v>21087.84</v>
      </c>
    </row>
    <row r="46" spans="1:9" ht="15.75">
      <c r="A46" s="312"/>
      <c r="B46" s="313"/>
      <c r="C46" s="313"/>
      <c r="D46" s="313"/>
      <c r="E46" s="313"/>
      <c r="F46" s="313"/>
      <c r="G46" s="314"/>
      <c r="H46" s="314"/>
      <c r="I46" s="341"/>
    </row>
    <row r="47" spans="1:9" ht="15.75">
      <c r="A47" s="315" t="s">
        <v>88</v>
      </c>
      <c r="B47" s="316"/>
      <c r="C47" s="316"/>
      <c r="D47" s="316"/>
      <c r="E47" s="316"/>
      <c r="F47" s="316"/>
      <c r="G47" s="317"/>
      <c r="H47" s="317"/>
      <c r="I47" s="342"/>
    </row>
    <row r="48" spans="1:9" ht="21.75">
      <c r="A48" s="318" t="s">
        <v>51</v>
      </c>
      <c r="B48" s="319" t="s">
        <v>52</v>
      </c>
      <c r="C48" s="320" t="s">
        <v>53</v>
      </c>
      <c r="D48" s="320" t="s">
        <v>54</v>
      </c>
      <c r="E48" s="320" t="s">
        <v>55</v>
      </c>
      <c r="F48" s="320" t="s">
        <v>71</v>
      </c>
      <c r="G48" s="320"/>
      <c r="H48" s="320"/>
      <c r="I48" s="320" t="s">
        <v>59</v>
      </c>
    </row>
    <row r="49" spans="1:9" ht="57.75" customHeight="1">
      <c r="A49" s="321">
        <v>1</v>
      </c>
      <c r="B49" s="322" t="s">
        <v>89</v>
      </c>
      <c r="C49" s="323">
        <v>1</v>
      </c>
      <c r="D49" s="323" t="s">
        <v>87</v>
      </c>
      <c r="E49" s="323">
        <v>10</v>
      </c>
      <c r="F49" s="324">
        <f>SUM(TABLADO!I9,TABLADO!I20)</f>
        <v>1443.22</v>
      </c>
      <c r="G49" s="325">
        <f>F49*20%</f>
        <v>288.644</v>
      </c>
      <c r="H49" s="325">
        <f>G49+F49</f>
        <v>1731.864</v>
      </c>
      <c r="I49" s="339">
        <f>C49*E49*H49</f>
        <v>17318.64</v>
      </c>
    </row>
    <row r="50" spans="1:9" ht="33" customHeight="1">
      <c r="A50" s="330">
        <v>2</v>
      </c>
      <c r="B50" s="331" t="s">
        <v>90</v>
      </c>
      <c r="C50" s="332">
        <v>1</v>
      </c>
      <c r="D50" s="332" t="s">
        <v>87</v>
      </c>
      <c r="E50" s="332">
        <v>20</v>
      </c>
      <c r="F50" s="333">
        <f>SUM(PRATICAVEIS!I8,PRATICAVEIS!I18)</f>
        <v>142.33999999999997</v>
      </c>
      <c r="G50" s="325">
        <f>F50*20%</f>
        <v>28.467999999999996</v>
      </c>
      <c r="H50" s="325">
        <f>G50+F50</f>
        <v>170.80799999999996</v>
      </c>
      <c r="I50" s="339">
        <f>C50*E50*H50</f>
        <v>3416.1599999999994</v>
      </c>
    </row>
    <row r="51" spans="1:9" ht="15.75">
      <c r="A51" s="326" t="s">
        <v>69</v>
      </c>
      <c r="B51" s="327"/>
      <c r="C51" s="327"/>
      <c r="D51" s="327"/>
      <c r="E51" s="327"/>
      <c r="F51" s="328"/>
      <c r="G51" s="329"/>
      <c r="H51" s="329"/>
      <c r="I51" s="344">
        <f>SUM(I49:I50)</f>
        <v>20734.8</v>
      </c>
    </row>
    <row r="52" spans="1:9" ht="15.75">
      <c r="A52" s="312"/>
      <c r="B52" s="313"/>
      <c r="C52" s="313"/>
      <c r="D52" s="313"/>
      <c r="E52" s="313"/>
      <c r="F52" s="313"/>
      <c r="G52" s="314"/>
      <c r="H52" s="314"/>
      <c r="I52" s="341"/>
    </row>
    <row r="53" spans="1:9" ht="15.75">
      <c r="A53" s="315" t="s">
        <v>91</v>
      </c>
      <c r="B53" s="316"/>
      <c r="C53" s="316"/>
      <c r="D53" s="316"/>
      <c r="E53" s="316"/>
      <c r="F53" s="316"/>
      <c r="G53" s="317"/>
      <c r="H53" s="317"/>
      <c r="I53" s="342"/>
    </row>
    <row r="54" spans="1:9" ht="21.75">
      <c r="A54" s="318" t="s">
        <v>51</v>
      </c>
      <c r="B54" s="319" t="s">
        <v>52</v>
      </c>
      <c r="C54" s="319" t="s">
        <v>53</v>
      </c>
      <c r="D54" s="319" t="s">
        <v>54</v>
      </c>
      <c r="E54" s="319" t="s">
        <v>55</v>
      </c>
      <c r="F54" s="319" t="s">
        <v>71</v>
      </c>
      <c r="G54" s="319"/>
      <c r="H54" s="319"/>
      <c r="I54" s="319" t="s">
        <v>59</v>
      </c>
    </row>
    <row r="55" spans="1:9" ht="65.25" customHeight="1">
      <c r="A55" s="321">
        <v>1</v>
      </c>
      <c r="B55" s="322" t="s">
        <v>92</v>
      </c>
      <c r="C55" s="323">
        <v>1</v>
      </c>
      <c r="D55" s="323" t="s">
        <v>61</v>
      </c>
      <c r="E55" s="323">
        <v>10</v>
      </c>
      <c r="F55" s="324">
        <f>SUM(PAVILHÃO!I11,PAVILHÃO!I22)</f>
        <v>14807.21</v>
      </c>
      <c r="G55" s="325">
        <f>F55*20%</f>
        <v>2961.442</v>
      </c>
      <c r="H55" s="325">
        <f>G55+F55</f>
        <v>17768.652</v>
      </c>
      <c r="I55" s="339">
        <f>H55*E55*C55</f>
        <v>177686.52</v>
      </c>
    </row>
    <row r="56" spans="1:9" ht="15.75">
      <c r="A56" s="326" t="s">
        <v>69</v>
      </c>
      <c r="B56" s="327"/>
      <c r="C56" s="327"/>
      <c r="D56" s="327"/>
      <c r="E56" s="327"/>
      <c r="F56" s="328"/>
      <c r="G56" s="329"/>
      <c r="H56" s="329"/>
      <c r="I56" s="344">
        <f>I55</f>
        <v>177686.52</v>
      </c>
    </row>
    <row r="57" spans="1:9" ht="15.75">
      <c r="A57" s="312"/>
      <c r="B57" s="313"/>
      <c r="C57" s="313"/>
      <c r="D57" s="313"/>
      <c r="E57" s="313"/>
      <c r="F57" s="313"/>
      <c r="G57" s="314"/>
      <c r="H57" s="314"/>
      <c r="I57" s="341"/>
    </row>
    <row r="58" spans="1:9" ht="15.75">
      <c r="A58" s="315" t="s">
        <v>93</v>
      </c>
      <c r="B58" s="316"/>
      <c r="C58" s="316"/>
      <c r="D58" s="316"/>
      <c r="E58" s="316"/>
      <c r="F58" s="316"/>
      <c r="G58" s="317"/>
      <c r="H58" s="317"/>
      <c r="I58" s="342"/>
    </row>
    <row r="59" spans="1:9" ht="21.75">
      <c r="A59" s="318" t="s">
        <v>51</v>
      </c>
      <c r="B59" s="319" t="s">
        <v>52</v>
      </c>
      <c r="C59" s="319" t="s">
        <v>53</v>
      </c>
      <c r="D59" s="319" t="s">
        <v>54</v>
      </c>
      <c r="E59" s="319" t="s">
        <v>55</v>
      </c>
      <c r="F59" s="319" t="s">
        <v>71</v>
      </c>
      <c r="G59" s="319"/>
      <c r="H59" s="319"/>
      <c r="I59" s="319" t="s">
        <v>59</v>
      </c>
    </row>
    <row r="60" spans="1:9" ht="64.5">
      <c r="A60" s="321">
        <v>1</v>
      </c>
      <c r="B60" s="322" t="s">
        <v>94</v>
      </c>
      <c r="C60" s="323">
        <v>500</v>
      </c>
      <c r="D60" s="323" t="s">
        <v>95</v>
      </c>
      <c r="E60" s="323">
        <v>1</v>
      </c>
      <c r="F60" s="324">
        <f>SUM(DISCIPLINADOR!I9,DISCIPLINADOR!I19)</f>
        <v>36.16</v>
      </c>
      <c r="G60" s="325">
        <f>F60*20%</f>
        <v>7.231999999999999</v>
      </c>
      <c r="H60" s="325">
        <f>G60+F60</f>
        <v>43.391999999999996</v>
      </c>
      <c r="I60" s="339">
        <f>C60*E60*H60</f>
        <v>21695.999999999996</v>
      </c>
    </row>
    <row r="61" spans="1:9" ht="45" customHeight="1">
      <c r="A61" s="321">
        <v>2</v>
      </c>
      <c r="B61" s="322" t="s">
        <v>96</v>
      </c>
      <c r="C61" s="334">
        <v>1000</v>
      </c>
      <c r="D61" s="323" t="s">
        <v>97</v>
      </c>
      <c r="E61" s="323">
        <v>1</v>
      </c>
      <c r="F61" s="324">
        <f>SUM(GRID!I9,GRID!I20)</f>
        <v>33.919999999999995</v>
      </c>
      <c r="G61" s="325">
        <f>F61*20%</f>
        <v>6.783999999999999</v>
      </c>
      <c r="H61" s="325">
        <f>G61+F61</f>
        <v>40.70399999999999</v>
      </c>
      <c r="I61" s="339">
        <f>C61*E61*H61</f>
        <v>40703.99999999999</v>
      </c>
    </row>
    <row r="62" spans="1:9" ht="15.75">
      <c r="A62" s="326" t="s">
        <v>69</v>
      </c>
      <c r="B62" s="327"/>
      <c r="C62" s="327"/>
      <c r="D62" s="327"/>
      <c r="E62" s="327"/>
      <c r="F62" s="328"/>
      <c r="G62" s="329"/>
      <c r="H62" s="329"/>
      <c r="I62" s="344">
        <f>SUM(I60:I61)</f>
        <v>62399.999999999985</v>
      </c>
    </row>
    <row r="63" spans="1:9" ht="15.75">
      <c r="A63" s="312"/>
      <c r="B63" s="313"/>
      <c r="C63" s="313"/>
      <c r="D63" s="313"/>
      <c r="E63" s="313"/>
      <c r="F63" s="313"/>
      <c r="G63" s="314"/>
      <c r="H63" s="314"/>
      <c r="I63" s="341"/>
    </row>
    <row r="64" spans="1:9" ht="15.75">
      <c r="A64" s="315" t="s">
        <v>98</v>
      </c>
      <c r="B64" s="316"/>
      <c r="C64" s="316"/>
      <c r="D64" s="316"/>
      <c r="E64" s="316"/>
      <c r="F64" s="316"/>
      <c r="G64" s="317"/>
      <c r="H64" s="317"/>
      <c r="I64" s="342"/>
    </row>
    <row r="65" spans="1:9" ht="21.75">
      <c r="A65" s="318" t="s">
        <v>51</v>
      </c>
      <c r="B65" s="319" t="s">
        <v>52</v>
      </c>
      <c r="C65" s="320" t="s">
        <v>53</v>
      </c>
      <c r="D65" s="320" t="s">
        <v>54</v>
      </c>
      <c r="E65" s="320" t="s">
        <v>55</v>
      </c>
      <c r="F65" s="320" t="s">
        <v>71</v>
      </c>
      <c r="G65" s="320"/>
      <c r="H65" s="320"/>
      <c r="I65" s="320" t="s">
        <v>59</v>
      </c>
    </row>
    <row r="66" spans="1:9" ht="105.75" customHeight="1">
      <c r="A66" s="321">
        <v>1</v>
      </c>
      <c r="B66" s="322" t="s">
        <v>99</v>
      </c>
      <c r="C66" s="323">
        <v>1</v>
      </c>
      <c r="D66" s="323" t="s">
        <v>61</v>
      </c>
      <c r="E66" s="323">
        <v>300</v>
      </c>
      <c r="F66" s="324">
        <f>SUM(WC_STD_I!H9,WC_STD_I!H19)</f>
        <v>192.58</v>
      </c>
      <c r="G66" s="325">
        <f>F66*20%</f>
        <v>38.516000000000005</v>
      </c>
      <c r="H66" s="325">
        <f>G66+F66</f>
        <v>231.096</v>
      </c>
      <c r="I66" s="339">
        <f>C66*E66*H66</f>
        <v>69328.8</v>
      </c>
    </row>
    <row r="67" spans="1:9" ht="126.75" customHeight="1">
      <c r="A67" s="321">
        <v>2</v>
      </c>
      <c r="B67" s="322" t="s">
        <v>100</v>
      </c>
      <c r="C67" s="323">
        <v>1</v>
      </c>
      <c r="D67" s="323" t="s">
        <v>61</v>
      </c>
      <c r="E67" s="323">
        <v>30</v>
      </c>
      <c r="F67" s="324">
        <f>SUM(WC_STD_II!H7,WC_STD_II!H19)</f>
        <v>284.86</v>
      </c>
      <c r="G67" s="325">
        <f>F67*20%</f>
        <v>56.97200000000001</v>
      </c>
      <c r="H67" s="325">
        <f>G67+F67</f>
        <v>341.832</v>
      </c>
      <c r="I67" s="339">
        <f>C67*E67*H67</f>
        <v>10254.96</v>
      </c>
    </row>
    <row r="68" spans="1:9" ht="15.75">
      <c r="A68" s="326" t="s">
        <v>69</v>
      </c>
      <c r="B68" s="327"/>
      <c r="C68" s="327"/>
      <c r="D68" s="327"/>
      <c r="E68" s="327"/>
      <c r="F68" s="328"/>
      <c r="G68" s="329"/>
      <c r="H68" s="329"/>
      <c r="I68" s="344">
        <f>SUM(I66:I67)</f>
        <v>79583.76000000001</v>
      </c>
    </row>
    <row r="69" spans="1:9" ht="15.75">
      <c r="A69" s="312"/>
      <c r="B69" s="313"/>
      <c r="C69" s="313"/>
      <c r="D69" s="313"/>
      <c r="E69" s="313"/>
      <c r="F69" s="313"/>
      <c r="G69" s="314"/>
      <c r="H69" s="314"/>
      <c r="I69" s="341"/>
    </row>
    <row r="70" spans="1:9" ht="15.75">
      <c r="A70" s="315" t="s">
        <v>101</v>
      </c>
      <c r="B70" s="316"/>
      <c r="C70" s="316"/>
      <c r="D70" s="316"/>
      <c r="E70" s="316"/>
      <c r="F70" s="316"/>
      <c r="G70" s="317"/>
      <c r="H70" s="317"/>
      <c r="I70" s="342"/>
    </row>
    <row r="71" spans="1:9" ht="21.75">
      <c r="A71" s="318" t="s">
        <v>51</v>
      </c>
      <c r="B71" s="319" t="s">
        <v>52</v>
      </c>
      <c r="C71" s="320" t="s">
        <v>53</v>
      </c>
      <c r="D71" s="320" t="s">
        <v>54</v>
      </c>
      <c r="E71" s="320" t="s">
        <v>55</v>
      </c>
      <c r="F71" s="320" t="s">
        <v>71</v>
      </c>
      <c r="G71" s="320"/>
      <c r="H71" s="320"/>
      <c r="I71" s="320" t="s">
        <v>59</v>
      </c>
    </row>
    <row r="72" spans="1:9" ht="409.5">
      <c r="A72" s="321">
        <v>1</v>
      </c>
      <c r="B72" s="322" t="s">
        <v>102</v>
      </c>
      <c r="C72" s="323">
        <v>1</v>
      </c>
      <c r="D72" s="323" t="s">
        <v>61</v>
      </c>
      <c r="E72" s="323">
        <v>25</v>
      </c>
      <c r="F72" s="324">
        <f>SUM(SOM_G_I!I11,SOM_G_I!I22)</f>
        <v>12871.39</v>
      </c>
      <c r="G72" s="325">
        <f aca="true" t="shared" si="3" ref="G72:G77">F72*20%</f>
        <v>2574.2780000000002</v>
      </c>
      <c r="H72" s="325">
        <f aca="true" t="shared" si="4" ref="H72:H77">G72+F72</f>
        <v>15445.668</v>
      </c>
      <c r="I72" s="339">
        <f aca="true" t="shared" si="5" ref="I72:I77">C72*E72*H72</f>
        <v>386141.7</v>
      </c>
    </row>
    <row r="73" spans="1:9" ht="306.75">
      <c r="A73" s="330">
        <v>2</v>
      </c>
      <c r="B73" s="331" t="s">
        <v>103</v>
      </c>
      <c r="C73" s="332">
        <v>1</v>
      </c>
      <c r="D73" s="332" t="s">
        <v>61</v>
      </c>
      <c r="E73" s="332">
        <v>25</v>
      </c>
      <c r="F73" s="333">
        <f>SUM(LUZ_I!I11,LUZ_I!I22)</f>
        <v>8059.19</v>
      </c>
      <c r="G73" s="325">
        <f t="shared" si="3"/>
        <v>1611.838</v>
      </c>
      <c r="H73" s="325">
        <f t="shared" si="4"/>
        <v>9671.028</v>
      </c>
      <c r="I73" s="339">
        <f t="shared" si="5"/>
        <v>241775.7</v>
      </c>
    </row>
    <row r="74" spans="1:9" ht="409.5">
      <c r="A74" s="321">
        <v>3</v>
      </c>
      <c r="B74" s="322" t="s">
        <v>104</v>
      </c>
      <c r="C74" s="323">
        <v>1</v>
      </c>
      <c r="D74" s="323" t="s">
        <v>61</v>
      </c>
      <c r="E74" s="323">
        <v>25</v>
      </c>
      <c r="F74" s="324">
        <f>SUM(SOM_G_III!I11,SOM_G_III!I22)</f>
        <v>7113.65</v>
      </c>
      <c r="G74" s="325">
        <f t="shared" si="3"/>
        <v>1422.73</v>
      </c>
      <c r="H74" s="325">
        <f t="shared" si="4"/>
        <v>8536.38</v>
      </c>
      <c r="I74" s="339">
        <f t="shared" si="5"/>
        <v>213409.49999999997</v>
      </c>
    </row>
    <row r="75" spans="1:9" ht="217.5">
      <c r="A75" s="330">
        <v>4</v>
      </c>
      <c r="B75" s="331" t="s">
        <v>105</v>
      </c>
      <c r="C75" s="332">
        <v>1</v>
      </c>
      <c r="D75" s="332" t="s">
        <v>61</v>
      </c>
      <c r="E75" s="332">
        <v>25</v>
      </c>
      <c r="F75" s="333">
        <f>SUM(LUZ_II!I9,LUZ_II!I20)</f>
        <v>5659.47</v>
      </c>
      <c r="G75" s="325">
        <f t="shared" si="3"/>
        <v>1131.894</v>
      </c>
      <c r="H75" s="325">
        <f t="shared" si="4"/>
        <v>6791.3640000000005</v>
      </c>
      <c r="I75" s="339">
        <f t="shared" si="5"/>
        <v>169784.1</v>
      </c>
    </row>
    <row r="76" spans="1:9" ht="141">
      <c r="A76" s="321">
        <v>5</v>
      </c>
      <c r="B76" s="322" t="s">
        <v>106</v>
      </c>
      <c r="C76" s="323">
        <v>1</v>
      </c>
      <c r="D76" s="323" t="s">
        <v>61</v>
      </c>
      <c r="E76" s="323">
        <v>40</v>
      </c>
      <c r="F76" s="324">
        <f>SUM(SOM_IV!I9,SOM_IV!I20)</f>
        <v>1616.01</v>
      </c>
      <c r="G76" s="325">
        <f t="shared" si="3"/>
        <v>323.202</v>
      </c>
      <c r="H76" s="325">
        <f t="shared" si="4"/>
        <v>1939.212</v>
      </c>
      <c r="I76" s="339">
        <f t="shared" si="5"/>
        <v>77568.48</v>
      </c>
    </row>
    <row r="77" spans="1:9" ht="166.5">
      <c r="A77" s="330">
        <v>6</v>
      </c>
      <c r="B77" s="331" t="s">
        <v>107</v>
      </c>
      <c r="C77" s="332">
        <v>1</v>
      </c>
      <c r="D77" s="332" t="s">
        <v>61</v>
      </c>
      <c r="E77" s="332">
        <v>25</v>
      </c>
      <c r="F77" s="333">
        <f>SUM(SOM_V!I11,SOM_V!I22)</f>
        <v>3359.79</v>
      </c>
      <c r="G77" s="325">
        <f t="shared" si="3"/>
        <v>671.9580000000001</v>
      </c>
      <c r="H77" s="325">
        <f t="shared" si="4"/>
        <v>4031.748</v>
      </c>
      <c r="I77" s="339">
        <f t="shared" si="5"/>
        <v>100793.7</v>
      </c>
    </row>
    <row r="78" spans="1:9" ht="15.75">
      <c r="A78" s="326" t="s">
        <v>69</v>
      </c>
      <c r="B78" s="327"/>
      <c r="C78" s="327"/>
      <c r="D78" s="327"/>
      <c r="E78" s="327"/>
      <c r="F78" s="328"/>
      <c r="G78" s="329"/>
      <c r="H78" s="329"/>
      <c r="I78" s="344">
        <f>SUM(I72:I77)</f>
        <v>1189473.18</v>
      </c>
    </row>
    <row r="79" spans="1:9" ht="15.75">
      <c r="A79" s="312"/>
      <c r="B79" s="313"/>
      <c r="C79" s="313"/>
      <c r="D79" s="313"/>
      <c r="E79" s="313"/>
      <c r="F79" s="313"/>
      <c r="G79" s="314"/>
      <c r="H79" s="314"/>
      <c r="I79" s="341"/>
    </row>
    <row r="80" spans="1:9" ht="15.75">
      <c r="A80" s="315" t="s">
        <v>108</v>
      </c>
      <c r="B80" s="316"/>
      <c r="C80" s="316"/>
      <c r="D80" s="316"/>
      <c r="E80" s="316"/>
      <c r="F80" s="316"/>
      <c r="G80" s="317"/>
      <c r="H80" s="317"/>
      <c r="I80" s="342"/>
    </row>
    <row r="81" spans="1:9" ht="21.75">
      <c r="A81" s="318" t="s">
        <v>51</v>
      </c>
      <c r="B81" s="319" t="s">
        <v>52</v>
      </c>
      <c r="C81" s="319" t="s">
        <v>53</v>
      </c>
      <c r="D81" s="319" t="s">
        <v>54</v>
      </c>
      <c r="E81" s="319" t="s">
        <v>55</v>
      </c>
      <c r="F81" s="319" t="s">
        <v>71</v>
      </c>
      <c r="G81" s="319"/>
      <c r="H81" s="319"/>
      <c r="I81" s="319" t="s">
        <v>59</v>
      </c>
    </row>
    <row r="82" spans="1:9" ht="19.5" customHeight="1">
      <c r="A82" s="321">
        <v>1</v>
      </c>
      <c r="B82" s="322" t="s">
        <v>109</v>
      </c>
      <c r="C82" s="323">
        <v>1</v>
      </c>
      <c r="D82" s="323" t="s">
        <v>61</v>
      </c>
      <c r="E82" s="323">
        <v>10</v>
      </c>
      <c r="F82" s="324">
        <f>SUM(GERADOR_250!H8,GERADOR_250!H17)</f>
        <v>3282.7200000000003</v>
      </c>
      <c r="G82" s="325">
        <f>F82*20%</f>
        <v>656.5440000000001</v>
      </c>
      <c r="H82" s="325">
        <f>G82+F82</f>
        <v>3939.264</v>
      </c>
      <c r="I82" s="339">
        <f>H82*E82*C82</f>
        <v>39392.64</v>
      </c>
    </row>
    <row r="83" spans="1:9" ht="19.5" customHeight="1">
      <c r="A83" s="321">
        <v>2</v>
      </c>
      <c r="B83" s="322" t="s">
        <v>110</v>
      </c>
      <c r="C83" s="323">
        <v>1</v>
      </c>
      <c r="D83" s="323" t="s">
        <v>61</v>
      </c>
      <c r="E83" s="323">
        <v>35</v>
      </c>
      <c r="F83" s="324">
        <f>SUM(GERADOR_180!H8,GERADOR_180!H17)</f>
        <v>2666.61</v>
      </c>
      <c r="G83" s="325">
        <f>F83*20%</f>
        <v>533.322</v>
      </c>
      <c r="H83" s="325">
        <f>G83+F83</f>
        <v>3199.9320000000002</v>
      </c>
      <c r="I83" s="339">
        <f>H83*E83*C83</f>
        <v>111997.62000000001</v>
      </c>
    </row>
    <row r="84" spans="1:9" ht="19.5" customHeight="1">
      <c r="A84" s="326" t="s">
        <v>69</v>
      </c>
      <c r="B84" s="327"/>
      <c r="C84" s="327"/>
      <c r="D84" s="327"/>
      <c r="E84" s="327"/>
      <c r="F84" s="328"/>
      <c r="G84" s="329"/>
      <c r="H84" s="329"/>
      <c r="I84" s="344">
        <f>SUM(I82:I83)</f>
        <v>151390.26</v>
      </c>
    </row>
    <row r="85" spans="1:9" ht="15.75">
      <c r="A85" s="312"/>
      <c r="B85" s="313"/>
      <c r="C85" s="313"/>
      <c r="D85" s="313"/>
      <c r="E85" s="313"/>
      <c r="F85" s="313"/>
      <c r="G85" s="314"/>
      <c r="H85" s="314"/>
      <c r="I85" s="341"/>
    </row>
    <row r="86" spans="1:9" s="282" customFormat="1" ht="15.75" customHeight="1">
      <c r="A86" s="315" t="s">
        <v>111</v>
      </c>
      <c r="B86" s="316"/>
      <c r="C86" s="316"/>
      <c r="D86" s="316"/>
      <c r="E86" s="316"/>
      <c r="F86" s="316"/>
      <c r="G86" s="317"/>
      <c r="H86" s="317"/>
      <c r="I86" s="342"/>
    </row>
    <row r="87" spans="1:9" s="282" customFormat="1" ht="30.75" customHeight="1">
      <c r="A87" s="318" t="s">
        <v>51</v>
      </c>
      <c r="B87" s="319" t="s">
        <v>52</v>
      </c>
      <c r="C87" s="319" t="s">
        <v>53</v>
      </c>
      <c r="D87" s="319" t="s">
        <v>54</v>
      </c>
      <c r="E87" s="319" t="s">
        <v>55</v>
      </c>
      <c r="F87" s="319" t="s">
        <v>71</v>
      </c>
      <c r="G87" s="319"/>
      <c r="H87" s="319"/>
      <c r="I87" s="319" t="s">
        <v>59</v>
      </c>
    </row>
    <row r="88" spans="1:9" s="282" customFormat="1" ht="75" customHeight="1">
      <c r="A88" s="321">
        <v>1</v>
      </c>
      <c r="B88" s="322" t="s">
        <v>112</v>
      </c>
      <c r="C88" s="334">
        <v>1</v>
      </c>
      <c r="D88" s="323" t="s">
        <v>113</v>
      </c>
      <c r="E88" s="323">
        <v>400</v>
      </c>
      <c r="F88" s="324">
        <f>SUM('P LED'!I9,'P LED'!I20)</f>
        <v>223.81</v>
      </c>
      <c r="G88" s="325">
        <f>F88*20%</f>
        <v>44.762</v>
      </c>
      <c r="H88" s="325">
        <f>F88+G88</f>
        <v>268.572</v>
      </c>
      <c r="I88" s="339">
        <f>H88*E88*C88</f>
        <v>107428.8</v>
      </c>
    </row>
    <row r="89" spans="1:9" s="282" customFormat="1" ht="15.75" customHeight="1">
      <c r="A89" s="326" t="s">
        <v>69</v>
      </c>
      <c r="B89" s="327"/>
      <c r="C89" s="327"/>
      <c r="D89" s="327"/>
      <c r="E89" s="327"/>
      <c r="F89" s="328"/>
      <c r="G89" s="329"/>
      <c r="H89" s="329"/>
      <c r="I89" s="344">
        <f>I88</f>
        <v>107428.8</v>
      </c>
    </row>
    <row r="90" spans="1:9" s="282" customFormat="1" ht="15.75" customHeight="1">
      <c r="A90" s="312"/>
      <c r="B90" s="313"/>
      <c r="C90" s="313"/>
      <c r="D90" s="313"/>
      <c r="E90" s="313"/>
      <c r="F90" s="313"/>
      <c r="G90" s="314"/>
      <c r="H90" s="314"/>
      <c r="I90" s="341"/>
    </row>
    <row r="91" spans="1:9" ht="15.75" customHeight="1">
      <c r="A91" s="315" t="s">
        <v>114</v>
      </c>
      <c r="B91" s="316"/>
      <c r="C91" s="316"/>
      <c r="D91" s="316"/>
      <c r="E91" s="316"/>
      <c r="F91" s="316"/>
      <c r="G91" s="317"/>
      <c r="H91" s="317"/>
      <c r="I91" s="342"/>
    </row>
    <row r="92" spans="1:9" ht="21.75">
      <c r="A92" s="318" t="s">
        <v>51</v>
      </c>
      <c r="B92" s="319" t="s">
        <v>52</v>
      </c>
      <c r="C92" s="319" t="s">
        <v>53</v>
      </c>
      <c r="D92" s="319" t="s">
        <v>54</v>
      </c>
      <c r="E92" s="319" t="s">
        <v>55</v>
      </c>
      <c r="F92" s="319" t="s">
        <v>71</v>
      </c>
      <c r="G92" s="319"/>
      <c r="H92" s="319"/>
      <c r="I92" s="319" t="s">
        <v>59</v>
      </c>
    </row>
    <row r="93" spans="1:9" ht="62.25" customHeight="1">
      <c r="A93" s="321">
        <v>1</v>
      </c>
      <c r="B93" s="322" t="s">
        <v>115</v>
      </c>
      <c r="C93" s="323">
        <v>10</v>
      </c>
      <c r="D93" s="323" t="s">
        <v>61</v>
      </c>
      <c r="E93" s="323">
        <v>40</v>
      </c>
      <c r="F93" s="324">
        <f>SUM(RADIO!I7,RADIO!I17)</f>
        <v>122.02</v>
      </c>
      <c r="G93" s="325">
        <f>F93*20%</f>
        <v>24.404</v>
      </c>
      <c r="H93" s="325">
        <f>F93+G93</f>
        <v>146.424</v>
      </c>
      <c r="I93" s="339">
        <f>C93*E93*H93</f>
        <v>58569.600000000006</v>
      </c>
    </row>
    <row r="94" spans="1:9" ht="15.75">
      <c r="A94" s="326" t="s">
        <v>69</v>
      </c>
      <c r="B94" s="327"/>
      <c r="C94" s="327"/>
      <c r="D94" s="327"/>
      <c r="E94" s="327"/>
      <c r="F94" s="328"/>
      <c r="G94" s="329"/>
      <c r="H94" s="329"/>
      <c r="I94" s="344">
        <f>I93</f>
        <v>58569.600000000006</v>
      </c>
    </row>
    <row r="95" spans="1:9" ht="15.75">
      <c r="A95" s="312"/>
      <c r="B95" s="313"/>
      <c r="C95" s="313"/>
      <c r="D95" s="313"/>
      <c r="E95" s="313"/>
      <c r="F95" s="313"/>
      <c r="G95" s="314"/>
      <c r="H95" s="314"/>
      <c r="I95" s="341"/>
    </row>
    <row r="96" spans="1:9" ht="15.75">
      <c r="A96" s="315" t="s">
        <v>116</v>
      </c>
      <c r="B96" s="316"/>
      <c r="C96" s="316"/>
      <c r="D96" s="316"/>
      <c r="E96" s="316"/>
      <c r="F96" s="316"/>
      <c r="G96" s="317"/>
      <c r="H96" s="317"/>
      <c r="I96" s="342"/>
    </row>
    <row r="97" spans="1:9" ht="21.75">
      <c r="A97" s="318" t="s">
        <v>51</v>
      </c>
      <c r="B97" s="319" t="s">
        <v>52</v>
      </c>
      <c r="C97" s="319" t="s">
        <v>53</v>
      </c>
      <c r="D97" s="319" t="s">
        <v>54</v>
      </c>
      <c r="E97" s="319" t="s">
        <v>55</v>
      </c>
      <c r="F97" s="319" t="s">
        <v>71</v>
      </c>
      <c r="G97" s="319"/>
      <c r="H97" s="319"/>
      <c r="I97" s="319" t="s">
        <v>59</v>
      </c>
    </row>
    <row r="98" spans="1:9" ht="33.75" customHeight="1">
      <c r="A98" s="321">
        <v>1</v>
      </c>
      <c r="B98" s="322" t="s">
        <v>117</v>
      </c>
      <c r="C98" s="334">
        <v>2000</v>
      </c>
      <c r="D98" s="323" t="s">
        <v>61</v>
      </c>
      <c r="E98" s="323">
        <v>1</v>
      </c>
      <c r="F98" s="324">
        <f>SUM(CADEIRAS!H7,CADEIRAS!H17)</f>
        <v>3.2</v>
      </c>
      <c r="G98" s="325">
        <f>F98*20%</f>
        <v>0.6400000000000001</v>
      </c>
      <c r="H98" s="325">
        <f>F98+G98</f>
        <v>3.8400000000000003</v>
      </c>
      <c r="I98" s="339">
        <f>C98*E98*H98</f>
        <v>7680.000000000001</v>
      </c>
    </row>
    <row r="99" spans="1:9" ht="20.25" customHeight="1">
      <c r="A99" s="321">
        <v>2</v>
      </c>
      <c r="B99" s="322" t="s">
        <v>118</v>
      </c>
      <c r="C99" s="323">
        <v>50</v>
      </c>
      <c r="D99" s="323" t="s">
        <v>61</v>
      </c>
      <c r="E99" s="323">
        <v>1</v>
      </c>
      <c r="F99" s="324">
        <f>SUM(MESAS!H7,MESAS!H16)</f>
        <v>5.67</v>
      </c>
      <c r="G99" s="325">
        <f>F99*20%</f>
        <v>1.1340000000000001</v>
      </c>
      <c r="H99" s="325">
        <f>F99+G99</f>
        <v>6.804</v>
      </c>
      <c r="I99" s="339">
        <f>C99*E99*H99</f>
        <v>340.2</v>
      </c>
    </row>
    <row r="100" spans="1:9" ht="15.75">
      <c r="A100" s="326" t="s">
        <v>69</v>
      </c>
      <c r="B100" s="327"/>
      <c r="C100" s="327"/>
      <c r="D100" s="327"/>
      <c r="E100" s="327"/>
      <c r="F100" s="328"/>
      <c r="G100" s="329"/>
      <c r="H100" s="329"/>
      <c r="I100" s="344">
        <f>SUM(I98:I99)</f>
        <v>8020.200000000001</v>
      </c>
    </row>
    <row r="101" spans="1:9" ht="15.75">
      <c r="A101" s="312"/>
      <c r="B101" s="313"/>
      <c r="C101" s="313"/>
      <c r="D101" s="313"/>
      <c r="E101" s="313"/>
      <c r="F101" s="313"/>
      <c r="G101" s="314"/>
      <c r="H101" s="314"/>
      <c r="I101" s="341"/>
    </row>
    <row r="102" spans="1:9" ht="15.75" customHeight="1">
      <c r="A102" s="315" t="s">
        <v>119</v>
      </c>
      <c r="B102" s="316"/>
      <c r="C102" s="316"/>
      <c r="D102" s="316"/>
      <c r="E102" s="316"/>
      <c r="F102" s="316"/>
      <c r="G102" s="317"/>
      <c r="H102" s="317"/>
      <c r="I102" s="342"/>
    </row>
    <row r="103" spans="1:9" ht="21.75">
      <c r="A103" s="318" t="s">
        <v>51</v>
      </c>
      <c r="B103" s="319" t="s">
        <v>52</v>
      </c>
      <c r="C103" s="319" t="s">
        <v>53</v>
      </c>
      <c r="D103" s="319" t="s">
        <v>54</v>
      </c>
      <c r="E103" s="319" t="s">
        <v>55</v>
      </c>
      <c r="F103" s="319" t="s">
        <v>71</v>
      </c>
      <c r="G103" s="319"/>
      <c r="H103" s="319"/>
      <c r="I103" s="319" t="s">
        <v>59</v>
      </c>
    </row>
    <row r="104" spans="1:9" ht="33" customHeight="1">
      <c r="A104" s="321">
        <v>1</v>
      </c>
      <c r="B104" s="322" t="s">
        <v>120</v>
      </c>
      <c r="C104" s="323">
        <v>1</v>
      </c>
      <c r="D104" s="323" t="s">
        <v>61</v>
      </c>
      <c r="E104" s="323">
        <v>200</v>
      </c>
      <c r="F104" s="324">
        <f>SUM(RODIE!H7,RODIE!H15)</f>
        <v>180.81</v>
      </c>
      <c r="G104" s="325">
        <f>F104*20%</f>
        <v>36.162</v>
      </c>
      <c r="H104" s="325">
        <f>G104+F104</f>
        <v>216.972</v>
      </c>
      <c r="I104" s="339">
        <f>C104*E104*H104</f>
        <v>43394.4</v>
      </c>
    </row>
    <row r="105" spans="1:9" ht="15.75">
      <c r="A105" s="326" t="s">
        <v>69</v>
      </c>
      <c r="B105" s="327"/>
      <c r="C105" s="327"/>
      <c r="D105" s="327"/>
      <c r="E105" s="327"/>
      <c r="F105" s="328"/>
      <c r="G105" s="329"/>
      <c r="H105" s="329"/>
      <c r="I105" s="344">
        <f>I104</f>
        <v>43394.4</v>
      </c>
    </row>
    <row r="106" spans="1:9" ht="15.75">
      <c r="A106" s="312"/>
      <c r="B106" s="313"/>
      <c r="C106" s="313"/>
      <c r="D106" s="313"/>
      <c r="E106" s="313"/>
      <c r="F106" s="313"/>
      <c r="G106" s="314"/>
      <c r="H106" s="314"/>
      <c r="I106" s="341"/>
    </row>
    <row r="107" spans="1:9" ht="15.75">
      <c r="A107" s="315" t="s">
        <v>121</v>
      </c>
      <c r="B107" s="316"/>
      <c r="C107" s="316"/>
      <c r="D107" s="316"/>
      <c r="E107" s="316"/>
      <c r="F107" s="316"/>
      <c r="G107" s="317"/>
      <c r="H107" s="317"/>
      <c r="I107" s="342"/>
    </row>
    <row r="108" spans="1:9" ht="21.75">
      <c r="A108" s="318" t="s">
        <v>51</v>
      </c>
      <c r="B108" s="319" t="s">
        <v>52</v>
      </c>
      <c r="C108" s="319" t="s">
        <v>53</v>
      </c>
      <c r="D108" s="319" t="s">
        <v>54</v>
      </c>
      <c r="E108" s="319" t="s">
        <v>55</v>
      </c>
      <c r="F108" s="319" t="s">
        <v>71</v>
      </c>
      <c r="G108" s="319"/>
      <c r="H108" s="319"/>
      <c r="I108" s="319" t="s">
        <v>59</v>
      </c>
    </row>
    <row r="109" spans="1:9" ht="98.25" customHeight="1">
      <c r="A109" s="321">
        <v>1</v>
      </c>
      <c r="B109" s="322" t="s">
        <v>122</v>
      </c>
      <c r="C109" s="323">
        <v>1</v>
      </c>
      <c r="D109" s="323" t="s">
        <v>61</v>
      </c>
      <c r="E109" s="323">
        <v>25</v>
      </c>
      <c r="F109" s="324">
        <f>SUM(FILMAGEM!I10,FILMAGEM!I21)</f>
        <v>3141.75</v>
      </c>
      <c r="G109" s="325">
        <f>F109*20%</f>
        <v>628.35</v>
      </c>
      <c r="H109" s="325">
        <f>G109+F109</f>
        <v>3770.1</v>
      </c>
      <c r="I109" s="339">
        <f>C109*E109*H109</f>
        <v>94252.5</v>
      </c>
    </row>
    <row r="110" spans="1:9" ht="15.75">
      <c r="A110" s="326" t="s">
        <v>69</v>
      </c>
      <c r="B110" s="327"/>
      <c r="C110" s="327"/>
      <c r="D110" s="327"/>
      <c r="E110" s="327"/>
      <c r="F110" s="328"/>
      <c r="G110" s="329"/>
      <c r="H110" s="329"/>
      <c r="I110" s="344">
        <f>I109</f>
        <v>94252.5</v>
      </c>
    </row>
    <row r="111" spans="1:9" ht="15.75" customHeight="1">
      <c r="A111" s="345" t="s">
        <v>123</v>
      </c>
      <c r="B111" s="346"/>
      <c r="C111" s="346"/>
      <c r="D111" s="346"/>
      <c r="E111" s="346"/>
      <c r="F111" s="346"/>
      <c r="G111" s="347"/>
      <c r="H111" s="347"/>
      <c r="I111" s="349">
        <f>SUM(I110,I105,I100,I94,I89,I84,I78,I68,I62,I56,I51,I45,I40,I33,I27,I20,I15,)</f>
        <v>3746899.7399999998</v>
      </c>
    </row>
    <row r="113" ht="15">
      <c r="I113" s="181"/>
    </row>
    <row r="114" ht="15.75" customHeight="1">
      <c r="I114" s="181"/>
    </row>
    <row r="115" spans="1:9" ht="15">
      <c r="A115" s="348"/>
      <c r="B115" s="282"/>
      <c r="C115" s="282"/>
      <c r="D115" s="282"/>
      <c r="E115" s="282"/>
      <c r="F115" s="282"/>
      <c r="G115" s="282"/>
      <c r="H115" s="282"/>
      <c r="I115" s="350"/>
    </row>
  </sheetData>
  <sheetProtection/>
  <mergeCells count="59">
    <mergeCell ref="A1:B1"/>
    <mergeCell ref="C1:I1"/>
    <mergeCell ref="A2:B2"/>
    <mergeCell ref="C2:I2"/>
    <mergeCell ref="A3:B3"/>
    <mergeCell ref="C3:I3"/>
    <mergeCell ref="C4:I4"/>
    <mergeCell ref="A5:G5"/>
    <mergeCell ref="A6:I6"/>
    <mergeCell ref="A15:B15"/>
    <mergeCell ref="A16:I16"/>
    <mergeCell ref="A17:I17"/>
    <mergeCell ref="A20:F20"/>
    <mergeCell ref="A21:I21"/>
    <mergeCell ref="A22:I22"/>
    <mergeCell ref="A27:F27"/>
    <mergeCell ref="A28:I28"/>
    <mergeCell ref="A29:I29"/>
    <mergeCell ref="A33:F33"/>
    <mergeCell ref="A34:I34"/>
    <mergeCell ref="A35:I35"/>
    <mergeCell ref="A40:F40"/>
    <mergeCell ref="A41:I41"/>
    <mergeCell ref="A42:I42"/>
    <mergeCell ref="A45:F45"/>
    <mergeCell ref="A46:I46"/>
    <mergeCell ref="A47:I47"/>
    <mergeCell ref="A51:F51"/>
    <mergeCell ref="A52:I52"/>
    <mergeCell ref="A53:I53"/>
    <mergeCell ref="A56:F56"/>
    <mergeCell ref="A57:I57"/>
    <mergeCell ref="A58:I58"/>
    <mergeCell ref="A62:F62"/>
    <mergeCell ref="A63:I63"/>
    <mergeCell ref="A64:I64"/>
    <mergeCell ref="A68:F68"/>
    <mergeCell ref="A69:I69"/>
    <mergeCell ref="A70:I70"/>
    <mergeCell ref="A78:F78"/>
    <mergeCell ref="A79:I79"/>
    <mergeCell ref="A80:I80"/>
    <mergeCell ref="A84:F84"/>
    <mergeCell ref="A85:I85"/>
    <mergeCell ref="A86:I86"/>
    <mergeCell ref="A89:F89"/>
    <mergeCell ref="A90:I90"/>
    <mergeCell ref="A91:I91"/>
    <mergeCell ref="A94:F94"/>
    <mergeCell ref="A95:I95"/>
    <mergeCell ref="A96:I96"/>
    <mergeCell ref="A100:F100"/>
    <mergeCell ref="A101:I101"/>
    <mergeCell ref="A102:I102"/>
    <mergeCell ref="A105:F105"/>
    <mergeCell ref="A106:I106"/>
    <mergeCell ref="A107:I107"/>
    <mergeCell ref="A110:F110"/>
    <mergeCell ref="A111:F111"/>
  </mergeCells>
  <printOptions/>
  <pageMargins left="0.5118110236220472" right="0.5118110236220472" top="0.8267716535433072" bottom="0.7874015748031497" header="0.31496062992125984" footer="0.31496062992125984"/>
  <pageSetup fitToHeight="0" fitToWidth="1" horizontalDpi="600" verticalDpi="600" orientation="portrait" paperSize="9" scale="69"/>
  <drawing r:id="rId1"/>
</worksheet>
</file>

<file path=xl/worksheets/sheet20.xml><?xml version="1.0" encoding="utf-8"?>
<worksheet xmlns="http://schemas.openxmlformats.org/spreadsheetml/2006/main" xmlns:r="http://schemas.openxmlformats.org/officeDocument/2006/relationships">
  <sheetPr>
    <pageSetUpPr fitToPage="1"/>
  </sheetPr>
  <dimension ref="A1:AD30"/>
  <sheetViews>
    <sheetView showZeros="0" view="pageBreakPreview" zoomScaleNormal="120" zoomScaleSheetLayoutView="100" workbookViewId="0" topLeftCell="A27">
      <selection activeCell="I40" sqref="I40"/>
    </sheetView>
  </sheetViews>
  <sheetFormatPr defaultColWidth="9.140625" defaultRowHeight="12" customHeight="1"/>
  <cols>
    <col min="1" max="1" width="6.140625" style="183" customWidth="1"/>
    <col min="2" max="2" width="47.28125" style="183" customWidth="1"/>
    <col min="3" max="3" width="6.28125" style="184" customWidth="1"/>
    <col min="4" max="4" width="8.140625" style="184" customWidth="1"/>
    <col min="5" max="5" width="16.00390625" style="184" customWidth="1"/>
    <col min="6" max="7" width="11.00390625" style="184" customWidth="1"/>
    <col min="8" max="8" width="12.28125" style="184" customWidth="1"/>
    <col min="9" max="9" width="10.7109375" style="184" customWidth="1"/>
    <col min="10" max="10" width="9.140625" style="183" hidden="1" customWidth="1"/>
    <col min="11" max="11" width="9.140625" style="185" hidden="1" customWidth="1"/>
    <col min="12" max="13" width="9.140625" style="183" hidden="1" customWidth="1"/>
    <col min="14" max="14" width="11.140625" style="183" hidden="1" customWidth="1"/>
    <col min="15" max="25" width="9.140625" style="183" hidden="1" customWidth="1"/>
    <col min="26" max="26" width="2.28125" style="183" customWidth="1"/>
    <col min="27" max="27" width="10.421875" style="183" customWidth="1"/>
    <col min="28" max="28" width="18.57421875" style="182" customWidth="1"/>
    <col min="29" max="29" width="9.140625" style="182" customWidth="1"/>
    <col min="30" max="30" width="9.140625" style="186" customWidth="1"/>
    <col min="31" max="31" width="9.140625" style="182" customWidth="1"/>
    <col min="32" max="16384" width="9.140625" style="183" customWidth="1"/>
  </cols>
  <sheetData>
    <row r="1" spans="1:30" s="182" customFormat="1" ht="20.25" customHeight="1">
      <c r="A1" s="187" t="s">
        <v>124</v>
      </c>
      <c r="B1" s="187"/>
      <c r="C1" s="187"/>
      <c r="D1" s="187"/>
      <c r="E1" s="187"/>
      <c r="F1" s="187"/>
      <c r="G1" s="187"/>
      <c r="H1" s="187"/>
      <c r="I1" s="187"/>
      <c r="J1" s="187"/>
      <c r="K1" s="187"/>
      <c r="L1" s="183"/>
      <c r="M1" s="183"/>
      <c r="N1" s="183"/>
      <c r="O1" s="183"/>
      <c r="P1" s="183"/>
      <c r="Q1" s="183"/>
      <c r="R1" s="183"/>
      <c r="S1" s="183"/>
      <c r="T1" s="183"/>
      <c r="U1" s="183"/>
      <c r="V1" s="183"/>
      <c r="W1" s="183"/>
      <c r="X1" s="183"/>
      <c r="Y1" s="183"/>
      <c r="Z1" s="183"/>
      <c r="AA1" s="183"/>
      <c r="AD1" s="186"/>
    </row>
    <row r="2" spans="1:30" s="182" customFormat="1" ht="43.5" customHeight="1">
      <c r="A2" s="188" t="s">
        <v>198</v>
      </c>
      <c r="B2" s="188"/>
      <c r="C2" s="188"/>
      <c r="D2" s="188"/>
      <c r="E2" s="188"/>
      <c r="F2" s="188"/>
      <c r="G2" s="188"/>
      <c r="H2" s="188"/>
      <c r="I2" s="188"/>
      <c r="J2" s="227"/>
      <c r="K2" s="227"/>
      <c r="L2" s="183"/>
      <c r="M2" s="183"/>
      <c r="N2" s="183"/>
      <c r="O2" s="183"/>
      <c r="P2" s="183"/>
      <c r="Q2" s="183"/>
      <c r="R2" s="183"/>
      <c r="S2" s="183"/>
      <c r="T2" s="183"/>
      <c r="U2" s="183"/>
      <c r="V2" s="183"/>
      <c r="W2" s="183"/>
      <c r="X2" s="183"/>
      <c r="Y2" s="183"/>
      <c r="Z2" s="183"/>
      <c r="AA2" s="183"/>
      <c r="AD2" s="186"/>
    </row>
    <row r="3" spans="1:30" s="182" customFormat="1" ht="18" customHeight="1">
      <c r="A3" s="189" t="s">
        <v>126</v>
      </c>
      <c r="B3" s="189"/>
      <c r="C3" s="189"/>
      <c r="D3" s="189"/>
      <c r="E3" s="189"/>
      <c r="F3" s="189"/>
      <c r="G3" s="189"/>
      <c r="H3" s="189"/>
      <c r="I3" s="189"/>
      <c r="J3" s="189"/>
      <c r="K3" s="189"/>
      <c r="L3" s="183"/>
      <c r="M3" s="183"/>
      <c r="N3" s="183"/>
      <c r="O3" s="183"/>
      <c r="P3" s="183"/>
      <c r="Q3" s="183"/>
      <c r="R3" s="183"/>
      <c r="S3" s="183"/>
      <c r="T3" s="183"/>
      <c r="U3" s="183"/>
      <c r="V3" s="183"/>
      <c r="W3" s="183"/>
      <c r="X3" s="183"/>
      <c r="Y3" s="183"/>
      <c r="Z3" s="183"/>
      <c r="AA3" s="183"/>
      <c r="AD3" s="186"/>
    </row>
    <row r="4" spans="1:30" s="182" customFormat="1" ht="9.75" customHeight="1">
      <c r="A4" s="183"/>
      <c r="B4" s="183"/>
      <c r="C4" s="184"/>
      <c r="D4" s="184"/>
      <c r="E4" s="184"/>
      <c r="F4" s="184"/>
      <c r="G4" s="184"/>
      <c r="H4" s="184"/>
      <c r="I4" s="184"/>
      <c r="J4" s="183">
        <v>192</v>
      </c>
      <c r="K4" s="185">
        <v>67</v>
      </c>
      <c r="L4" s="183"/>
      <c r="M4" s="183"/>
      <c r="N4" s="183"/>
      <c r="O4" s="183"/>
      <c r="P4" s="183"/>
      <c r="Q4" s="183"/>
      <c r="R4" s="183"/>
      <c r="S4" s="183"/>
      <c r="T4" s="183"/>
      <c r="U4" s="183"/>
      <c r="V4" s="183"/>
      <c r="W4" s="183"/>
      <c r="X4" s="183"/>
      <c r="Y4" s="183"/>
      <c r="Z4" s="183"/>
      <c r="AA4" s="183"/>
      <c r="AD4" s="186"/>
    </row>
    <row r="5" spans="1:30" s="182" customFormat="1" ht="30.75" customHeight="1">
      <c r="A5" s="190" t="s">
        <v>51</v>
      </c>
      <c r="B5" s="190" t="s">
        <v>127</v>
      </c>
      <c r="C5" s="190" t="s">
        <v>95</v>
      </c>
      <c r="D5" s="190" t="s">
        <v>128</v>
      </c>
      <c r="E5" s="190" t="s">
        <v>129</v>
      </c>
      <c r="F5" s="191" t="s">
        <v>130</v>
      </c>
      <c r="G5" s="191" t="s">
        <v>131</v>
      </c>
      <c r="H5" s="191" t="s">
        <v>132</v>
      </c>
      <c r="I5" s="190" t="s">
        <v>180</v>
      </c>
      <c r="J5" s="183">
        <v>192</v>
      </c>
      <c r="K5" s="185">
        <v>67</v>
      </c>
      <c r="L5" s="183"/>
      <c r="M5" s="183"/>
      <c r="N5" s="183"/>
      <c r="O5" s="183"/>
      <c r="P5" s="183"/>
      <c r="Q5" s="183"/>
      <c r="R5" s="183"/>
      <c r="S5" s="183"/>
      <c r="T5" s="183"/>
      <c r="U5" s="183"/>
      <c r="V5" s="183"/>
      <c r="W5" s="183"/>
      <c r="X5" s="183"/>
      <c r="Y5" s="183"/>
      <c r="Z5" s="183"/>
      <c r="AA5" s="183"/>
      <c r="AB5" s="232" t="s">
        <v>135</v>
      </c>
      <c r="AD5" s="186"/>
    </row>
    <row r="6" spans="1:30" s="182" customFormat="1" ht="18" customHeight="1">
      <c r="A6" s="192">
        <v>1</v>
      </c>
      <c r="B6" s="186" t="s">
        <v>136</v>
      </c>
      <c r="C6" s="192" t="s">
        <v>137</v>
      </c>
      <c r="D6" s="193">
        <v>4</v>
      </c>
      <c r="E6" s="194">
        <v>3122.05</v>
      </c>
      <c r="F6" s="195">
        <v>104.06833333333334</v>
      </c>
      <c r="G6" s="195">
        <v>416.27</v>
      </c>
      <c r="H6" s="196"/>
      <c r="I6" s="214">
        <v>138.75</v>
      </c>
      <c r="J6" s="183"/>
      <c r="K6" s="185"/>
      <c r="L6" s="183"/>
      <c r="M6" s="183"/>
      <c r="N6" s="183"/>
      <c r="O6" s="183"/>
      <c r="P6" s="183"/>
      <c r="Q6" s="183"/>
      <c r="R6" s="183"/>
      <c r="S6" s="183"/>
      <c r="T6" s="183"/>
      <c r="U6" s="183"/>
      <c r="V6" s="183"/>
      <c r="W6" s="183"/>
      <c r="X6" s="183"/>
      <c r="Y6" s="183"/>
      <c r="Z6" s="183"/>
      <c r="AA6" s="183"/>
      <c r="AB6" s="233" t="e">
        <v>#REF!</v>
      </c>
      <c r="AD6" s="186"/>
    </row>
    <row r="7" spans="1:30" s="182" customFormat="1" ht="18" customHeight="1">
      <c r="A7" s="192">
        <v>2</v>
      </c>
      <c r="B7" s="186" t="s">
        <v>138</v>
      </c>
      <c r="C7" s="192" t="s">
        <v>139</v>
      </c>
      <c r="D7" s="193">
        <v>4</v>
      </c>
      <c r="E7" s="194">
        <v>1362.298574</v>
      </c>
      <c r="F7" s="195">
        <v>45.40995246666667</v>
      </c>
      <c r="G7" s="195">
        <v>181.63</v>
      </c>
      <c r="H7" s="196">
        <v>0.81</v>
      </c>
      <c r="I7" s="214">
        <v>109.58</v>
      </c>
      <c r="J7" s="183"/>
      <c r="K7" s="185"/>
      <c r="L7" s="183"/>
      <c r="M7" s="183"/>
      <c r="N7" s="183"/>
      <c r="O7" s="183"/>
      <c r="P7" s="183"/>
      <c r="Q7" s="183"/>
      <c r="R7" s="183"/>
      <c r="S7" s="183"/>
      <c r="T7" s="183"/>
      <c r="U7" s="183"/>
      <c r="V7" s="183"/>
      <c r="W7" s="183"/>
      <c r="X7" s="183"/>
      <c r="Y7" s="183"/>
      <c r="Z7" s="183"/>
      <c r="AA7" s="183"/>
      <c r="AB7" s="233"/>
      <c r="AD7" s="186"/>
    </row>
    <row r="8" spans="1:30" s="182" customFormat="1" ht="18" customHeight="1">
      <c r="A8" s="192">
        <v>3</v>
      </c>
      <c r="B8" s="186" t="s">
        <v>143</v>
      </c>
      <c r="C8" s="192" t="s">
        <v>137</v>
      </c>
      <c r="D8" s="193">
        <v>2</v>
      </c>
      <c r="E8" s="194">
        <v>4263.1</v>
      </c>
      <c r="F8" s="195">
        <v>142.10333333333335</v>
      </c>
      <c r="G8" s="195">
        <v>284.2</v>
      </c>
      <c r="H8" s="196"/>
      <c r="I8" s="214">
        <v>94.73</v>
      </c>
      <c r="J8" s="183"/>
      <c r="K8" s="183"/>
      <c r="L8" s="183"/>
      <c r="M8" s="183"/>
      <c r="N8" s="183"/>
      <c r="O8" s="183"/>
      <c r="P8" s="183"/>
      <c r="Q8" s="183"/>
      <c r="R8" s="183"/>
      <c r="S8" s="183"/>
      <c r="T8" s="183"/>
      <c r="U8" s="183"/>
      <c r="V8" s="183"/>
      <c r="W8" s="183"/>
      <c r="X8" s="183"/>
      <c r="Y8" s="183"/>
      <c r="Z8" s="183"/>
      <c r="AA8" s="183"/>
      <c r="AB8" s="233"/>
      <c r="AD8" s="186"/>
    </row>
    <row r="9" spans="1:30" s="182" customFormat="1" ht="18" customHeight="1">
      <c r="A9" s="197" t="s">
        <v>144</v>
      </c>
      <c r="B9" s="197"/>
      <c r="C9" s="197"/>
      <c r="D9" s="197"/>
      <c r="E9" s="197"/>
      <c r="F9" s="198"/>
      <c r="G9" s="198"/>
      <c r="H9" s="198"/>
      <c r="I9" s="228">
        <v>343.06</v>
      </c>
      <c r="J9" s="183"/>
      <c r="K9" s="183"/>
      <c r="L9" s="183"/>
      <c r="M9" s="183"/>
      <c r="N9" s="183"/>
      <c r="O9" s="183"/>
      <c r="P9" s="183"/>
      <c r="Q9" s="183"/>
      <c r="R9" s="183"/>
      <c r="S9" s="183"/>
      <c r="T9" s="183"/>
      <c r="U9" s="183"/>
      <c r="V9" s="183"/>
      <c r="W9" s="183"/>
      <c r="X9" s="183"/>
      <c r="Y9" s="183"/>
      <c r="Z9" s="183"/>
      <c r="AA9" s="183"/>
      <c r="AB9" s="234"/>
      <c r="AD9" s="186"/>
    </row>
    <row r="10" spans="1:30" s="182" customFormat="1" ht="18" customHeight="1">
      <c r="A10" s="199" t="s">
        <v>145</v>
      </c>
      <c r="B10" s="199"/>
      <c r="C10" s="199"/>
      <c r="D10" s="200">
        <v>0.2</v>
      </c>
      <c r="E10" s="200"/>
      <c r="F10" s="201"/>
      <c r="G10" s="201"/>
      <c r="H10" s="201"/>
      <c r="I10" s="229">
        <f>I9*20%</f>
        <v>68.61200000000001</v>
      </c>
      <c r="J10" s="183"/>
      <c r="K10" s="183"/>
      <c r="L10" s="183"/>
      <c r="M10" s="183"/>
      <c r="N10" s="183"/>
      <c r="O10" s="183"/>
      <c r="P10" s="183"/>
      <c r="Q10" s="183"/>
      <c r="R10" s="183"/>
      <c r="S10" s="183"/>
      <c r="T10" s="183"/>
      <c r="U10" s="183"/>
      <c r="V10" s="183"/>
      <c r="W10" s="183"/>
      <c r="X10" s="183"/>
      <c r="Y10" s="183"/>
      <c r="Z10" s="183"/>
      <c r="AA10" s="183"/>
      <c r="AB10" s="233"/>
      <c r="AD10" s="186"/>
    </row>
    <row r="11" spans="1:30" s="182" customFormat="1" ht="18" customHeight="1">
      <c r="A11" s="197" t="s">
        <v>146</v>
      </c>
      <c r="B11" s="197"/>
      <c r="C11" s="197"/>
      <c r="D11" s="197"/>
      <c r="E11" s="197"/>
      <c r="F11" s="201"/>
      <c r="G11" s="201"/>
      <c r="H11" s="201"/>
      <c r="I11" s="230">
        <f>I9+I10</f>
        <v>411.672</v>
      </c>
      <c r="J11" s="183"/>
      <c r="K11" s="183"/>
      <c r="L11" s="183"/>
      <c r="M11" s="183"/>
      <c r="N11" s="183"/>
      <c r="O11" s="183"/>
      <c r="P11" s="183"/>
      <c r="Q11" s="183"/>
      <c r="R11" s="183"/>
      <c r="S11" s="183"/>
      <c r="T11" s="183"/>
      <c r="U11" s="183"/>
      <c r="V11" s="183"/>
      <c r="W11" s="183"/>
      <c r="X11" s="183"/>
      <c r="Y11" s="183"/>
      <c r="Z11" s="183"/>
      <c r="AA11" s="183"/>
      <c r="AB11" s="232"/>
      <c r="AD11" s="186"/>
    </row>
    <row r="12" spans="1:30" s="182" customFormat="1" ht="9.75" customHeight="1">
      <c r="A12" s="202"/>
      <c r="B12" s="202"/>
      <c r="C12" s="202"/>
      <c r="D12" s="202"/>
      <c r="E12" s="202"/>
      <c r="F12" s="203"/>
      <c r="G12" s="203"/>
      <c r="H12" s="203"/>
      <c r="I12" s="202"/>
      <c r="J12" s="183"/>
      <c r="K12" s="183"/>
      <c r="L12" s="183"/>
      <c r="M12" s="183"/>
      <c r="N12" s="183"/>
      <c r="O12" s="183"/>
      <c r="P12" s="183"/>
      <c r="Q12" s="183"/>
      <c r="R12" s="183"/>
      <c r="S12" s="183"/>
      <c r="T12" s="183"/>
      <c r="U12" s="183"/>
      <c r="V12" s="183"/>
      <c r="W12" s="183"/>
      <c r="X12" s="183"/>
      <c r="Y12" s="183"/>
      <c r="Z12" s="183"/>
      <c r="AA12" s="183"/>
      <c r="AB12" s="232"/>
      <c r="AD12" s="186"/>
    </row>
    <row r="13" spans="1:30" s="182" customFormat="1" ht="18" customHeight="1">
      <c r="A13" s="204" t="s">
        <v>147</v>
      </c>
      <c r="B13" s="204"/>
      <c r="C13" s="204"/>
      <c r="D13" s="204"/>
      <c r="E13" s="204"/>
      <c r="F13" s="204"/>
      <c r="G13" s="204"/>
      <c r="H13" s="204"/>
      <c r="I13" s="204"/>
      <c r="J13" s="204"/>
      <c r="K13" s="204"/>
      <c r="L13" s="183"/>
      <c r="M13" s="183"/>
      <c r="N13" s="183"/>
      <c r="O13" s="183"/>
      <c r="P13" s="183"/>
      <c r="Q13" s="183"/>
      <c r="R13" s="183"/>
      <c r="S13" s="183"/>
      <c r="T13" s="183"/>
      <c r="U13" s="183"/>
      <c r="V13" s="183"/>
      <c r="W13" s="183"/>
      <c r="X13" s="183"/>
      <c r="Y13" s="183"/>
      <c r="Z13" s="183"/>
      <c r="AA13" s="183"/>
      <c r="AB13" s="234"/>
      <c r="AD13" s="186"/>
    </row>
    <row r="14" spans="1:30" s="182" customFormat="1" ht="30" customHeight="1">
      <c r="A14" s="190" t="s">
        <v>51</v>
      </c>
      <c r="B14" s="190" t="s">
        <v>127</v>
      </c>
      <c r="C14" s="190" t="s">
        <v>95</v>
      </c>
      <c r="D14" s="190" t="s">
        <v>128</v>
      </c>
      <c r="E14" s="190" t="s">
        <v>129</v>
      </c>
      <c r="F14" s="191" t="s">
        <v>148</v>
      </c>
      <c r="G14" s="191" t="s">
        <v>131</v>
      </c>
      <c r="H14" s="191"/>
      <c r="I14" s="190" t="s">
        <v>133</v>
      </c>
      <c r="J14" s="183"/>
      <c r="K14" s="183"/>
      <c r="L14" s="183"/>
      <c r="M14" s="183"/>
      <c r="N14" s="183"/>
      <c r="O14" s="183"/>
      <c r="P14" s="183"/>
      <c r="Q14" s="183"/>
      <c r="R14" s="183"/>
      <c r="S14" s="183"/>
      <c r="T14" s="183"/>
      <c r="U14" s="183"/>
      <c r="V14" s="183"/>
      <c r="W14" s="183"/>
      <c r="X14" s="183"/>
      <c r="Y14" s="183"/>
      <c r="Z14" s="183"/>
      <c r="AA14" s="183"/>
      <c r="AB14" s="232" t="s">
        <v>135</v>
      </c>
      <c r="AD14" s="186"/>
    </row>
    <row r="15" spans="1:30" s="182" customFormat="1" ht="23.25" customHeight="1">
      <c r="A15" s="205">
        <v>1</v>
      </c>
      <c r="B15" s="206" t="s">
        <v>149</v>
      </c>
      <c r="C15" s="192" t="s">
        <v>150</v>
      </c>
      <c r="D15" s="207">
        <v>3</v>
      </c>
      <c r="E15" s="208">
        <v>20</v>
      </c>
      <c r="F15" s="209">
        <v>600</v>
      </c>
      <c r="G15" s="209"/>
      <c r="H15" s="209"/>
      <c r="I15" s="238">
        <v>200</v>
      </c>
      <c r="J15" s="231"/>
      <c r="K15" s="183"/>
      <c r="L15" s="183"/>
      <c r="M15" s="183"/>
      <c r="N15" s="183"/>
      <c r="O15" s="183"/>
      <c r="P15" s="183"/>
      <c r="Q15" s="183"/>
      <c r="R15" s="183"/>
      <c r="S15" s="183"/>
      <c r="T15" s="183"/>
      <c r="U15" s="183"/>
      <c r="V15" s="183"/>
      <c r="W15" s="183"/>
      <c r="X15" s="183"/>
      <c r="Y15" s="183"/>
      <c r="Z15" s="183"/>
      <c r="AA15" s="235"/>
      <c r="AB15" s="233" t="e">
        <v>#REF!</v>
      </c>
      <c r="AD15" s="186"/>
    </row>
    <row r="16" spans="1:30" s="182" customFormat="1" ht="23.25" customHeight="1">
      <c r="A16" s="192">
        <v>2</v>
      </c>
      <c r="B16" s="210" t="s">
        <v>151</v>
      </c>
      <c r="C16" s="192" t="s">
        <v>150</v>
      </c>
      <c r="D16" s="211">
        <v>1</v>
      </c>
      <c r="E16" s="212">
        <v>105</v>
      </c>
      <c r="F16" s="213">
        <v>210</v>
      </c>
      <c r="G16" s="213"/>
      <c r="H16" s="213"/>
      <c r="I16" s="222">
        <v>70</v>
      </c>
      <c r="J16" s="231"/>
      <c r="K16" s="183"/>
      <c r="L16" s="183"/>
      <c r="M16" s="183"/>
      <c r="N16" s="183"/>
      <c r="O16" s="183"/>
      <c r="P16" s="183"/>
      <c r="Q16" s="183"/>
      <c r="R16" s="183"/>
      <c r="S16" s="183"/>
      <c r="T16" s="183"/>
      <c r="U16" s="183"/>
      <c r="V16" s="183"/>
      <c r="W16" s="183"/>
      <c r="X16" s="183"/>
      <c r="Y16" s="183"/>
      <c r="Z16" s="183"/>
      <c r="AA16" s="235"/>
      <c r="AB16" s="233"/>
      <c r="AD16" s="186"/>
    </row>
    <row r="17" spans="1:30" s="182" customFormat="1" ht="23.25" customHeight="1">
      <c r="A17" s="192">
        <v>3</v>
      </c>
      <c r="B17" s="210" t="s">
        <v>152</v>
      </c>
      <c r="C17" s="192" t="s">
        <v>150</v>
      </c>
      <c r="D17" s="211">
        <v>1</v>
      </c>
      <c r="E17" s="212">
        <v>345.98</v>
      </c>
      <c r="F17" s="214"/>
      <c r="G17" s="213">
        <v>345.98</v>
      </c>
      <c r="H17" s="213"/>
      <c r="I17" s="222">
        <v>115.32</v>
      </c>
      <c r="J17" s="231"/>
      <c r="K17" s="183"/>
      <c r="L17" s="183"/>
      <c r="M17" s="183"/>
      <c r="N17" s="183"/>
      <c r="O17" s="183"/>
      <c r="P17" s="183"/>
      <c r="Q17" s="183"/>
      <c r="R17" s="183"/>
      <c r="S17" s="183"/>
      <c r="T17" s="183"/>
      <c r="U17" s="183"/>
      <c r="V17" s="183"/>
      <c r="W17" s="183"/>
      <c r="X17" s="183"/>
      <c r="Y17" s="183"/>
      <c r="Z17" s="183"/>
      <c r="AA17" s="183"/>
      <c r="AB17" s="233"/>
      <c r="AD17" s="186"/>
    </row>
    <row r="18" spans="1:30" s="182" customFormat="1" ht="27.75" customHeight="1">
      <c r="A18" s="192">
        <v>4</v>
      </c>
      <c r="B18" s="210" t="s">
        <v>153</v>
      </c>
      <c r="C18" s="192" t="s">
        <v>150</v>
      </c>
      <c r="D18" s="211">
        <v>1</v>
      </c>
      <c r="E18" s="212">
        <v>644.52</v>
      </c>
      <c r="F18" s="214"/>
      <c r="G18" s="213">
        <v>644.52</v>
      </c>
      <c r="H18" s="213"/>
      <c r="I18" s="222">
        <v>214.84</v>
      </c>
      <c r="J18" s="231"/>
      <c r="K18" s="183"/>
      <c r="L18" s="183"/>
      <c r="M18" s="183"/>
      <c r="N18" s="183"/>
      <c r="O18" s="183"/>
      <c r="P18" s="183"/>
      <c r="Q18" s="183"/>
      <c r="R18" s="183"/>
      <c r="S18" s="183"/>
      <c r="T18" s="183"/>
      <c r="U18" s="183"/>
      <c r="V18" s="183"/>
      <c r="W18" s="183"/>
      <c r="X18" s="183"/>
      <c r="Y18" s="183"/>
      <c r="Z18" s="183"/>
      <c r="AA18" s="183"/>
      <c r="AB18" s="233"/>
      <c r="AD18" s="186"/>
    </row>
    <row r="19" spans="1:30" s="182" customFormat="1" ht="43.5" customHeight="1">
      <c r="A19" s="215">
        <v>5</v>
      </c>
      <c r="B19" s="216" t="s">
        <v>199</v>
      </c>
      <c r="C19" s="192" t="s">
        <v>150</v>
      </c>
      <c r="D19" s="217">
        <v>1</v>
      </c>
      <c r="E19" s="218">
        <v>500</v>
      </c>
      <c r="F19" s="219"/>
      <c r="G19" s="213">
        <v>500</v>
      </c>
      <c r="H19" s="213"/>
      <c r="I19" s="241">
        <v>500</v>
      </c>
      <c r="J19" s="231"/>
      <c r="K19" s="183"/>
      <c r="L19" s="183"/>
      <c r="M19" s="183"/>
      <c r="N19" s="183"/>
      <c r="O19" s="183"/>
      <c r="P19" s="183"/>
      <c r="Q19" s="183"/>
      <c r="R19" s="183"/>
      <c r="S19" s="183"/>
      <c r="T19" s="183"/>
      <c r="U19" s="183"/>
      <c r="V19" s="183"/>
      <c r="W19" s="183"/>
      <c r="X19" s="183"/>
      <c r="Y19" s="183"/>
      <c r="Z19" s="183"/>
      <c r="AA19" s="183"/>
      <c r="AB19" s="233" t="e">
        <v>#REF!</v>
      </c>
      <c r="AD19" s="186"/>
    </row>
    <row r="20" spans="1:30" s="182" customFormat="1" ht="18" customHeight="1">
      <c r="A20" s="220" t="s">
        <v>144</v>
      </c>
      <c r="B20" s="220"/>
      <c r="C20" s="220"/>
      <c r="D20" s="220"/>
      <c r="E20" s="220"/>
      <c r="F20" s="221"/>
      <c r="G20" s="221"/>
      <c r="H20" s="221"/>
      <c r="I20" s="221">
        <v>1100.16</v>
      </c>
      <c r="J20" s="183"/>
      <c r="K20" s="183"/>
      <c r="L20" s="183"/>
      <c r="M20" s="183"/>
      <c r="N20" s="183"/>
      <c r="O20" s="183"/>
      <c r="P20" s="183"/>
      <c r="Q20" s="183"/>
      <c r="R20" s="183"/>
      <c r="S20" s="183"/>
      <c r="T20" s="183"/>
      <c r="U20" s="183"/>
      <c r="V20" s="183"/>
      <c r="W20" s="183"/>
      <c r="X20" s="183"/>
      <c r="Y20" s="183"/>
      <c r="Z20" s="183"/>
      <c r="AA20" s="183"/>
      <c r="AB20" s="233"/>
      <c r="AD20" s="186"/>
    </row>
    <row r="21" spans="1:30" s="182" customFormat="1" ht="18" customHeight="1">
      <c r="A21" s="199" t="s">
        <v>145</v>
      </c>
      <c r="B21" s="199"/>
      <c r="C21" s="199"/>
      <c r="D21" s="196">
        <v>0.2</v>
      </c>
      <c r="E21" s="196"/>
      <c r="F21" s="221"/>
      <c r="G21" s="221"/>
      <c r="H21" s="221"/>
      <c r="I21" s="221">
        <f>I20*20%</f>
        <v>220.03200000000004</v>
      </c>
      <c r="J21" s="183"/>
      <c r="K21" s="183"/>
      <c r="L21" s="183"/>
      <c r="M21" s="183"/>
      <c r="N21" s="183"/>
      <c r="O21" s="183"/>
      <c r="P21" s="183"/>
      <c r="Q21" s="183"/>
      <c r="R21" s="183"/>
      <c r="S21" s="183"/>
      <c r="T21" s="183"/>
      <c r="U21" s="183"/>
      <c r="V21" s="183"/>
      <c r="W21" s="183"/>
      <c r="X21" s="183"/>
      <c r="Y21" s="183"/>
      <c r="Z21" s="183"/>
      <c r="AA21" s="183"/>
      <c r="AB21" s="233"/>
      <c r="AD21" s="186"/>
    </row>
    <row r="22" spans="1:30" s="182" customFormat="1" ht="18" customHeight="1">
      <c r="A22" s="220" t="s">
        <v>155</v>
      </c>
      <c r="B22" s="220"/>
      <c r="C22" s="220"/>
      <c r="D22" s="220"/>
      <c r="E22" s="220"/>
      <c r="F22" s="221"/>
      <c r="G22" s="221"/>
      <c r="H22" s="221"/>
      <c r="I22" s="221">
        <f>I20+I21</f>
        <v>1320.192</v>
      </c>
      <c r="J22" s="183"/>
      <c r="K22" s="183"/>
      <c r="L22" s="183"/>
      <c r="M22" s="183"/>
      <c r="N22" s="183"/>
      <c r="O22" s="183"/>
      <c r="P22" s="183"/>
      <c r="Q22" s="183"/>
      <c r="R22" s="183"/>
      <c r="S22" s="183"/>
      <c r="T22" s="183"/>
      <c r="U22" s="183"/>
      <c r="V22" s="183"/>
      <c r="W22" s="183"/>
      <c r="X22" s="183"/>
      <c r="Y22" s="183"/>
      <c r="Z22" s="183"/>
      <c r="AA22" s="236" t="e">
        <v>#REF!</v>
      </c>
      <c r="AB22" s="232"/>
      <c r="AD22" s="186"/>
    </row>
    <row r="23" spans="1:30" s="182" customFormat="1" ht="9.75" customHeight="1">
      <c r="A23" s="186"/>
      <c r="B23" s="186"/>
      <c r="C23" s="192"/>
      <c r="D23" s="192"/>
      <c r="E23" s="192"/>
      <c r="F23" s="222"/>
      <c r="G23" s="222"/>
      <c r="H23" s="222"/>
      <c r="I23" s="192"/>
      <c r="J23" s="183"/>
      <c r="K23" s="185"/>
      <c r="L23" s="183"/>
      <c r="M23" s="183"/>
      <c r="N23" s="183"/>
      <c r="O23" s="183"/>
      <c r="P23" s="183"/>
      <c r="Q23" s="183"/>
      <c r="R23" s="183"/>
      <c r="S23" s="183"/>
      <c r="T23" s="183"/>
      <c r="U23" s="183"/>
      <c r="V23" s="183"/>
      <c r="W23" s="183"/>
      <c r="X23" s="183"/>
      <c r="Y23" s="183"/>
      <c r="Z23" s="183"/>
      <c r="AA23" s="183"/>
      <c r="AB23" s="237"/>
      <c r="AD23" s="186"/>
    </row>
    <row r="24" spans="1:30" s="182" customFormat="1" ht="18" customHeight="1">
      <c r="A24" s="223" t="s">
        <v>156</v>
      </c>
      <c r="B24" s="223"/>
      <c r="C24" s="223"/>
      <c r="D24" s="223"/>
      <c r="E24" s="223"/>
      <c r="F24" s="224"/>
      <c r="G24" s="224"/>
      <c r="H24" s="224"/>
      <c r="I24" s="224">
        <f>I22+I11</f>
        <v>1731.864</v>
      </c>
      <c r="J24" s="183"/>
      <c r="K24" s="183"/>
      <c r="L24" s="183"/>
      <c r="M24" s="183"/>
      <c r="N24" s="183"/>
      <c r="O24" s="183"/>
      <c r="P24" s="183"/>
      <c r="Q24" s="183"/>
      <c r="R24" s="183"/>
      <c r="S24" s="183"/>
      <c r="T24" s="183"/>
      <c r="U24" s="183"/>
      <c r="V24" s="183"/>
      <c r="W24" s="183"/>
      <c r="X24" s="183"/>
      <c r="Y24" s="183"/>
      <c r="Z24" s="183"/>
      <c r="AA24" s="235" t="e">
        <v>#REF!</v>
      </c>
      <c r="AB24" s="232"/>
      <c r="AD24" s="186"/>
    </row>
    <row r="25" spans="1:30" s="182" customFormat="1" ht="9.75" customHeight="1">
      <c r="A25" s="202"/>
      <c r="B25" s="202"/>
      <c r="C25" s="202"/>
      <c r="D25" s="202"/>
      <c r="E25" s="202"/>
      <c r="F25" s="203"/>
      <c r="G25" s="203"/>
      <c r="H25" s="203"/>
      <c r="I25" s="202"/>
      <c r="J25" s="183"/>
      <c r="K25" s="183"/>
      <c r="L25" s="183"/>
      <c r="M25" s="183"/>
      <c r="N25" s="183"/>
      <c r="O25" s="183"/>
      <c r="P25" s="183"/>
      <c r="Q25" s="183"/>
      <c r="R25" s="183"/>
      <c r="S25" s="183"/>
      <c r="T25" s="183"/>
      <c r="U25" s="183"/>
      <c r="V25" s="183"/>
      <c r="W25" s="183"/>
      <c r="X25" s="183"/>
      <c r="Y25" s="183"/>
      <c r="Z25" s="183"/>
      <c r="AA25" s="183"/>
      <c r="AD25" s="186"/>
    </row>
    <row r="26" spans="1:30" s="182" customFormat="1" ht="18.75" customHeight="1">
      <c r="A26" s="225" t="s">
        <v>157</v>
      </c>
      <c r="B26" s="225"/>
      <c r="C26" s="225"/>
      <c r="D26" s="225"/>
      <c r="E26" s="225"/>
      <c r="F26" s="225"/>
      <c r="G26" s="225"/>
      <c r="H26" s="225"/>
      <c r="I26" s="225"/>
      <c r="J26" s="225"/>
      <c r="K26" s="225"/>
      <c r="L26" s="225"/>
      <c r="M26" s="183"/>
      <c r="N26" s="183"/>
      <c r="O26" s="183"/>
      <c r="P26" s="183"/>
      <c r="Q26" s="183"/>
      <c r="R26" s="183"/>
      <c r="S26" s="183"/>
      <c r="T26" s="183"/>
      <c r="U26" s="183"/>
      <c r="V26" s="183"/>
      <c r="W26" s="183"/>
      <c r="X26" s="183"/>
      <c r="Y26" s="183"/>
      <c r="Z26" s="183"/>
      <c r="AA26" s="183"/>
      <c r="AD26" s="186"/>
    </row>
    <row r="27" spans="1:30" s="182" customFormat="1" ht="17.25" customHeight="1">
      <c r="A27" s="226" t="s">
        <v>158</v>
      </c>
      <c r="B27" s="226"/>
      <c r="C27" s="226"/>
      <c r="D27" s="226"/>
      <c r="E27" s="226"/>
      <c r="F27" s="226"/>
      <c r="G27" s="226"/>
      <c r="H27" s="226"/>
      <c r="I27" s="226"/>
      <c r="J27" s="226"/>
      <c r="K27" s="239"/>
      <c r="L27" s="239"/>
      <c r="M27" s="183"/>
      <c r="N27" s="183"/>
      <c r="O27" s="183"/>
      <c r="P27" s="183"/>
      <c r="Q27" s="183"/>
      <c r="R27" s="183"/>
      <c r="S27" s="183"/>
      <c r="T27" s="183"/>
      <c r="U27" s="183"/>
      <c r="V27" s="183"/>
      <c r="W27" s="183"/>
      <c r="X27" s="183"/>
      <c r="Y27" s="183"/>
      <c r="Z27" s="183"/>
      <c r="AA27" s="183"/>
      <c r="AD27" s="186"/>
    </row>
    <row r="28" spans="1:30" s="182" customFormat="1" ht="17.25" customHeight="1">
      <c r="A28" s="226" t="s">
        <v>159</v>
      </c>
      <c r="B28" s="226"/>
      <c r="C28" s="226"/>
      <c r="D28" s="226"/>
      <c r="E28" s="226"/>
      <c r="F28" s="226"/>
      <c r="G28" s="226"/>
      <c r="H28" s="226"/>
      <c r="I28" s="226"/>
      <c r="J28" s="226"/>
      <c r="K28" s="239"/>
      <c r="L28" s="239"/>
      <c r="M28" s="183"/>
      <c r="N28" s="183"/>
      <c r="O28" s="183"/>
      <c r="P28" s="183"/>
      <c r="Q28" s="183"/>
      <c r="R28" s="183"/>
      <c r="S28" s="183"/>
      <c r="T28" s="183"/>
      <c r="U28" s="183"/>
      <c r="V28" s="183"/>
      <c r="W28" s="183"/>
      <c r="X28" s="183"/>
      <c r="Y28" s="183"/>
      <c r="Z28" s="183"/>
      <c r="AA28" s="183"/>
      <c r="AD28" s="186"/>
    </row>
    <row r="29" spans="1:30" s="182" customFormat="1" ht="17.25" customHeight="1">
      <c r="A29" s="226" t="s">
        <v>160</v>
      </c>
      <c r="B29" s="226"/>
      <c r="C29" s="226"/>
      <c r="D29" s="226"/>
      <c r="E29" s="226"/>
      <c r="F29" s="226"/>
      <c r="G29" s="226"/>
      <c r="H29" s="226"/>
      <c r="I29" s="226"/>
      <c r="J29" s="226"/>
      <c r="K29" s="239"/>
      <c r="L29" s="239"/>
      <c r="M29" s="183"/>
      <c r="N29" s="183"/>
      <c r="O29" s="183"/>
      <c r="P29" s="183"/>
      <c r="Q29" s="183"/>
      <c r="R29" s="183"/>
      <c r="S29" s="183"/>
      <c r="T29" s="183"/>
      <c r="U29" s="183"/>
      <c r="V29" s="183"/>
      <c r="W29" s="183"/>
      <c r="X29" s="183"/>
      <c r="Y29" s="183"/>
      <c r="Z29" s="183"/>
      <c r="AA29" s="183"/>
      <c r="AD29" s="186"/>
    </row>
    <row r="30" spans="1:12" ht="169.5" customHeight="1">
      <c r="A30" s="242" t="s">
        <v>161</v>
      </c>
      <c r="B30" s="242"/>
      <c r="C30" s="242"/>
      <c r="D30" s="242"/>
      <c r="E30" s="242"/>
      <c r="F30" s="242"/>
      <c r="G30" s="242"/>
      <c r="H30" s="242"/>
      <c r="I30" s="242"/>
      <c r="J30" s="242"/>
      <c r="K30" s="242"/>
      <c r="L30" s="242"/>
    </row>
  </sheetData>
  <sheetProtection/>
  <mergeCells count="17">
    <mergeCell ref="A1:I1"/>
    <mergeCell ref="J1:K1"/>
    <mergeCell ref="A2:I2"/>
    <mergeCell ref="A3:K3"/>
    <mergeCell ref="A9:D9"/>
    <mergeCell ref="A10:C10"/>
    <mergeCell ref="A11:D11"/>
    <mergeCell ref="A13:K13"/>
    <mergeCell ref="A20:D20"/>
    <mergeCell ref="A21:C21"/>
    <mergeCell ref="A22:D22"/>
    <mergeCell ref="A24:D24"/>
    <mergeCell ref="A26:L26"/>
    <mergeCell ref="A27:J27"/>
    <mergeCell ref="A28:J28"/>
    <mergeCell ref="A29:J29"/>
    <mergeCell ref="A30:L30"/>
  </mergeCells>
  <printOptions/>
  <pageMargins left="0.5118110236220472" right="0.5118110236220472" top="1.062992125984252" bottom="0.8661417322834646" header="0.31496062992125984" footer="0.31496062992125984"/>
  <pageSetup fitToHeight="0" fitToWidth="1" horizontalDpi="600" verticalDpi="600" orientation="portrait" paperSize="9" scale="71"/>
</worksheet>
</file>

<file path=xl/worksheets/sheet21.xml><?xml version="1.0" encoding="utf-8"?>
<worksheet xmlns="http://schemas.openxmlformats.org/spreadsheetml/2006/main" xmlns:r="http://schemas.openxmlformats.org/officeDocument/2006/relationships">
  <sheetPr>
    <pageSetUpPr fitToPage="1"/>
  </sheetPr>
  <dimension ref="A1:AD29"/>
  <sheetViews>
    <sheetView showZeros="0" view="pageBreakPreview" zoomScale="90" zoomScaleNormal="120" zoomScaleSheetLayoutView="90" workbookViewId="0" topLeftCell="A18">
      <selection activeCell="I30" sqref="I30"/>
    </sheetView>
  </sheetViews>
  <sheetFormatPr defaultColWidth="9.140625" defaultRowHeight="12" customHeight="1"/>
  <cols>
    <col min="1" max="1" width="6.140625" style="183" customWidth="1"/>
    <col min="2" max="2" width="47.28125" style="183" customWidth="1"/>
    <col min="3" max="3" width="6.28125" style="184" customWidth="1"/>
    <col min="4" max="4" width="8.140625" style="184" customWidth="1"/>
    <col min="5" max="5" width="16.00390625" style="184" customWidth="1"/>
    <col min="6" max="7" width="11.00390625" style="184" customWidth="1"/>
    <col min="8" max="8" width="12.28125" style="184" customWidth="1"/>
    <col min="9" max="9" width="10.7109375" style="184" customWidth="1"/>
    <col min="10" max="10" width="9.140625" style="183" hidden="1" customWidth="1"/>
    <col min="11" max="11" width="9.140625" style="185" hidden="1" customWidth="1"/>
    <col min="12" max="13" width="9.140625" style="183" hidden="1" customWidth="1"/>
    <col min="14" max="14" width="11.140625" style="183" hidden="1" customWidth="1"/>
    <col min="15" max="25" width="9.140625" style="183" hidden="1" customWidth="1"/>
    <col min="26" max="26" width="2.28125" style="183" customWidth="1"/>
    <col min="27" max="27" width="10.421875" style="183" customWidth="1"/>
    <col min="28" max="28" width="18.57421875" style="182" customWidth="1"/>
    <col min="29" max="29" width="9.140625" style="182" customWidth="1"/>
    <col min="30" max="30" width="9.140625" style="186" customWidth="1"/>
    <col min="31" max="31" width="9.140625" style="182" customWidth="1"/>
    <col min="32" max="16384" width="9.140625" style="183" customWidth="1"/>
  </cols>
  <sheetData>
    <row r="1" spans="1:30" s="182" customFormat="1" ht="20.25" customHeight="1">
      <c r="A1" s="187" t="s">
        <v>124</v>
      </c>
      <c r="B1" s="187"/>
      <c r="C1" s="187"/>
      <c r="D1" s="187"/>
      <c r="E1" s="187"/>
      <c r="F1" s="187"/>
      <c r="G1" s="187"/>
      <c r="H1" s="187"/>
      <c r="I1" s="187"/>
      <c r="J1" s="187"/>
      <c r="K1" s="187"/>
      <c r="L1" s="183"/>
      <c r="M1" s="183"/>
      <c r="N1" s="183"/>
      <c r="O1" s="183"/>
      <c r="P1" s="183"/>
      <c r="Q1" s="183"/>
      <c r="R1" s="183"/>
      <c r="S1" s="183"/>
      <c r="T1" s="183"/>
      <c r="U1" s="183"/>
      <c r="V1" s="183"/>
      <c r="W1" s="183"/>
      <c r="X1" s="183"/>
      <c r="Y1" s="183"/>
      <c r="Z1" s="183"/>
      <c r="AA1" s="183"/>
      <c r="AD1" s="186"/>
    </row>
    <row r="2" spans="1:30" s="182" customFormat="1" ht="30" customHeight="1">
      <c r="A2" s="188" t="s">
        <v>200</v>
      </c>
      <c r="B2" s="188"/>
      <c r="C2" s="188"/>
      <c r="D2" s="188"/>
      <c r="E2" s="188"/>
      <c r="F2" s="188"/>
      <c r="G2" s="188"/>
      <c r="H2" s="188"/>
      <c r="I2" s="188"/>
      <c r="J2" s="227"/>
      <c r="K2" s="227"/>
      <c r="L2" s="183"/>
      <c r="M2" s="183"/>
      <c r="N2" s="183"/>
      <c r="O2" s="183"/>
      <c r="P2" s="183"/>
      <c r="Q2" s="183"/>
      <c r="R2" s="183"/>
      <c r="S2" s="183"/>
      <c r="T2" s="183"/>
      <c r="U2" s="183"/>
      <c r="V2" s="183"/>
      <c r="W2" s="183"/>
      <c r="X2" s="183"/>
      <c r="Y2" s="183"/>
      <c r="Z2" s="183"/>
      <c r="AA2" s="183"/>
      <c r="AD2" s="186"/>
    </row>
    <row r="3" spans="1:30" s="182" customFormat="1" ht="18" customHeight="1">
      <c r="A3" s="189" t="s">
        <v>126</v>
      </c>
      <c r="B3" s="189"/>
      <c r="C3" s="189"/>
      <c r="D3" s="189"/>
      <c r="E3" s="189"/>
      <c r="F3" s="189"/>
      <c r="G3" s="189"/>
      <c r="H3" s="189"/>
      <c r="I3" s="189"/>
      <c r="J3" s="189"/>
      <c r="K3" s="189"/>
      <c r="L3" s="183"/>
      <c r="M3" s="183"/>
      <c r="N3" s="183"/>
      <c r="O3" s="183"/>
      <c r="P3" s="183"/>
      <c r="Q3" s="183"/>
      <c r="R3" s="183"/>
      <c r="S3" s="183"/>
      <c r="T3" s="183"/>
      <c r="U3" s="183"/>
      <c r="V3" s="183"/>
      <c r="W3" s="183"/>
      <c r="X3" s="183"/>
      <c r="Y3" s="183"/>
      <c r="Z3" s="183"/>
      <c r="AA3" s="183"/>
      <c r="AD3" s="186"/>
    </row>
    <row r="4" spans="1:30" s="182" customFormat="1" ht="9.75" customHeight="1">
      <c r="A4" s="183"/>
      <c r="B4" s="183"/>
      <c r="C4" s="184"/>
      <c r="D4" s="184"/>
      <c r="E4" s="184"/>
      <c r="F4" s="184"/>
      <c r="G4" s="184"/>
      <c r="H4" s="184"/>
      <c r="I4" s="184"/>
      <c r="J4" s="183">
        <v>192</v>
      </c>
      <c r="K4" s="185">
        <v>67</v>
      </c>
      <c r="L4" s="183"/>
      <c r="M4" s="183"/>
      <c r="N4" s="183"/>
      <c r="O4" s="183"/>
      <c r="P4" s="183"/>
      <c r="Q4" s="183"/>
      <c r="R4" s="183"/>
      <c r="S4" s="183"/>
      <c r="T4" s="183"/>
      <c r="U4" s="183"/>
      <c r="V4" s="183"/>
      <c r="W4" s="183"/>
      <c r="X4" s="183"/>
      <c r="Y4" s="183"/>
      <c r="Z4" s="183"/>
      <c r="AA4" s="183"/>
      <c r="AD4" s="186"/>
    </row>
    <row r="5" spans="1:30" s="182" customFormat="1" ht="30.75" customHeight="1">
      <c r="A5" s="190" t="s">
        <v>51</v>
      </c>
      <c r="B5" s="190" t="s">
        <v>127</v>
      </c>
      <c r="C5" s="190" t="s">
        <v>95</v>
      </c>
      <c r="D5" s="190" t="s">
        <v>128</v>
      </c>
      <c r="E5" s="190" t="s">
        <v>129</v>
      </c>
      <c r="F5" s="191" t="s">
        <v>130</v>
      </c>
      <c r="G5" s="191" t="s">
        <v>131</v>
      </c>
      <c r="H5" s="191" t="s">
        <v>132</v>
      </c>
      <c r="I5" s="190" t="s">
        <v>180</v>
      </c>
      <c r="J5" s="183">
        <v>192</v>
      </c>
      <c r="K5" s="185">
        <v>67</v>
      </c>
      <c r="L5" s="183"/>
      <c r="M5" s="183"/>
      <c r="N5" s="183"/>
      <c r="O5" s="183"/>
      <c r="P5" s="183"/>
      <c r="Q5" s="183"/>
      <c r="R5" s="183"/>
      <c r="S5" s="183"/>
      <c r="T5" s="183"/>
      <c r="U5" s="183"/>
      <c r="V5" s="183"/>
      <c r="W5" s="183"/>
      <c r="X5" s="183"/>
      <c r="Y5" s="183"/>
      <c r="Z5" s="183"/>
      <c r="AA5" s="183"/>
      <c r="AB5" s="232" t="s">
        <v>135</v>
      </c>
      <c r="AD5" s="186"/>
    </row>
    <row r="6" spans="1:30" s="182" customFormat="1" ht="18" customHeight="1">
      <c r="A6" s="192">
        <v>1</v>
      </c>
      <c r="B6" s="186" t="s">
        <v>136</v>
      </c>
      <c r="C6" s="192" t="s">
        <v>137</v>
      </c>
      <c r="D6" s="193">
        <v>2</v>
      </c>
      <c r="E6" s="194">
        <v>3122.05</v>
      </c>
      <c r="F6" s="195">
        <v>104.06833333333334</v>
      </c>
      <c r="G6" s="195">
        <v>208.13</v>
      </c>
      <c r="H6" s="196"/>
      <c r="I6" s="214">
        <v>20.81</v>
      </c>
      <c r="J6" s="183"/>
      <c r="K6" s="185"/>
      <c r="L6" s="183"/>
      <c r="M6" s="183"/>
      <c r="N6" s="183"/>
      <c r="O6" s="183"/>
      <c r="P6" s="183"/>
      <c r="Q6" s="183"/>
      <c r="R6" s="183"/>
      <c r="S6" s="183"/>
      <c r="T6" s="183"/>
      <c r="U6" s="183"/>
      <c r="V6" s="183"/>
      <c r="W6" s="183"/>
      <c r="X6" s="183"/>
      <c r="Y6" s="183"/>
      <c r="Z6" s="183"/>
      <c r="AA6" s="183"/>
      <c r="AB6" s="233" t="e">
        <v>#REF!</v>
      </c>
      <c r="AD6" s="186"/>
    </row>
    <row r="7" spans="1:30" s="182" customFormat="1" ht="18" customHeight="1">
      <c r="A7" s="192">
        <v>2</v>
      </c>
      <c r="B7" s="186" t="s">
        <v>138</v>
      </c>
      <c r="C7" s="192" t="s">
        <v>139</v>
      </c>
      <c r="D7" s="193">
        <v>2</v>
      </c>
      <c r="E7" s="194">
        <v>1362.298574</v>
      </c>
      <c r="F7" s="195">
        <v>45.40995246666667</v>
      </c>
      <c r="G7" s="195">
        <v>90.81</v>
      </c>
      <c r="H7" s="196">
        <v>0.81</v>
      </c>
      <c r="I7" s="214">
        <v>16.43</v>
      </c>
      <c r="J7" s="183"/>
      <c r="K7" s="185"/>
      <c r="L7" s="183"/>
      <c r="M7" s="183"/>
      <c r="N7" s="183"/>
      <c r="O7" s="183"/>
      <c r="P7" s="183"/>
      <c r="Q7" s="183"/>
      <c r="R7" s="183"/>
      <c r="S7" s="183"/>
      <c r="T7" s="183"/>
      <c r="U7" s="183"/>
      <c r="V7" s="183"/>
      <c r="W7" s="183"/>
      <c r="X7" s="183"/>
      <c r="Y7" s="183"/>
      <c r="Z7" s="183"/>
      <c r="AA7" s="183"/>
      <c r="AB7" s="233"/>
      <c r="AD7" s="186"/>
    </row>
    <row r="8" spans="1:30" s="182" customFormat="1" ht="18" customHeight="1">
      <c r="A8" s="197" t="s">
        <v>144</v>
      </c>
      <c r="B8" s="197"/>
      <c r="C8" s="197"/>
      <c r="D8" s="197"/>
      <c r="E8" s="197"/>
      <c r="F8" s="198"/>
      <c r="G8" s="198"/>
      <c r="H8" s="198"/>
      <c r="I8" s="228">
        <v>37.239999999999995</v>
      </c>
      <c r="J8" s="183"/>
      <c r="K8" s="183"/>
      <c r="L8" s="183"/>
      <c r="M8" s="183"/>
      <c r="N8" s="183"/>
      <c r="O8" s="183"/>
      <c r="P8" s="183"/>
      <c r="Q8" s="183"/>
      <c r="R8" s="183"/>
      <c r="S8" s="183"/>
      <c r="T8" s="183"/>
      <c r="U8" s="183"/>
      <c r="V8" s="183"/>
      <c r="W8" s="183"/>
      <c r="X8" s="183"/>
      <c r="Y8" s="183"/>
      <c r="Z8" s="183"/>
      <c r="AA8" s="183"/>
      <c r="AB8" s="234"/>
      <c r="AD8" s="186"/>
    </row>
    <row r="9" spans="1:30" s="182" customFormat="1" ht="18" customHeight="1">
      <c r="A9" s="199" t="s">
        <v>145</v>
      </c>
      <c r="B9" s="199"/>
      <c r="C9" s="199"/>
      <c r="D9" s="200">
        <v>0.2</v>
      </c>
      <c r="E9" s="200"/>
      <c r="F9" s="201"/>
      <c r="G9" s="201"/>
      <c r="H9" s="201"/>
      <c r="I9" s="229">
        <f>I8*20%</f>
        <v>7.4479999999999995</v>
      </c>
      <c r="J9" s="183"/>
      <c r="K9" s="183"/>
      <c r="L9" s="183"/>
      <c r="M9" s="183"/>
      <c r="N9" s="183"/>
      <c r="O9" s="183"/>
      <c r="P9" s="183"/>
      <c r="Q9" s="183"/>
      <c r="R9" s="183"/>
      <c r="S9" s="183"/>
      <c r="T9" s="183"/>
      <c r="U9" s="183"/>
      <c r="V9" s="183"/>
      <c r="W9" s="183"/>
      <c r="X9" s="183"/>
      <c r="Y9" s="183"/>
      <c r="Z9" s="183"/>
      <c r="AA9" s="183"/>
      <c r="AB9" s="233"/>
      <c r="AD9" s="186"/>
    </row>
    <row r="10" spans="1:30" s="182" customFormat="1" ht="18" customHeight="1">
      <c r="A10" s="197" t="s">
        <v>146</v>
      </c>
      <c r="B10" s="197"/>
      <c r="C10" s="197"/>
      <c r="D10" s="197"/>
      <c r="E10" s="197"/>
      <c r="F10" s="201"/>
      <c r="G10" s="201"/>
      <c r="H10" s="201"/>
      <c r="I10" s="230">
        <f>I8+I9</f>
        <v>44.687999999999995</v>
      </c>
      <c r="J10" s="183"/>
      <c r="K10" s="183"/>
      <c r="L10" s="183"/>
      <c r="M10" s="183"/>
      <c r="N10" s="183"/>
      <c r="O10" s="183"/>
      <c r="P10" s="183"/>
      <c r="Q10" s="183"/>
      <c r="R10" s="183"/>
      <c r="S10" s="183"/>
      <c r="T10" s="183"/>
      <c r="U10" s="183"/>
      <c r="V10" s="183"/>
      <c r="W10" s="183"/>
      <c r="X10" s="183"/>
      <c r="Y10" s="183"/>
      <c r="Z10" s="183"/>
      <c r="AA10" s="183"/>
      <c r="AB10" s="232"/>
      <c r="AD10" s="186"/>
    </row>
    <row r="11" spans="1:30" s="182" customFormat="1" ht="9.75" customHeight="1">
      <c r="A11" s="202"/>
      <c r="B11" s="202"/>
      <c r="C11" s="202"/>
      <c r="D11" s="202"/>
      <c r="E11" s="202"/>
      <c r="F11" s="203"/>
      <c r="G11" s="203"/>
      <c r="H11" s="203"/>
      <c r="I11" s="202"/>
      <c r="J11" s="183"/>
      <c r="K11" s="183"/>
      <c r="L11" s="183"/>
      <c r="M11" s="183"/>
      <c r="N11" s="183"/>
      <c r="O11" s="183"/>
      <c r="P11" s="183"/>
      <c r="Q11" s="183"/>
      <c r="R11" s="183"/>
      <c r="S11" s="183"/>
      <c r="T11" s="183"/>
      <c r="U11" s="183"/>
      <c r="V11" s="183"/>
      <c r="W11" s="183"/>
      <c r="X11" s="183"/>
      <c r="Y11" s="183"/>
      <c r="Z11" s="183"/>
      <c r="AA11" s="183"/>
      <c r="AB11" s="232"/>
      <c r="AD11" s="186"/>
    </row>
    <row r="12" spans="1:30" s="182" customFormat="1" ht="18" customHeight="1">
      <c r="A12" s="204" t="s">
        <v>147</v>
      </c>
      <c r="B12" s="204"/>
      <c r="C12" s="204"/>
      <c r="D12" s="204"/>
      <c r="E12" s="204"/>
      <c r="F12" s="204"/>
      <c r="G12" s="204"/>
      <c r="H12" s="204"/>
      <c r="I12" s="204"/>
      <c r="J12" s="204"/>
      <c r="K12" s="204"/>
      <c r="L12" s="183"/>
      <c r="M12" s="183"/>
      <c r="N12" s="183"/>
      <c r="O12" s="183"/>
      <c r="P12" s="183"/>
      <c r="Q12" s="183"/>
      <c r="R12" s="183"/>
      <c r="S12" s="183"/>
      <c r="T12" s="183"/>
      <c r="U12" s="183"/>
      <c r="V12" s="183"/>
      <c r="W12" s="183"/>
      <c r="X12" s="183"/>
      <c r="Y12" s="183"/>
      <c r="Z12" s="183"/>
      <c r="AA12" s="183"/>
      <c r="AB12" s="234"/>
      <c r="AD12" s="186"/>
    </row>
    <row r="13" spans="1:30" s="182" customFormat="1" ht="30" customHeight="1">
      <c r="A13" s="190" t="s">
        <v>51</v>
      </c>
      <c r="B13" s="190" t="s">
        <v>127</v>
      </c>
      <c r="C13" s="190" t="s">
        <v>95</v>
      </c>
      <c r="D13" s="190" t="s">
        <v>128</v>
      </c>
      <c r="E13" s="190" t="s">
        <v>129</v>
      </c>
      <c r="F13" s="191" t="s">
        <v>148</v>
      </c>
      <c r="G13" s="191" t="s">
        <v>131</v>
      </c>
      <c r="H13" s="191"/>
      <c r="I13" s="190" t="s">
        <v>163</v>
      </c>
      <c r="J13" s="183"/>
      <c r="K13" s="183"/>
      <c r="L13" s="183"/>
      <c r="M13" s="183"/>
      <c r="N13" s="183"/>
      <c r="O13" s="183"/>
      <c r="P13" s="183"/>
      <c r="Q13" s="183"/>
      <c r="R13" s="183"/>
      <c r="S13" s="183"/>
      <c r="T13" s="183"/>
      <c r="U13" s="183"/>
      <c r="V13" s="183"/>
      <c r="W13" s="183"/>
      <c r="X13" s="183"/>
      <c r="Y13" s="183"/>
      <c r="Z13" s="183"/>
      <c r="AA13" s="183"/>
      <c r="AB13" s="232" t="s">
        <v>135</v>
      </c>
      <c r="AD13" s="186"/>
    </row>
    <row r="14" spans="1:30" s="182" customFormat="1" ht="23.25" customHeight="1">
      <c r="A14" s="205">
        <v>1</v>
      </c>
      <c r="B14" s="206" t="s">
        <v>149</v>
      </c>
      <c r="C14" s="192" t="s">
        <v>150</v>
      </c>
      <c r="D14" s="207">
        <v>2</v>
      </c>
      <c r="E14" s="208">
        <v>20</v>
      </c>
      <c r="F14" s="209">
        <v>160</v>
      </c>
      <c r="G14" s="209"/>
      <c r="H14" s="209"/>
      <c r="I14" s="238">
        <v>16</v>
      </c>
      <c r="J14" s="231"/>
      <c r="K14" s="183"/>
      <c r="L14" s="183"/>
      <c r="M14" s="183"/>
      <c r="N14" s="183"/>
      <c r="O14" s="183"/>
      <c r="P14" s="183"/>
      <c r="Q14" s="183"/>
      <c r="R14" s="183"/>
      <c r="S14" s="183"/>
      <c r="T14" s="183"/>
      <c r="U14" s="183"/>
      <c r="V14" s="183"/>
      <c r="W14" s="183"/>
      <c r="X14" s="183"/>
      <c r="Y14" s="183"/>
      <c r="Z14" s="183"/>
      <c r="AA14" s="235"/>
      <c r="AB14" s="233" t="e">
        <v>#REF!</v>
      </c>
      <c r="AD14" s="186"/>
    </row>
    <row r="15" spans="1:30" s="182" customFormat="1" ht="23.25" customHeight="1">
      <c r="A15" s="192">
        <v>2</v>
      </c>
      <c r="B15" s="210" t="s">
        <v>201</v>
      </c>
      <c r="C15" s="192" t="s">
        <v>150</v>
      </c>
      <c r="D15" s="211">
        <v>1</v>
      </c>
      <c r="E15" s="212">
        <v>345.98</v>
      </c>
      <c r="F15" s="214"/>
      <c r="G15" s="213">
        <v>9.1</v>
      </c>
      <c r="H15" s="213"/>
      <c r="I15" s="222">
        <v>0.91</v>
      </c>
      <c r="J15" s="231"/>
      <c r="K15" s="183"/>
      <c r="L15" s="183"/>
      <c r="M15" s="183"/>
      <c r="N15" s="183"/>
      <c r="O15" s="183"/>
      <c r="P15" s="183"/>
      <c r="Q15" s="183"/>
      <c r="R15" s="183"/>
      <c r="S15" s="183"/>
      <c r="T15" s="183"/>
      <c r="U15" s="183"/>
      <c r="V15" s="183"/>
      <c r="W15" s="183"/>
      <c r="X15" s="183"/>
      <c r="Y15" s="183"/>
      <c r="Z15" s="183"/>
      <c r="AA15" s="183"/>
      <c r="AB15" s="233"/>
      <c r="AD15" s="186"/>
    </row>
    <row r="16" spans="1:30" s="182" customFormat="1" ht="27.75" customHeight="1">
      <c r="A16" s="192">
        <v>3</v>
      </c>
      <c r="B16" s="210" t="s">
        <v>202</v>
      </c>
      <c r="C16" s="192" t="s">
        <v>150</v>
      </c>
      <c r="D16" s="211">
        <v>1</v>
      </c>
      <c r="E16" s="212">
        <v>644.52</v>
      </c>
      <c r="F16" s="214"/>
      <c r="G16" s="213">
        <v>16.96</v>
      </c>
      <c r="H16" s="213"/>
      <c r="I16" s="222">
        <v>1.69</v>
      </c>
      <c r="J16" s="231"/>
      <c r="K16" s="183"/>
      <c r="L16" s="183"/>
      <c r="M16" s="183"/>
      <c r="N16" s="183"/>
      <c r="O16" s="183"/>
      <c r="P16" s="183"/>
      <c r="Q16" s="183"/>
      <c r="R16" s="183"/>
      <c r="S16" s="183"/>
      <c r="T16" s="183"/>
      <c r="U16" s="183"/>
      <c r="V16" s="183"/>
      <c r="W16" s="183"/>
      <c r="X16" s="183"/>
      <c r="Y16" s="183"/>
      <c r="Z16" s="183"/>
      <c r="AA16" s="183"/>
      <c r="AB16" s="233"/>
      <c r="AD16" s="186"/>
    </row>
    <row r="17" spans="1:30" s="182" customFormat="1" ht="43.5" customHeight="1">
      <c r="A17" s="215">
        <v>4</v>
      </c>
      <c r="B17" s="216" t="s">
        <v>203</v>
      </c>
      <c r="C17" s="192" t="s">
        <v>150</v>
      </c>
      <c r="D17" s="217">
        <v>1</v>
      </c>
      <c r="E17" s="218">
        <v>86.5</v>
      </c>
      <c r="F17" s="219"/>
      <c r="G17" s="213">
        <v>86.5</v>
      </c>
      <c r="H17" s="213"/>
      <c r="I17" s="241">
        <v>86.5</v>
      </c>
      <c r="J17" s="231"/>
      <c r="K17" s="183"/>
      <c r="L17" s="183"/>
      <c r="M17" s="183"/>
      <c r="N17" s="183"/>
      <c r="O17" s="183"/>
      <c r="P17" s="183"/>
      <c r="Q17" s="183"/>
      <c r="R17" s="183"/>
      <c r="S17" s="183"/>
      <c r="T17" s="183"/>
      <c r="U17" s="183"/>
      <c r="V17" s="183"/>
      <c r="W17" s="183"/>
      <c r="X17" s="183"/>
      <c r="Y17" s="183"/>
      <c r="Z17" s="183"/>
      <c r="AA17" s="183"/>
      <c r="AB17" s="233" t="e">
        <v>#REF!</v>
      </c>
      <c r="AD17" s="186"/>
    </row>
    <row r="18" spans="1:30" s="182" customFormat="1" ht="18" customHeight="1">
      <c r="A18" s="220" t="s">
        <v>144</v>
      </c>
      <c r="B18" s="220"/>
      <c r="C18" s="220"/>
      <c r="D18" s="220"/>
      <c r="E18" s="220"/>
      <c r="F18" s="221"/>
      <c r="G18" s="221"/>
      <c r="H18" s="221"/>
      <c r="I18" s="221">
        <v>105.1</v>
      </c>
      <c r="J18" s="183"/>
      <c r="K18" s="183"/>
      <c r="L18" s="183"/>
      <c r="M18" s="183"/>
      <c r="N18" s="183"/>
      <c r="O18" s="183"/>
      <c r="P18" s="183"/>
      <c r="Q18" s="183"/>
      <c r="R18" s="183"/>
      <c r="S18" s="183"/>
      <c r="T18" s="183"/>
      <c r="U18" s="183"/>
      <c r="V18" s="183"/>
      <c r="W18" s="183"/>
      <c r="X18" s="183"/>
      <c r="Y18" s="183"/>
      <c r="Z18" s="183"/>
      <c r="AA18" s="183"/>
      <c r="AB18" s="233"/>
      <c r="AD18" s="186"/>
    </row>
    <row r="19" spans="1:30" s="182" customFormat="1" ht="18" customHeight="1">
      <c r="A19" s="199" t="s">
        <v>145</v>
      </c>
      <c r="B19" s="199"/>
      <c r="C19" s="199"/>
      <c r="D19" s="196">
        <v>0.2</v>
      </c>
      <c r="E19" s="196"/>
      <c r="F19" s="221"/>
      <c r="G19" s="221"/>
      <c r="H19" s="221"/>
      <c r="I19" s="221">
        <f>I18*20%</f>
        <v>21.02</v>
      </c>
      <c r="J19" s="183"/>
      <c r="K19" s="183"/>
      <c r="L19" s="183"/>
      <c r="M19" s="183"/>
      <c r="N19" s="183"/>
      <c r="O19" s="183"/>
      <c r="P19" s="183"/>
      <c r="Q19" s="183"/>
      <c r="R19" s="183"/>
      <c r="S19" s="183"/>
      <c r="T19" s="183"/>
      <c r="U19" s="183"/>
      <c r="V19" s="183"/>
      <c r="W19" s="183"/>
      <c r="X19" s="183"/>
      <c r="Y19" s="183"/>
      <c r="Z19" s="183"/>
      <c r="AA19" s="183"/>
      <c r="AB19" s="233"/>
      <c r="AD19" s="186"/>
    </row>
    <row r="20" spans="1:30" s="182" customFormat="1" ht="18" customHeight="1">
      <c r="A20" s="220" t="s">
        <v>155</v>
      </c>
      <c r="B20" s="220"/>
      <c r="C20" s="220"/>
      <c r="D20" s="220"/>
      <c r="E20" s="220"/>
      <c r="F20" s="221"/>
      <c r="G20" s="221"/>
      <c r="H20" s="221"/>
      <c r="I20" s="221">
        <f>I18+I19</f>
        <v>126.11999999999999</v>
      </c>
      <c r="J20" s="183"/>
      <c r="K20" s="183"/>
      <c r="L20" s="183"/>
      <c r="M20" s="183"/>
      <c r="N20" s="183"/>
      <c r="O20" s="183"/>
      <c r="P20" s="183"/>
      <c r="Q20" s="183"/>
      <c r="R20" s="183"/>
      <c r="S20" s="183"/>
      <c r="T20" s="183"/>
      <c r="U20" s="183"/>
      <c r="V20" s="183"/>
      <c r="W20" s="183"/>
      <c r="X20" s="183"/>
      <c r="Y20" s="183"/>
      <c r="Z20" s="183"/>
      <c r="AA20" s="236" t="e">
        <v>#REF!</v>
      </c>
      <c r="AB20" s="232"/>
      <c r="AD20" s="186"/>
    </row>
    <row r="21" spans="1:30" s="182" customFormat="1" ht="9.75" customHeight="1">
      <c r="A21" s="186"/>
      <c r="B21" s="186"/>
      <c r="C21" s="192"/>
      <c r="D21" s="192"/>
      <c r="E21" s="192"/>
      <c r="F21" s="222"/>
      <c r="G21" s="222"/>
      <c r="H21" s="222"/>
      <c r="I21" s="192"/>
      <c r="J21" s="183"/>
      <c r="K21" s="185"/>
      <c r="L21" s="183"/>
      <c r="M21" s="183"/>
      <c r="N21" s="183"/>
      <c r="O21" s="183"/>
      <c r="P21" s="183"/>
      <c r="Q21" s="183"/>
      <c r="R21" s="183"/>
      <c r="S21" s="183"/>
      <c r="T21" s="183"/>
      <c r="U21" s="183"/>
      <c r="V21" s="183"/>
      <c r="W21" s="183"/>
      <c r="X21" s="183"/>
      <c r="Y21" s="183"/>
      <c r="Z21" s="183"/>
      <c r="AA21" s="183"/>
      <c r="AB21" s="237"/>
      <c r="AD21" s="186"/>
    </row>
    <row r="22" spans="1:30" s="182" customFormat="1" ht="18" customHeight="1">
      <c r="A22" s="223" t="s">
        <v>156</v>
      </c>
      <c r="B22" s="223"/>
      <c r="C22" s="223"/>
      <c r="D22" s="223"/>
      <c r="E22" s="223"/>
      <c r="F22" s="224"/>
      <c r="G22" s="224"/>
      <c r="H22" s="224"/>
      <c r="I22" s="224">
        <f>I20+I10</f>
        <v>170.808</v>
      </c>
      <c r="J22" s="183"/>
      <c r="K22" s="183"/>
      <c r="L22" s="183"/>
      <c r="M22" s="183"/>
      <c r="N22" s="183"/>
      <c r="O22" s="183"/>
      <c r="P22" s="183"/>
      <c r="Q22" s="183"/>
      <c r="R22" s="183"/>
      <c r="S22" s="183"/>
      <c r="T22" s="183"/>
      <c r="U22" s="183"/>
      <c r="V22" s="183"/>
      <c r="W22" s="183"/>
      <c r="X22" s="183"/>
      <c r="Y22" s="183"/>
      <c r="Z22" s="183"/>
      <c r="AA22" s="235" t="e">
        <v>#REF!</v>
      </c>
      <c r="AB22" s="232"/>
      <c r="AD22" s="186"/>
    </row>
    <row r="23" spans="1:30" s="182" customFormat="1" ht="9.75" customHeight="1">
      <c r="A23" s="202"/>
      <c r="B23" s="202"/>
      <c r="C23" s="202"/>
      <c r="D23" s="202"/>
      <c r="E23" s="202"/>
      <c r="F23" s="203"/>
      <c r="G23" s="203"/>
      <c r="H23" s="203"/>
      <c r="I23" s="202"/>
      <c r="J23" s="183"/>
      <c r="K23" s="183"/>
      <c r="L23" s="183"/>
      <c r="M23" s="183"/>
      <c r="N23" s="183"/>
      <c r="O23" s="183"/>
      <c r="P23" s="183"/>
      <c r="Q23" s="183"/>
      <c r="R23" s="183"/>
      <c r="S23" s="183"/>
      <c r="T23" s="183"/>
      <c r="U23" s="183"/>
      <c r="V23" s="183"/>
      <c r="W23" s="183"/>
      <c r="X23" s="183"/>
      <c r="Y23" s="183"/>
      <c r="Z23" s="183"/>
      <c r="AA23" s="183"/>
      <c r="AD23" s="186"/>
    </row>
    <row r="24" spans="1:30" s="182" customFormat="1" ht="18.75" customHeight="1">
      <c r="A24" s="225" t="s">
        <v>157</v>
      </c>
      <c r="B24" s="225"/>
      <c r="C24" s="225"/>
      <c r="D24" s="225"/>
      <c r="E24" s="225"/>
      <c r="F24" s="225"/>
      <c r="G24" s="225"/>
      <c r="H24" s="225"/>
      <c r="I24" s="225"/>
      <c r="J24" s="225"/>
      <c r="K24" s="225"/>
      <c r="L24" s="225"/>
      <c r="M24" s="183"/>
      <c r="N24" s="183"/>
      <c r="O24" s="183"/>
      <c r="P24" s="183"/>
      <c r="Q24" s="183"/>
      <c r="R24" s="183"/>
      <c r="S24" s="183"/>
      <c r="T24" s="183"/>
      <c r="U24" s="183"/>
      <c r="V24" s="183"/>
      <c r="W24" s="183"/>
      <c r="X24" s="183"/>
      <c r="Y24" s="183"/>
      <c r="Z24" s="183"/>
      <c r="AA24" s="183"/>
      <c r="AD24" s="186"/>
    </row>
    <row r="25" spans="1:30" s="182" customFormat="1" ht="16.5" customHeight="1">
      <c r="A25" s="226" t="s">
        <v>158</v>
      </c>
      <c r="B25" s="226"/>
      <c r="C25" s="226"/>
      <c r="D25" s="226"/>
      <c r="E25" s="226"/>
      <c r="F25" s="226"/>
      <c r="G25" s="226"/>
      <c r="H25" s="226"/>
      <c r="I25" s="226"/>
      <c r="J25" s="239"/>
      <c r="K25" s="239"/>
      <c r="L25" s="239"/>
      <c r="M25" s="183"/>
      <c r="N25" s="183"/>
      <c r="O25" s="183"/>
      <c r="P25" s="183"/>
      <c r="Q25" s="183"/>
      <c r="R25" s="183"/>
      <c r="S25" s="183"/>
      <c r="T25" s="183"/>
      <c r="U25" s="183"/>
      <c r="V25" s="183"/>
      <c r="W25" s="183"/>
      <c r="X25" s="183"/>
      <c r="Y25" s="183"/>
      <c r="Z25" s="183"/>
      <c r="AA25" s="183"/>
      <c r="AD25" s="186"/>
    </row>
    <row r="26" spans="1:30" s="182" customFormat="1" ht="16.5" customHeight="1">
      <c r="A26" s="226" t="s">
        <v>159</v>
      </c>
      <c r="B26" s="226"/>
      <c r="C26" s="226"/>
      <c r="D26" s="226"/>
      <c r="E26" s="226"/>
      <c r="F26" s="226"/>
      <c r="G26" s="226"/>
      <c r="H26" s="226"/>
      <c r="I26" s="226"/>
      <c r="J26" s="239"/>
      <c r="K26" s="239"/>
      <c r="L26" s="239"/>
      <c r="M26" s="183"/>
      <c r="N26" s="183"/>
      <c r="O26" s="183"/>
      <c r="P26" s="183"/>
      <c r="Q26" s="183"/>
      <c r="R26" s="183"/>
      <c r="S26" s="183"/>
      <c r="T26" s="183"/>
      <c r="U26" s="183"/>
      <c r="V26" s="183"/>
      <c r="W26" s="183"/>
      <c r="X26" s="183"/>
      <c r="Y26" s="183"/>
      <c r="Z26" s="183"/>
      <c r="AA26" s="183"/>
      <c r="AD26" s="186"/>
    </row>
    <row r="27" spans="1:30" s="182" customFormat="1" ht="16.5" customHeight="1">
      <c r="A27" s="226" t="s">
        <v>204</v>
      </c>
      <c r="B27" s="226"/>
      <c r="C27" s="226"/>
      <c r="D27" s="226"/>
      <c r="E27" s="226"/>
      <c r="F27" s="226"/>
      <c r="G27" s="226"/>
      <c r="H27" s="226"/>
      <c r="I27" s="226"/>
      <c r="J27" s="239"/>
      <c r="K27" s="239"/>
      <c r="L27" s="239"/>
      <c r="M27" s="183"/>
      <c r="N27" s="183"/>
      <c r="O27" s="183"/>
      <c r="P27" s="183"/>
      <c r="Q27" s="183"/>
      <c r="R27" s="183"/>
      <c r="S27" s="183"/>
      <c r="T27" s="183"/>
      <c r="U27" s="183"/>
      <c r="V27" s="183"/>
      <c r="W27" s="183"/>
      <c r="X27" s="183"/>
      <c r="Y27" s="183"/>
      <c r="Z27" s="183"/>
      <c r="AA27" s="183"/>
      <c r="AD27" s="186"/>
    </row>
    <row r="28" spans="1:9" ht="16.5" customHeight="1">
      <c r="A28" s="226" t="s">
        <v>205</v>
      </c>
      <c r="B28" s="226"/>
      <c r="C28" s="226"/>
      <c r="D28" s="226"/>
      <c r="E28" s="226"/>
      <c r="F28" s="226"/>
      <c r="G28" s="226"/>
      <c r="H28" s="226"/>
      <c r="I28" s="226"/>
    </row>
    <row r="29" spans="1:12" ht="171.75" customHeight="1">
      <c r="A29" s="242" t="s">
        <v>161</v>
      </c>
      <c r="B29" s="242"/>
      <c r="C29" s="242"/>
      <c r="D29" s="242"/>
      <c r="E29" s="242"/>
      <c r="F29" s="242"/>
      <c r="G29" s="242"/>
      <c r="H29" s="242"/>
      <c r="I29" s="242"/>
      <c r="J29" s="242"/>
      <c r="K29" s="242"/>
      <c r="L29" s="242"/>
    </row>
  </sheetData>
  <sheetProtection/>
  <mergeCells count="18">
    <mergeCell ref="A1:I1"/>
    <mergeCell ref="J1:K1"/>
    <mergeCell ref="A2:I2"/>
    <mergeCell ref="A3:K3"/>
    <mergeCell ref="A8:D8"/>
    <mergeCell ref="A9:C9"/>
    <mergeCell ref="A10:D10"/>
    <mergeCell ref="A12:K12"/>
    <mergeCell ref="A18:D18"/>
    <mergeCell ref="A19:C19"/>
    <mergeCell ref="A20:D20"/>
    <mergeCell ref="A22:D22"/>
    <mergeCell ref="A24:L24"/>
    <mergeCell ref="A25:I25"/>
    <mergeCell ref="A26:I26"/>
    <mergeCell ref="A27:I27"/>
    <mergeCell ref="A28:I28"/>
    <mergeCell ref="A29:L29"/>
  </mergeCells>
  <printOptions/>
  <pageMargins left="0.5118110236220472" right="0.5118110236220472" top="1.062992125984252" bottom="0.8661417322834646" header="0.31496062992125984" footer="0.31496062992125984"/>
  <pageSetup fitToHeight="0" fitToWidth="1" horizontalDpi="600" verticalDpi="600" orientation="portrait" paperSize="9" scale="71"/>
</worksheet>
</file>

<file path=xl/worksheets/sheet22.xml><?xml version="1.0" encoding="utf-8"?>
<worksheet xmlns="http://schemas.openxmlformats.org/spreadsheetml/2006/main" xmlns:r="http://schemas.openxmlformats.org/officeDocument/2006/relationships">
  <sheetPr>
    <pageSetUpPr fitToPage="1"/>
  </sheetPr>
  <dimension ref="A1:AG33"/>
  <sheetViews>
    <sheetView showZeros="0" view="pageBreakPreview" zoomScaleNormal="120" zoomScaleSheetLayoutView="100" workbookViewId="0" topLeftCell="A14">
      <selection activeCell="A30" sqref="A30:I30"/>
    </sheetView>
  </sheetViews>
  <sheetFormatPr defaultColWidth="9.140625" defaultRowHeight="12" customHeight="1"/>
  <cols>
    <col min="1" max="1" width="6.140625" style="183" customWidth="1"/>
    <col min="2" max="2" width="47.28125" style="183" customWidth="1"/>
    <col min="3" max="3" width="6.28125" style="184" customWidth="1"/>
    <col min="4" max="4" width="8.140625" style="184" customWidth="1"/>
    <col min="5" max="5" width="16.00390625" style="184" customWidth="1"/>
    <col min="6" max="7" width="11.00390625" style="184" customWidth="1"/>
    <col min="8" max="8" width="12.140625" style="184" customWidth="1"/>
    <col min="9" max="9" width="10.7109375" style="184" customWidth="1"/>
    <col min="10" max="10" width="9.140625" style="183" hidden="1" customWidth="1"/>
    <col min="11" max="11" width="9.140625" style="185" hidden="1" customWidth="1"/>
    <col min="12" max="13" width="9.140625" style="183" hidden="1" customWidth="1"/>
    <col min="14" max="14" width="11.140625" style="183" hidden="1" customWidth="1"/>
    <col min="15" max="25" width="9.140625" style="183" hidden="1" customWidth="1"/>
    <col min="26" max="26" width="2.28125" style="183" customWidth="1"/>
    <col min="27" max="27" width="10.28125" style="183" customWidth="1"/>
    <col min="28" max="28" width="15.7109375" style="182" bestFit="1" customWidth="1"/>
    <col min="29" max="29" width="12.140625" style="182" bestFit="1" customWidth="1"/>
    <col min="30" max="30" width="17.140625" style="182" bestFit="1" customWidth="1"/>
    <col min="31" max="31" width="18.57421875" style="182" customWidth="1"/>
    <col min="32" max="32" width="9.140625" style="182" customWidth="1"/>
    <col min="33" max="33" width="9.140625" style="186" customWidth="1"/>
    <col min="34" max="34" width="9.140625" style="182" customWidth="1"/>
    <col min="35" max="16384" width="9.140625" style="183" customWidth="1"/>
  </cols>
  <sheetData>
    <row r="1" spans="1:33" s="182" customFormat="1" ht="20.25" customHeight="1">
      <c r="A1" s="187" t="s">
        <v>124</v>
      </c>
      <c r="B1" s="187"/>
      <c r="C1" s="187"/>
      <c r="D1" s="187"/>
      <c r="E1" s="187"/>
      <c r="F1" s="187"/>
      <c r="G1" s="187"/>
      <c r="H1" s="187"/>
      <c r="I1" s="187"/>
      <c r="J1" s="187"/>
      <c r="K1" s="187"/>
      <c r="L1" s="183"/>
      <c r="M1" s="183"/>
      <c r="N1" s="183"/>
      <c r="O1" s="183"/>
      <c r="P1" s="183"/>
      <c r="Q1" s="183"/>
      <c r="R1" s="183"/>
      <c r="S1" s="183"/>
      <c r="T1" s="183"/>
      <c r="U1" s="183"/>
      <c r="V1" s="183"/>
      <c r="W1" s="183"/>
      <c r="X1" s="183"/>
      <c r="Y1" s="183"/>
      <c r="Z1" s="183"/>
      <c r="AA1" s="183"/>
      <c r="AG1" s="186"/>
    </row>
    <row r="2" spans="1:33" s="182" customFormat="1" ht="46.5" customHeight="1">
      <c r="A2" s="188" t="s">
        <v>206</v>
      </c>
      <c r="B2" s="188"/>
      <c r="C2" s="188"/>
      <c r="D2" s="188"/>
      <c r="E2" s="188"/>
      <c r="F2" s="188"/>
      <c r="G2" s="188"/>
      <c r="H2" s="188"/>
      <c r="I2" s="188"/>
      <c r="J2" s="227"/>
      <c r="K2" s="227"/>
      <c r="L2" s="183"/>
      <c r="M2" s="183"/>
      <c r="N2" s="183"/>
      <c r="O2" s="183"/>
      <c r="P2" s="183"/>
      <c r="Q2" s="183"/>
      <c r="R2" s="183"/>
      <c r="S2" s="183"/>
      <c r="T2" s="183"/>
      <c r="U2" s="183"/>
      <c r="V2" s="183"/>
      <c r="W2" s="183"/>
      <c r="X2" s="183"/>
      <c r="Y2" s="183"/>
      <c r="Z2" s="183"/>
      <c r="AA2" s="183"/>
      <c r="AB2" s="267"/>
      <c r="AG2" s="186"/>
    </row>
    <row r="3" spans="1:33" s="182" customFormat="1" ht="18" customHeight="1">
      <c r="A3" s="189" t="s">
        <v>126</v>
      </c>
      <c r="B3" s="189"/>
      <c r="C3" s="189"/>
      <c r="D3" s="189"/>
      <c r="E3" s="189"/>
      <c r="F3" s="189"/>
      <c r="G3" s="189"/>
      <c r="H3" s="189"/>
      <c r="I3" s="189"/>
      <c r="J3" s="189"/>
      <c r="K3" s="189"/>
      <c r="L3" s="183"/>
      <c r="M3" s="183"/>
      <c r="N3" s="183"/>
      <c r="O3" s="183"/>
      <c r="P3" s="183"/>
      <c r="Q3" s="183"/>
      <c r="R3" s="183"/>
      <c r="S3" s="183"/>
      <c r="T3" s="183"/>
      <c r="U3" s="183"/>
      <c r="V3" s="183"/>
      <c r="W3" s="183"/>
      <c r="X3" s="183"/>
      <c r="Y3" s="183"/>
      <c r="Z3" s="183"/>
      <c r="AA3" s="183"/>
      <c r="AG3" s="186"/>
    </row>
    <row r="4" spans="1:33" s="182" customFormat="1" ht="9.75" customHeight="1">
      <c r="A4" s="183"/>
      <c r="B4" s="183"/>
      <c r="C4" s="184"/>
      <c r="D4" s="184"/>
      <c r="E4" s="184"/>
      <c r="F4" s="184"/>
      <c r="G4" s="184"/>
      <c r="H4" s="184"/>
      <c r="I4" s="184"/>
      <c r="J4" s="183">
        <v>192</v>
      </c>
      <c r="K4" s="185">
        <v>67</v>
      </c>
      <c r="L4" s="183"/>
      <c r="M4" s="183"/>
      <c r="N4" s="183"/>
      <c r="O4" s="183"/>
      <c r="P4" s="183"/>
      <c r="Q4" s="183"/>
      <c r="R4" s="183"/>
      <c r="S4" s="183"/>
      <c r="T4" s="183"/>
      <c r="U4" s="183"/>
      <c r="V4" s="183"/>
      <c r="W4" s="183"/>
      <c r="X4" s="183"/>
      <c r="Y4" s="183"/>
      <c r="Z4" s="183"/>
      <c r="AA4" s="183"/>
      <c r="AG4" s="186"/>
    </row>
    <row r="5" spans="1:33" s="182" customFormat="1" ht="30.75" customHeight="1">
      <c r="A5" s="190" t="s">
        <v>51</v>
      </c>
      <c r="B5" s="190" t="s">
        <v>127</v>
      </c>
      <c r="C5" s="190" t="s">
        <v>95</v>
      </c>
      <c r="D5" s="190" t="s">
        <v>128</v>
      </c>
      <c r="E5" s="190" t="s">
        <v>129</v>
      </c>
      <c r="F5" s="191" t="s">
        <v>130</v>
      </c>
      <c r="G5" s="191" t="s">
        <v>131</v>
      </c>
      <c r="H5" s="191" t="s">
        <v>132</v>
      </c>
      <c r="I5" s="190" t="s">
        <v>180</v>
      </c>
      <c r="J5" s="183">
        <v>192</v>
      </c>
      <c r="K5" s="185">
        <v>67</v>
      </c>
      <c r="L5" s="183"/>
      <c r="M5" s="183"/>
      <c r="N5" s="183"/>
      <c r="O5" s="183"/>
      <c r="P5" s="183"/>
      <c r="Q5" s="183"/>
      <c r="R5" s="183"/>
      <c r="S5" s="183"/>
      <c r="T5" s="183"/>
      <c r="U5" s="183"/>
      <c r="V5" s="183"/>
      <c r="W5" s="183"/>
      <c r="X5" s="183"/>
      <c r="Y5" s="183"/>
      <c r="Z5" s="183"/>
      <c r="AA5" s="183"/>
      <c r="AD5" s="232" t="s">
        <v>134</v>
      </c>
      <c r="AE5" s="232" t="s">
        <v>135</v>
      </c>
      <c r="AG5" s="186"/>
    </row>
    <row r="6" spans="1:33" s="182" customFormat="1" ht="18" customHeight="1">
      <c r="A6" s="192">
        <v>1</v>
      </c>
      <c r="B6" s="186" t="s">
        <v>136</v>
      </c>
      <c r="C6" s="192" t="s">
        <v>137</v>
      </c>
      <c r="D6" s="193">
        <v>8</v>
      </c>
      <c r="E6" s="194">
        <v>3122.05</v>
      </c>
      <c r="F6" s="195">
        <v>104.06833333333334</v>
      </c>
      <c r="G6" s="195">
        <v>832.54</v>
      </c>
      <c r="H6" s="196"/>
      <c r="I6" s="214">
        <v>832.54</v>
      </c>
      <c r="J6" s="183"/>
      <c r="K6" s="185"/>
      <c r="L6" s="183"/>
      <c r="M6" s="183"/>
      <c r="N6" s="183"/>
      <c r="O6" s="183"/>
      <c r="P6" s="183"/>
      <c r="Q6" s="183"/>
      <c r="R6" s="183"/>
      <c r="S6" s="183"/>
      <c r="T6" s="183"/>
      <c r="U6" s="183"/>
      <c r="V6" s="183"/>
      <c r="W6" s="183"/>
      <c r="X6" s="183"/>
      <c r="Y6" s="183"/>
      <c r="Z6" s="183"/>
      <c r="AA6" s="183"/>
      <c r="AD6" s="233">
        <v>18.81</v>
      </c>
      <c r="AE6" s="233">
        <v>0</v>
      </c>
      <c r="AG6" s="186"/>
    </row>
    <row r="7" spans="1:33" s="182" customFormat="1" ht="18" customHeight="1">
      <c r="A7" s="192">
        <v>2</v>
      </c>
      <c r="B7" s="186" t="s">
        <v>138</v>
      </c>
      <c r="C7" s="192" t="s">
        <v>139</v>
      </c>
      <c r="D7" s="193">
        <v>8</v>
      </c>
      <c r="E7" s="194">
        <v>1362.298574</v>
      </c>
      <c r="F7" s="195">
        <v>45.40995246666667</v>
      </c>
      <c r="G7" s="195">
        <v>363.27</v>
      </c>
      <c r="H7" s="196">
        <v>0.81</v>
      </c>
      <c r="I7" s="214">
        <v>657.51</v>
      </c>
      <c r="J7" s="183"/>
      <c r="K7" s="185"/>
      <c r="L7" s="183"/>
      <c r="M7" s="183"/>
      <c r="N7" s="183"/>
      <c r="O7" s="183"/>
      <c r="P7" s="183"/>
      <c r="Q7" s="183"/>
      <c r="R7" s="183"/>
      <c r="S7" s="183"/>
      <c r="T7" s="183"/>
      <c r="U7" s="183"/>
      <c r="V7" s="183"/>
      <c r="W7" s="183"/>
      <c r="X7" s="183"/>
      <c r="Y7" s="183"/>
      <c r="Z7" s="183"/>
      <c r="AA7" s="183"/>
      <c r="AD7" s="233"/>
      <c r="AE7" s="233"/>
      <c r="AG7" s="186"/>
    </row>
    <row r="8" spans="1:33" s="182" customFormat="1" ht="18" customHeight="1">
      <c r="A8" s="192">
        <v>3</v>
      </c>
      <c r="B8" s="186" t="s">
        <v>140</v>
      </c>
      <c r="C8" s="192" t="s">
        <v>137</v>
      </c>
      <c r="D8" s="193">
        <v>4</v>
      </c>
      <c r="E8" s="194">
        <v>2346.71</v>
      </c>
      <c r="F8" s="195">
        <v>78.22366666666667</v>
      </c>
      <c r="G8" s="195">
        <v>312.89</v>
      </c>
      <c r="H8" s="196"/>
      <c r="I8" s="214">
        <v>312.89</v>
      </c>
      <c r="J8" s="183"/>
      <c r="K8" s="185"/>
      <c r="L8" s="183"/>
      <c r="M8" s="183"/>
      <c r="N8" s="183"/>
      <c r="O8" s="183"/>
      <c r="P8" s="183"/>
      <c r="Q8" s="183"/>
      <c r="R8" s="183"/>
      <c r="S8" s="183"/>
      <c r="T8" s="183"/>
      <c r="U8" s="183"/>
      <c r="V8" s="183"/>
      <c r="W8" s="183"/>
      <c r="X8" s="183"/>
      <c r="Y8" s="183"/>
      <c r="Z8" s="183"/>
      <c r="AA8" s="183"/>
      <c r="AD8" s="233"/>
      <c r="AE8" s="233"/>
      <c r="AG8" s="186"/>
    </row>
    <row r="9" spans="1:33" s="182" customFormat="1" ht="18" customHeight="1">
      <c r="A9" s="192">
        <v>4</v>
      </c>
      <c r="B9" s="186" t="s">
        <v>142</v>
      </c>
      <c r="C9" s="192" t="s">
        <v>137</v>
      </c>
      <c r="D9" s="193">
        <v>2</v>
      </c>
      <c r="E9" s="194">
        <v>3297.12</v>
      </c>
      <c r="F9" s="195">
        <v>109.904</v>
      </c>
      <c r="G9" s="195">
        <v>219.8</v>
      </c>
      <c r="H9" s="196"/>
      <c r="I9" s="214">
        <v>219.8</v>
      </c>
      <c r="J9" s="183"/>
      <c r="K9" s="185"/>
      <c r="L9" s="183"/>
      <c r="M9" s="183"/>
      <c r="N9" s="183"/>
      <c r="O9" s="183"/>
      <c r="P9" s="183"/>
      <c r="Q9" s="183"/>
      <c r="R9" s="183"/>
      <c r="S9" s="183"/>
      <c r="T9" s="183"/>
      <c r="U9" s="183"/>
      <c r="V9" s="183"/>
      <c r="W9" s="183"/>
      <c r="X9" s="183"/>
      <c r="Y9" s="183"/>
      <c r="Z9" s="183"/>
      <c r="AA9" s="183"/>
      <c r="AD9" s="233"/>
      <c r="AE9" s="233"/>
      <c r="AG9" s="186"/>
    </row>
    <row r="10" spans="1:33" s="182" customFormat="1" ht="18" customHeight="1">
      <c r="A10" s="192">
        <v>5</v>
      </c>
      <c r="B10" s="186" t="s">
        <v>143</v>
      </c>
      <c r="C10" s="192" t="s">
        <v>137</v>
      </c>
      <c r="D10" s="193">
        <v>4</v>
      </c>
      <c r="E10" s="194">
        <v>4263.1</v>
      </c>
      <c r="F10" s="195">
        <v>142.10333333333335</v>
      </c>
      <c r="G10" s="195">
        <v>568.41</v>
      </c>
      <c r="H10" s="196"/>
      <c r="I10" s="214">
        <v>568.41</v>
      </c>
      <c r="J10" s="183"/>
      <c r="K10" s="183"/>
      <c r="L10" s="183"/>
      <c r="M10" s="183"/>
      <c r="N10" s="183"/>
      <c r="O10" s="183"/>
      <c r="P10" s="183"/>
      <c r="Q10" s="183"/>
      <c r="R10" s="183"/>
      <c r="S10" s="183"/>
      <c r="T10" s="183"/>
      <c r="U10" s="183"/>
      <c r="V10" s="183"/>
      <c r="W10" s="183"/>
      <c r="X10" s="183"/>
      <c r="Y10" s="183"/>
      <c r="Z10" s="183"/>
      <c r="AA10" s="183"/>
      <c r="AD10" s="233"/>
      <c r="AE10" s="233"/>
      <c r="AG10" s="186"/>
    </row>
    <row r="11" spans="1:33" s="182" customFormat="1" ht="18" customHeight="1">
      <c r="A11" s="197" t="s">
        <v>144</v>
      </c>
      <c r="B11" s="197"/>
      <c r="C11" s="197"/>
      <c r="D11" s="197"/>
      <c r="E11" s="197"/>
      <c r="F11" s="198"/>
      <c r="G11" s="198"/>
      <c r="H11" s="198"/>
      <c r="I11" s="228">
        <v>2591.15</v>
      </c>
      <c r="J11" s="183"/>
      <c r="K11" s="183"/>
      <c r="L11" s="183"/>
      <c r="M11" s="183"/>
      <c r="N11" s="183"/>
      <c r="O11" s="183"/>
      <c r="P11" s="183"/>
      <c r="Q11" s="183"/>
      <c r="R11" s="183"/>
      <c r="S11" s="183"/>
      <c r="T11" s="183"/>
      <c r="U11" s="183"/>
      <c r="V11" s="183"/>
      <c r="W11" s="183"/>
      <c r="X11" s="183"/>
      <c r="Y11" s="183"/>
      <c r="Z11" s="183"/>
      <c r="AA11" s="183"/>
      <c r="AD11" s="237">
        <v>0</v>
      </c>
      <c r="AE11" s="234"/>
      <c r="AG11" s="186"/>
    </row>
    <row r="12" spans="1:33" s="182" customFormat="1" ht="18" customHeight="1">
      <c r="A12" s="199" t="s">
        <v>145</v>
      </c>
      <c r="B12" s="199"/>
      <c r="C12" s="199"/>
      <c r="D12" s="200">
        <v>0.2</v>
      </c>
      <c r="E12" s="200"/>
      <c r="F12" s="201"/>
      <c r="G12" s="201"/>
      <c r="H12" s="201"/>
      <c r="I12" s="229">
        <f>I11*20%</f>
        <v>518.23</v>
      </c>
      <c r="J12" s="183"/>
      <c r="K12" s="183"/>
      <c r="L12" s="183"/>
      <c r="M12" s="183"/>
      <c r="N12" s="183"/>
      <c r="O12" s="183"/>
      <c r="P12" s="183"/>
      <c r="Q12" s="183"/>
      <c r="R12" s="183"/>
      <c r="S12" s="183"/>
      <c r="T12" s="183"/>
      <c r="U12" s="183"/>
      <c r="V12" s="183"/>
      <c r="W12" s="183"/>
      <c r="X12" s="183"/>
      <c r="Y12" s="183"/>
      <c r="Z12" s="183"/>
      <c r="AA12" s="183"/>
      <c r="AD12" s="233" t="e">
        <v>#REF!</v>
      </c>
      <c r="AE12" s="233"/>
      <c r="AG12" s="186"/>
    </row>
    <row r="13" spans="1:33" s="182" customFormat="1" ht="18" customHeight="1">
      <c r="A13" s="197" t="s">
        <v>146</v>
      </c>
      <c r="B13" s="197"/>
      <c r="C13" s="197"/>
      <c r="D13" s="197"/>
      <c r="E13" s="197"/>
      <c r="F13" s="201"/>
      <c r="G13" s="201"/>
      <c r="H13" s="201"/>
      <c r="I13" s="230">
        <f>I11+I12</f>
        <v>3109.38</v>
      </c>
      <c r="J13" s="183"/>
      <c r="K13" s="183"/>
      <c r="L13" s="183"/>
      <c r="M13" s="183"/>
      <c r="N13" s="183"/>
      <c r="O13" s="183"/>
      <c r="P13" s="183"/>
      <c r="Q13" s="183"/>
      <c r="R13" s="183"/>
      <c r="S13" s="183"/>
      <c r="T13" s="183"/>
      <c r="U13" s="183"/>
      <c r="V13" s="183"/>
      <c r="W13" s="183"/>
      <c r="X13" s="183"/>
      <c r="Y13" s="183"/>
      <c r="Z13" s="183"/>
      <c r="AA13" s="183"/>
      <c r="AD13" s="269" t="e">
        <v>#REF!</v>
      </c>
      <c r="AE13" s="232"/>
      <c r="AG13" s="186"/>
    </row>
    <row r="14" spans="1:33" s="182" customFormat="1" ht="9.75" customHeight="1">
      <c r="A14" s="202"/>
      <c r="B14" s="202"/>
      <c r="C14" s="202"/>
      <c r="D14" s="202"/>
      <c r="E14" s="202"/>
      <c r="F14" s="203"/>
      <c r="G14" s="203"/>
      <c r="H14" s="203"/>
      <c r="I14" s="202"/>
      <c r="J14" s="183"/>
      <c r="K14" s="183"/>
      <c r="L14" s="183"/>
      <c r="M14" s="183"/>
      <c r="N14" s="183"/>
      <c r="O14" s="183"/>
      <c r="P14" s="183"/>
      <c r="Q14" s="183"/>
      <c r="R14" s="183"/>
      <c r="S14" s="183"/>
      <c r="T14" s="183"/>
      <c r="U14" s="183"/>
      <c r="V14" s="183"/>
      <c r="W14" s="183"/>
      <c r="X14" s="183"/>
      <c r="Y14" s="183"/>
      <c r="Z14" s="183"/>
      <c r="AA14" s="183"/>
      <c r="AB14" s="182">
        <v>1.739</v>
      </c>
      <c r="AD14" s="269"/>
      <c r="AE14" s="232"/>
      <c r="AG14" s="186"/>
    </row>
    <row r="15" spans="1:33" s="182" customFormat="1" ht="18" customHeight="1">
      <c r="A15" s="204" t="s">
        <v>147</v>
      </c>
      <c r="B15" s="204"/>
      <c r="C15" s="204"/>
      <c r="D15" s="204"/>
      <c r="E15" s="204"/>
      <c r="F15" s="204"/>
      <c r="G15" s="204"/>
      <c r="H15" s="204"/>
      <c r="I15" s="204"/>
      <c r="J15" s="204"/>
      <c r="K15" s="204"/>
      <c r="L15" s="183"/>
      <c r="M15" s="183"/>
      <c r="N15" s="183"/>
      <c r="O15" s="183"/>
      <c r="P15" s="183"/>
      <c r="Q15" s="183"/>
      <c r="R15" s="183"/>
      <c r="S15" s="183"/>
      <c r="T15" s="183"/>
      <c r="U15" s="183"/>
      <c r="V15" s="183"/>
      <c r="W15" s="183"/>
      <c r="X15" s="183"/>
      <c r="Y15" s="183"/>
      <c r="Z15" s="183"/>
      <c r="AA15" s="183"/>
      <c r="AD15" s="234"/>
      <c r="AE15" s="234"/>
      <c r="AG15" s="186"/>
    </row>
    <row r="16" spans="1:33" s="182" customFormat="1" ht="30" customHeight="1">
      <c r="A16" s="190" t="s">
        <v>51</v>
      </c>
      <c r="B16" s="190" t="s">
        <v>127</v>
      </c>
      <c r="C16" s="190" t="s">
        <v>95</v>
      </c>
      <c r="D16" s="190" t="s">
        <v>128</v>
      </c>
      <c r="E16" s="190" t="s">
        <v>129</v>
      </c>
      <c r="F16" s="191" t="s">
        <v>148</v>
      </c>
      <c r="G16" s="191" t="s">
        <v>131</v>
      </c>
      <c r="H16" s="191"/>
      <c r="I16" s="190" t="s">
        <v>163</v>
      </c>
      <c r="J16" s="183"/>
      <c r="K16" s="183"/>
      <c r="L16" s="183"/>
      <c r="M16" s="183"/>
      <c r="N16" s="183"/>
      <c r="O16" s="183"/>
      <c r="P16" s="183"/>
      <c r="Q16" s="183"/>
      <c r="R16" s="183"/>
      <c r="S16" s="183"/>
      <c r="T16" s="183"/>
      <c r="U16" s="183"/>
      <c r="V16" s="183"/>
      <c r="W16" s="183"/>
      <c r="X16" s="183"/>
      <c r="Y16" s="183"/>
      <c r="Z16" s="183"/>
      <c r="AA16" s="183"/>
      <c r="AB16" s="210"/>
      <c r="AD16" s="232" t="s">
        <v>134</v>
      </c>
      <c r="AE16" s="232" t="s">
        <v>135</v>
      </c>
      <c r="AG16" s="186"/>
    </row>
    <row r="17" spans="1:33" s="182" customFormat="1" ht="23.25" customHeight="1">
      <c r="A17" s="205">
        <v>1</v>
      </c>
      <c r="B17" s="206" t="s">
        <v>149</v>
      </c>
      <c r="C17" s="192" t="s">
        <v>150</v>
      </c>
      <c r="D17" s="207">
        <v>3</v>
      </c>
      <c r="E17" s="208">
        <v>20</v>
      </c>
      <c r="F17" s="209">
        <v>1560</v>
      </c>
      <c r="G17" s="209"/>
      <c r="H17" s="209"/>
      <c r="I17" s="238">
        <v>1560</v>
      </c>
      <c r="J17" s="231"/>
      <c r="K17" s="183"/>
      <c r="L17" s="183"/>
      <c r="M17" s="183"/>
      <c r="N17" s="183"/>
      <c r="O17" s="183"/>
      <c r="P17" s="183"/>
      <c r="Q17" s="183"/>
      <c r="R17" s="183"/>
      <c r="S17" s="183"/>
      <c r="T17" s="183"/>
      <c r="U17" s="183"/>
      <c r="V17" s="183"/>
      <c r="W17" s="183"/>
      <c r="X17" s="183"/>
      <c r="Y17" s="183"/>
      <c r="Z17" s="183"/>
      <c r="AA17" s="235"/>
      <c r="AB17" s="268"/>
      <c r="AD17" s="270">
        <v>639.92</v>
      </c>
      <c r="AE17" s="233">
        <v>0</v>
      </c>
      <c r="AG17" s="186"/>
    </row>
    <row r="18" spans="1:33" s="182" customFormat="1" ht="23.25" customHeight="1">
      <c r="A18" s="192">
        <v>2</v>
      </c>
      <c r="B18" s="210" t="s">
        <v>151</v>
      </c>
      <c r="C18" s="192" t="s">
        <v>150</v>
      </c>
      <c r="D18" s="211">
        <v>1</v>
      </c>
      <c r="E18" s="212">
        <v>105</v>
      </c>
      <c r="F18" s="213">
        <v>630</v>
      </c>
      <c r="G18" s="213"/>
      <c r="H18" s="213"/>
      <c r="I18" s="222">
        <v>630</v>
      </c>
      <c r="J18" s="231"/>
      <c r="K18" s="183"/>
      <c r="L18" s="183"/>
      <c r="M18" s="183"/>
      <c r="N18" s="183"/>
      <c r="O18" s="183"/>
      <c r="P18" s="183"/>
      <c r="Q18" s="183"/>
      <c r="R18" s="183"/>
      <c r="S18" s="183"/>
      <c r="T18" s="183"/>
      <c r="U18" s="183"/>
      <c r="V18" s="183"/>
      <c r="W18" s="183"/>
      <c r="X18" s="183"/>
      <c r="Y18" s="183"/>
      <c r="Z18" s="183"/>
      <c r="AA18" s="235"/>
      <c r="AB18" s="268"/>
      <c r="AD18" s="270"/>
      <c r="AE18" s="233"/>
      <c r="AG18" s="186"/>
    </row>
    <row r="19" spans="1:33" s="182" customFormat="1" ht="23.25" customHeight="1">
      <c r="A19" s="192">
        <v>3</v>
      </c>
      <c r="B19" s="210" t="s">
        <v>201</v>
      </c>
      <c r="C19" s="192" t="s">
        <v>150</v>
      </c>
      <c r="D19" s="211">
        <v>1</v>
      </c>
      <c r="E19" s="212">
        <v>345.98</v>
      </c>
      <c r="F19" s="214"/>
      <c r="G19" s="213">
        <v>9.1</v>
      </c>
      <c r="H19" s="213"/>
      <c r="I19" s="222">
        <v>9.1</v>
      </c>
      <c r="J19" s="231"/>
      <c r="K19" s="183"/>
      <c r="L19" s="183"/>
      <c r="M19" s="183"/>
      <c r="N19" s="183"/>
      <c r="O19" s="183"/>
      <c r="P19" s="183"/>
      <c r="Q19" s="183"/>
      <c r="R19" s="183"/>
      <c r="S19" s="183"/>
      <c r="T19" s="183"/>
      <c r="U19" s="183"/>
      <c r="V19" s="183"/>
      <c r="W19" s="183"/>
      <c r="X19" s="183"/>
      <c r="Y19" s="183"/>
      <c r="Z19" s="183"/>
      <c r="AA19" s="183"/>
      <c r="AD19" s="270"/>
      <c r="AE19" s="233"/>
      <c r="AG19" s="186"/>
    </row>
    <row r="20" spans="1:33" s="182" customFormat="1" ht="27.75" customHeight="1">
      <c r="A20" s="192">
        <v>4</v>
      </c>
      <c r="B20" s="210" t="s">
        <v>202</v>
      </c>
      <c r="C20" s="192" t="s">
        <v>150</v>
      </c>
      <c r="D20" s="211">
        <v>1</v>
      </c>
      <c r="E20" s="212">
        <v>644.52</v>
      </c>
      <c r="F20" s="214"/>
      <c r="G20" s="213">
        <v>16.96</v>
      </c>
      <c r="H20" s="213"/>
      <c r="I20" s="222">
        <v>16.96</v>
      </c>
      <c r="J20" s="231"/>
      <c r="K20" s="183"/>
      <c r="L20" s="183"/>
      <c r="M20" s="183"/>
      <c r="N20" s="183"/>
      <c r="O20" s="183"/>
      <c r="P20" s="183"/>
      <c r="Q20" s="183"/>
      <c r="R20" s="183"/>
      <c r="S20" s="183"/>
      <c r="T20" s="183"/>
      <c r="U20" s="183"/>
      <c r="V20" s="183"/>
      <c r="W20" s="183"/>
      <c r="X20" s="183"/>
      <c r="Y20" s="183"/>
      <c r="Z20" s="183"/>
      <c r="AA20" s="183"/>
      <c r="AD20" s="270"/>
      <c r="AE20" s="233"/>
      <c r="AG20" s="186"/>
    </row>
    <row r="21" spans="1:33" s="182" customFormat="1" ht="40.5" customHeight="1">
      <c r="A21" s="215">
        <v>5</v>
      </c>
      <c r="B21" s="216" t="s">
        <v>207</v>
      </c>
      <c r="C21" s="192" t="s">
        <v>150</v>
      </c>
      <c r="D21" s="217">
        <v>1</v>
      </c>
      <c r="E21" s="218">
        <v>10000</v>
      </c>
      <c r="F21" s="219"/>
      <c r="G21" s="213">
        <v>10000</v>
      </c>
      <c r="H21" s="213"/>
      <c r="I21" s="241">
        <v>10000</v>
      </c>
      <c r="J21" s="231"/>
      <c r="K21" s="183"/>
      <c r="L21" s="183"/>
      <c r="M21" s="183"/>
      <c r="N21" s="183"/>
      <c r="O21" s="183"/>
      <c r="P21" s="183"/>
      <c r="Q21" s="183"/>
      <c r="R21" s="183"/>
      <c r="S21" s="183"/>
      <c r="T21" s="183"/>
      <c r="U21" s="183"/>
      <c r="V21" s="183"/>
      <c r="W21" s="183"/>
      <c r="X21" s="183"/>
      <c r="Y21" s="183"/>
      <c r="Z21" s="183"/>
      <c r="AA21" s="183"/>
      <c r="AD21" s="270">
        <v>106.65</v>
      </c>
      <c r="AE21" s="233">
        <v>0</v>
      </c>
      <c r="AG21" s="186"/>
    </row>
    <row r="22" spans="1:33" s="182" customFormat="1" ht="18" customHeight="1">
      <c r="A22" s="220" t="s">
        <v>144</v>
      </c>
      <c r="B22" s="220"/>
      <c r="C22" s="220"/>
      <c r="D22" s="220"/>
      <c r="E22" s="220"/>
      <c r="F22" s="221"/>
      <c r="G22" s="221"/>
      <c r="H22" s="221"/>
      <c r="I22" s="221">
        <v>12216.06</v>
      </c>
      <c r="J22" s="183"/>
      <c r="K22" s="183"/>
      <c r="L22" s="183"/>
      <c r="M22" s="183"/>
      <c r="N22" s="183"/>
      <c r="O22" s="183"/>
      <c r="P22" s="183"/>
      <c r="Q22" s="183"/>
      <c r="R22" s="183"/>
      <c r="S22" s="183"/>
      <c r="T22" s="183"/>
      <c r="U22" s="183"/>
      <c r="V22" s="183"/>
      <c r="W22" s="183"/>
      <c r="X22" s="183"/>
      <c r="Y22" s="183"/>
      <c r="Z22" s="183"/>
      <c r="AA22" s="183"/>
      <c r="AD22" s="233">
        <v>0</v>
      </c>
      <c r="AE22" s="233"/>
      <c r="AG22" s="186"/>
    </row>
    <row r="23" spans="1:33" s="182" customFormat="1" ht="18" customHeight="1">
      <c r="A23" s="199" t="s">
        <v>145</v>
      </c>
      <c r="B23" s="199"/>
      <c r="C23" s="199"/>
      <c r="D23" s="196">
        <v>0.2</v>
      </c>
      <c r="E23" s="196"/>
      <c r="F23" s="221"/>
      <c r="G23" s="221"/>
      <c r="H23" s="221"/>
      <c r="I23" s="221">
        <f>I22*20%</f>
        <v>2443.212</v>
      </c>
      <c r="J23" s="183"/>
      <c r="K23" s="183"/>
      <c r="L23" s="183"/>
      <c r="M23" s="183"/>
      <c r="N23" s="183"/>
      <c r="O23" s="183"/>
      <c r="P23" s="183"/>
      <c r="Q23" s="183"/>
      <c r="R23" s="183"/>
      <c r="S23" s="183"/>
      <c r="T23" s="183"/>
      <c r="U23" s="183"/>
      <c r="V23" s="183"/>
      <c r="W23" s="183"/>
      <c r="X23" s="183"/>
      <c r="Y23" s="183"/>
      <c r="Z23" s="183"/>
      <c r="AA23" s="183"/>
      <c r="AD23" s="233">
        <v>0</v>
      </c>
      <c r="AE23" s="233"/>
      <c r="AG23" s="186"/>
    </row>
    <row r="24" spans="1:33" s="182" customFormat="1" ht="18" customHeight="1">
      <c r="A24" s="220" t="s">
        <v>155</v>
      </c>
      <c r="B24" s="220"/>
      <c r="C24" s="220"/>
      <c r="D24" s="220"/>
      <c r="E24" s="220"/>
      <c r="F24" s="221"/>
      <c r="G24" s="221"/>
      <c r="H24" s="221"/>
      <c r="I24" s="221">
        <f>I22+I23</f>
        <v>14659.271999999999</v>
      </c>
      <c r="J24" s="183"/>
      <c r="K24" s="183"/>
      <c r="L24" s="183"/>
      <c r="M24" s="183"/>
      <c r="N24" s="183"/>
      <c r="O24" s="183"/>
      <c r="P24" s="183"/>
      <c r="Q24" s="183"/>
      <c r="R24" s="183"/>
      <c r="S24" s="183"/>
      <c r="T24" s="183"/>
      <c r="U24" s="183"/>
      <c r="V24" s="183"/>
      <c r="W24" s="183"/>
      <c r="X24" s="183"/>
      <c r="Y24" s="183"/>
      <c r="Z24" s="183"/>
      <c r="AA24" s="236"/>
      <c r="AD24" s="269">
        <v>0</v>
      </c>
      <c r="AE24" s="232"/>
      <c r="AG24" s="186"/>
    </row>
    <row r="25" spans="1:33" s="182" customFormat="1" ht="9.75" customHeight="1">
      <c r="A25" s="186"/>
      <c r="B25" s="186"/>
      <c r="C25" s="192"/>
      <c r="D25" s="192"/>
      <c r="E25" s="192"/>
      <c r="F25" s="222"/>
      <c r="G25" s="222"/>
      <c r="H25" s="222"/>
      <c r="I25" s="192"/>
      <c r="J25" s="183"/>
      <c r="K25" s="185"/>
      <c r="L25" s="183"/>
      <c r="M25" s="183"/>
      <c r="N25" s="183"/>
      <c r="O25" s="183"/>
      <c r="P25" s="183"/>
      <c r="Q25" s="183"/>
      <c r="R25" s="183"/>
      <c r="S25" s="183"/>
      <c r="T25" s="183"/>
      <c r="U25" s="183"/>
      <c r="V25" s="183"/>
      <c r="W25" s="183"/>
      <c r="X25" s="183"/>
      <c r="Y25" s="183"/>
      <c r="Z25" s="183"/>
      <c r="AA25" s="183"/>
      <c r="AD25" s="234"/>
      <c r="AE25" s="237"/>
      <c r="AG25" s="186"/>
    </row>
    <row r="26" spans="1:33" s="182" customFormat="1" ht="18" customHeight="1">
      <c r="A26" s="223" t="s">
        <v>156</v>
      </c>
      <c r="B26" s="223"/>
      <c r="C26" s="223"/>
      <c r="D26" s="223"/>
      <c r="E26" s="223"/>
      <c r="F26" s="224"/>
      <c r="G26" s="224"/>
      <c r="H26" s="224"/>
      <c r="I26" s="224">
        <f>I24+I13</f>
        <v>17768.652</v>
      </c>
      <c r="J26" s="183"/>
      <c r="K26" s="183"/>
      <c r="L26" s="183"/>
      <c r="M26" s="183"/>
      <c r="N26" s="183"/>
      <c r="O26" s="183"/>
      <c r="P26" s="183"/>
      <c r="Q26" s="183"/>
      <c r="R26" s="183"/>
      <c r="S26" s="183"/>
      <c r="T26" s="183"/>
      <c r="U26" s="183"/>
      <c r="V26" s="183"/>
      <c r="W26" s="183"/>
      <c r="X26" s="183"/>
      <c r="Y26" s="183"/>
      <c r="Z26" s="183"/>
      <c r="AA26" s="235"/>
      <c r="AB26" s="276">
        <v>526.21</v>
      </c>
      <c r="AD26" s="269" t="e">
        <v>#REF!</v>
      </c>
      <c r="AE26" s="232"/>
      <c r="AG26" s="186"/>
    </row>
    <row r="27" spans="1:33" s="182" customFormat="1" ht="9.75" customHeight="1">
      <c r="A27" s="202"/>
      <c r="B27" s="202"/>
      <c r="C27" s="202"/>
      <c r="D27" s="202"/>
      <c r="E27" s="202"/>
      <c r="F27" s="203"/>
      <c r="G27" s="203"/>
      <c r="H27" s="203"/>
      <c r="I27" s="202"/>
      <c r="J27" s="183"/>
      <c r="K27" s="183"/>
      <c r="L27" s="183"/>
      <c r="M27" s="183"/>
      <c r="N27" s="183"/>
      <c r="O27" s="183"/>
      <c r="P27" s="183"/>
      <c r="Q27" s="183"/>
      <c r="R27" s="183"/>
      <c r="S27" s="183"/>
      <c r="T27" s="183"/>
      <c r="U27" s="183"/>
      <c r="V27" s="183"/>
      <c r="W27" s="183"/>
      <c r="X27" s="183"/>
      <c r="Y27" s="183"/>
      <c r="Z27" s="183"/>
      <c r="AA27" s="183"/>
      <c r="AG27" s="186"/>
    </row>
    <row r="28" spans="1:33" s="182" customFormat="1" ht="18.75" customHeight="1">
      <c r="A28" s="225" t="s">
        <v>157</v>
      </c>
      <c r="B28" s="225"/>
      <c r="C28" s="225"/>
      <c r="D28" s="225"/>
      <c r="E28" s="225"/>
      <c r="F28" s="225"/>
      <c r="G28" s="225"/>
      <c r="H28" s="225"/>
      <c r="I28" s="225"/>
      <c r="J28" s="225"/>
      <c r="K28" s="225"/>
      <c r="L28" s="225"/>
      <c r="M28" s="183"/>
      <c r="N28" s="183"/>
      <c r="O28" s="183"/>
      <c r="P28" s="183"/>
      <c r="Q28" s="183"/>
      <c r="R28" s="183"/>
      <c r="S28" s="183"/>
      <c r="T28" s="183"/>
      <c r="U28" s="183"/>
      <c r="V28" s="183"/>
      <c r="W28" s="183"/>
      <c r="X28" s="183"/>
      <c r="Y28" s="183"/>
      <c r="Z28" s="183"/>
      <c r="AA28" s="183"/>
      <c r="AG28" s="186"/>
    </row>
    <row r="29" spans="1:33" s="182" customFormat="1" ht="18" customHeight="1">
      <c r="A29" s="226" t="s">
        <v>158</v>
      </c>
      <c r="B29" s="226"/>
      <c r="C29" s="226"/>
      <c r="D29" s="226"/>
      <c r="E29" s="226"/>
      <c r="F29" s="226"/>
      <c r="G29" s="226"/>
      <c r="H29" s="226"/>
      <c r="I29" s="226"/>
      <c r="J29" s="239"/>
      <c r="K29" s="239"/>
      <c r="L29" s="239"/>
      <c r="M29" s="183"/>
      <c r="N29" s="183"/>
      <c r="O29" s="183"/>
      <c r="P29" s="183"/>
      <c r="Q29" s="183"/>
      <c r="R29" s="183"/>
      <c r="S29" s="183"/>
      <c r="T29" s="183"/>
      <c r="U29" s="183"/>
      <c r="V29" s="183"/>
      <c r="W29" s="183"/>
      <c r="X29" s="183"/>
      <c r="Y29" s="183"/>
      <c r="Z29" s="183"/>
      <c r="AA29" s="183"/>
      <c r="AG29" s="186"/>
    </row>
    <row r="30" spans="1:33" s="182" customFormat="1" ht="18" customHeight="1">
      <c r="A30" s="226" t="s">
        <v>159</v>
      </c>
      <c r="B30" s="226"/>
      <c r="C30" s="226"/>
      <c r="D30" s="226"/>
      <c r="E30" s="226"/>
      <c r="F30" s="226"/>
      <c r="G30" s="226"/>
      <c r="H30" s="226"/>
      <c r="I30" s="226"/>
      <c r="J30" s="239"/>
      <c r="K30" s="239"/>
      <c r="L30" s="239"/>
      <c r="M30" s="183"/>
      <c r="N30" s="183"/>
      <c r="O30" s="183"/>
      <c r="P30" s="183"/>
      <c r="Q30" s="183"/>
      <c r="R30" s="183"/>
      <c r="S30" s="183"/>
      <c r="T30" s="183"/>
      <c r="U30" s="183"/>
      <c r="V30" s="183"/>
      <c r="W30" s="183"/>
      <c r="X30" s="183"/>
      <c r="Y30" s="183"/>
      <c r="Z30" s="183"/>
      <c r="AA30" s="183"/>
      <c r="AG30" s="186"/>
    </row>
    <row r="31" spans="1:33" s="182" customFormat="1" ht="18" customHeight="1">
      <c r="A31" s="226" t="s">
        <v>204</v>
      </c>
      <c r="B31" s="226"/>
      <c r="C31" s="226"/>
      <c r="D31" s="226"/>
      <c r="E31" s="226"/>
      <c r="F31" s="226"/>
      <c r="G31" s="226"/>
      <c r="H31" s="226"/>
      <c r="I31" s="226"/>
      <c r="J31" s="239"/>
      <c r="K31" s="239"/>
      <c r="L31" s="239"/>
      <c r="M31" s="183"/>
      <c r="N31" s="183"/>
      <c r="O31" s="183"/>
      <c r="P31" s="183"/>
      <c r="Q31" s="183"/>
      <c r="R31" s="183"/>
      <c r="S31" s="183"/>
      <c r="T31" s="183"/>
      <c r="U31" s="183"/>
      <c r="V31" s="183"/>
      <c r="W31" s="183"/>
      <c r="X31" s="183"/>
      <c r="Y31" s="183"/>
      <c r="Z31" s="183"/>
      <c r="AA31" s="183"/>
      <c r="AG31" s="186"/>
    </row>
    <row r="32" spans="1:33" s="182" customFormat="1" ht="18" customHeight="1">
      <c r="A32" s="226" t="s">
        <v>205</v>
      </c>
      <c r="B32" s="226"/>
      <c r="C32" s="226"/>
      <c r="D32" s="226"/>
      <c r="E32" s="226"/>
      <c r="F32" s="226"/>
      <c r="G32" s="226"/>
      <c r="H32" s="226"/>
      <c r="I32" s="226"/>
      <c r="J32" s="278"/>
      <c r="K32" s="278"/>
      <c r="L32" s="278"/>
      <c r="M32" s="183"/>
      <c r="N32" s="183"/>
      <c r="O32" s="183"/>
      <c r="P32" s="183"/>
      <c r="Q32" s="183"/>
      <c r="R32" s="183"/>
      <c r="S32" s="183"/>
      <c r="T32" s="183"/>
      <c r="U32" s="183"/>
      <c r="V32" s="183"/>
      <c r="W32" s="183"/>
      <c r="X32" s="183"/>
      <c r="Y32" s="183"/>
      <c r="Z32" s="183"/>
      <c r="AA32" s="183"/>
      <c r="AG32" s="186"/>
    </row>
    <row r="33" spans="1:12" ht="169.5" customHeight="1">
      <c r="A33" s="242" t="s">
        <v>161</v>
      </c>
      <c r="B33" s="242"/>
      <c r="C33" s="242"/>
      <c r="D33" s="242"/>
      <c r="E33" s="242"/>
      <c r="F33" s="242"/>
      <c r="G33" s="242"/>
      <c r="H33" s="242"/>
      <c r="I33" s="242"/>
      <c r="J33" s="242"/>
      <c r="K33" s="242"/>
      <c r="L33" s="242"/>
    </row>
  </sheetData>
  <sheetProtection/>
  <mergeCells count="25">
    <mergeCell ref="A1:I1"/>
    <mergeCell ref="J1:K1"/>
    <mergeCell ref="A2:I2"/>
    <mergeCell ref="A3:K3"/>
    <mergeCell ref="A11:D11"/>
    <mergeCell ref="AD11:AE11"/>
    <mergeCell ref="A12:C12"/>
    <mergeCell ref="AD12:AE12"/>
    <mergeCell ref="A13:D13"/>
    <mergeCell ref="AD13:AE13"/>
    <mergeCell ref="A15:K15"/>
    <mergeCell ref="A22:D22"/>
    <mergeCell ref="AD22:AE22"/>
    <mergeCell ref="A23:C23"/>
    <mergeCell ref="AD23:AE23"/>
    <mergeCell ref="A24:D24"/>
    <mergeCell ref="AD24:AE24"/>
    <mergeCell ref="A26:D26"/>
    <mergeCell ref="AD26:AE26"/>
    <mergeCell ref="A28:L28"/>
    <mergeCell ref="A29:I29"/>
    <mergeCell ref="A30:I30"/>
    <mergeCell ref="A31:I31"/>
    <mergeCell ref="A32:I32"/>
    <mergeCell ref="A33:L33"/>
  </mergeCells>
  <printOptions/>
  <pageMargins left="0.5118110236220472" right="0.5118110236220472" top="0.9842519685039371" bottom="0.8661417322834646" header="0.31496062992125984" footer="0.31496062992125984"/>
  <pageSetup fitToHeight="0" fitToWidth="1" horizontalDpi="600" verticalDpi="600" orientation="portrait" paperSize="9" scale="71"/>
</worksheet>
</file>

<file path=xl/worksheets/sheet23.xml><?xml version="1.0" encoding="utf-8"?>
<worksheet xmlns="http://schemas.openxmlformats.org/spreadsheetml/2006/main" xmlns:r="http://schemas.openxmlformats.org/officeDocument/2006/relationships">
  <sheetPr>
    <pageSetUpPr fitToPage="1"/>
  </sheetPr>
  <dimension ref="A1:AG29"/>
  <sheetViews>
    <sheetView showZeros="0" view="pageBreakPreview" zoomScale="110" zoomScaleNormal="120" zoomScaleSheetLayoutView="110" workbookViewId="0" topLeftCell="A9">
      <selection activeCell="I24" sqref="I24"/>
    </sheetView>
  </sheetViews>
  <sheetFormatPr defaultColWidth="9.140625" defaultRowHeight="12" customHeight="1"/>
  <cols>
    <col min="1" max="1" width="6.140625" style="183" customWidth="1"/>
    <col min="2" max="2" width="47.28125" style="183" customWidth="1"/>
    <col min="3" max="3" width="6.28125" style="184" customWidth="1"/>
    <col min="4" max="4" width="8.140625" style="184" customWidth="1"/>
    <col min="5" max="5" width="16.00390625" style="184" customWidth="1"/>
    <col min="6" max="7" width="11.00390625" style="184" customWidth="1"/>
    <col min="8" max="8" width="11.7109375" style="184" customWidth="1"/>
    <col min="9" max="9" width="10.7109375" style="184" customWidth="1"/>
    <col min="10" max="10" width="9.140625" style="183" hidden="1" customWidth="1"/>
    <col min="11" max="11" width="9.140625" style="185" hidden="1" customWidth="1"/>
    <col min="12" max="13" width="9.140625" style="183" hidden="1" customWidth="1"/>
    <col min="14" max="14" width="11.140625" style="183" hidden="1" customWidth="1"/>
    <col min="15" max="25" width="9.140625" style="183" hidden="1" customWidth="1"/>
    <col min="26" max="26" width="2.28125" style="183" customWidth="1"/>
    <col min="27" max="27" width="11.57421875" style="183" customWidth="1"/>
    <col min="28" max="28" width="15.7109375" style="182" bestFit="1" customWidth="1"/>
    <col min="29" max="29" width="12.140625" style="182" bestFit="1" customWidth="1"/>
    <col min="30" max="30" width="17.140625" style="182" bestFit="1" customWidth="1"/>
    <col min="31" max="31" width="18.57421875" style="182" customWidth="1"/>
    <col min="32" max="32" width="9.140625" style="182" customWidth="1"/>
    <col min="33" max="33" width="9.140625" style="186" customWidth="1"/>
    <col min="34" max="34" width="9.140625" style="182" customWidth="1"/>
    <col min="35" max="16384" width="9.140625" style="183" customWidth="1"/>
  </cols>
  <sheetData>
    <row r="1" spans="1:33" s="182" customFormat="1" ht="20.25" customHeight="1">
      <c r="A1" s="187" t="s">
        <v>124</v>
      </c>
      <c r="B1" s="187"/>
      <c r="C1" s="187"/>
      <c r="D1" s="187"/>
      <c r="E1" s="187"/>
      <c r="F1" s="187"/>
      <c r="G1" s="187"/>
      <c r="H1" s="187"/>
      <c r="I1" s="187"/>
      <c r="J1" s="187"/>
      <c r="K1" s="187"/>
      <c r="L1" s="183"/>
      <c r="M1" s="183"/>
      <c r="N1" s="183"/>
      <c r="O1" s="183"/>
      <c r="P1" s="183"/>
      <c r="Q1" s="183"/>
      <c r="R1" s="183"/>
      <c r="S1" s="183"/>
      <c r="T1" s="183"/>
      <c r="U1" s="183"/>
      <c r="V1" s="183"/>
      <c r="W1" s="183"/>
      <c r="X1" s="183"/>
      <c r="Y1" s="183"/>
      <c r="Z1" s="183"/>
      <c r="AA1" s="183"/>
      <c r="AG1" s="186"/>
    </row>
    <row r="2" spans="1:33" s="182" customFormat="1" ht="39" customHeight="1">
      <c r="A2" s="188" t="s">
        <v>208</v>
      </c>
      <c r="B2" s="188"/>
      <c r="C2" s="188"/>
      <c r="D2" s="188"/>
      <c r="E2" s="188"/>
      <c r="F2" s="188"/>
      <c r="G2" s="188"/>
      <c r="H2" s="188"/>
      <c r="I2" s="188"/>
      <c r="J2" s="227"/>
      <c r="K2" s="227"/>
      <c r="L2" s="183"/>
      <c r="M2" s="183"/>
      <c r="N2" s="183"/>
      <c r="O2" s="183"/>
      <c r="P2" s="183"/>
      <c r="Q2" s="183"/>
      <c r="R2" s="183"/>
      <c r="S2" s="183"/>
      <c r="T2" s="183"/>
      <c r="U2" s="183"/>
      <c r="V2" s="183"/>
      <c r="W2" s="183"/>
      <c r="X2" s="183"/>
      <c r="Y2" s="183"/>
      <c r="Z2" s="183"/>
      <c r="AA2" s="183"/>
      <c r="AB2" s="267"/>
      <c r="AG2" s="186"/>
    </row>
    <row r="3" spans="1:33" s="182" customFormat="1" ht="18" customHeight="1">
      <c r="A3" s="189" t="s">
        <v>126</v>
      </c>
      <c r="B3" s="189"/>
      <c r="C3" s="189"/>
      <c r="D3" s="189"/>
      <c r="E3" s="189"/>
      <c r="F3" s="189"/>
      <c r="G3" s="189"/>
      <c r="H3" s="189"/>
      <c r="I3" s="189"/>
      <c r="J3" s="189"/>
      <c r="K3" s="189"/>
      <c r="L3" s="183"/>
      <c r="M3" s="183"/>
      <c r="N3" s="183"/>
      <c r="O3" s="183"/>
      <c r="P3" s="183"/>
      <c r="Q3" s="183"/>
      <c r="R3" s="183"/>
      <c r="S3" s="183"/>
      <c r="T3" s="183"/>
      <c r="U3" s="183"/>
      <c r="V3" s="183"/>
      <c r="W3" s="183"/>
      <c r="X3" s="183"/>
      <c r="Y3" s="183"/>
      <c r="Z3" s="183"/>
      <c r="AA3" s="183"/>
      <c r="AG3" s="186"/>
    </row>
    <row r="4" spans="1:33" s="182" customFormat="1" ht="9.75" customHeight="1">
      <c r="A4" s="183"/>
      <c r="B4" s="183"/>
      <c r="C4" s="184"/>
      <c r="D4" s="184"/>
      <c r="E4" s="184"/>
      <c r="F4" s="184"/>
      <c r="G4" s="184"/>
      <c r="H4" s="184"/>
      <c r="I4" s="184"/>
      <c r="J4" s="183">
        <v>192</v>
      </c>
      <c r="K4" s="185">
        <v>67</v>
      </c>
      <c r="L4" s="183"/>
      <c r="M4" s="183"/>
      <c r="N4" s="183"/>
      <c r="O4" s="183"/>
      <c r="P4" s="183"/>
      <c r="Q4" s="183"/>
      <c r="R4" s="183"/>
      <c r="S4" s="183"/>
      <c r="T4" s="183"/>
      <c r="U4" s="183"/>
      <c r="V4" s="183"/>
      <c r="W4" s="183"/>
      <c r="X4" s="183"/>
      <c r="Y4" s="183"/>
      <c r="Z4" s="183"/>
      <c r="AA4" s="183"/>
      <c r="AG4" s="186"/>
    </row>
    <row r="5" spans="1:33" s="182" customFormat="1" ht="30.75" customHeight="1">
      <c r="A5" s="190" t="s">
        <v>51</v>
      </c>
      <c r="B5" s="190" t="s">
        <v>127</v>
      </c>
      <c r="C5" s="190" t="s">
        <v>95</v>
      </c>
      <c r="D5" s="190" t="s">
        <v>128</v>
      </c>
      <c r="E5" s="190" t="s">
        <v>129</v>
      </c>
      <c r="F5" s="191" t="s">
        <v>130</v>
      </c>
      <c r="G5" s="191" t="s">
        <v>131</v>
      </c>
      <c r="H5" s="191" t="s">
        <v>132</v>
      </c>
      <c r="I5" s="190" t="s">
        <v>180</v>
      </c>
      <c r="J5" s="183">
        <v>192</v>
      </c>
      <c r="K5" s="185">
        <v>67</v>
      </c>
      <c r="L5" s="183"/>
      <c r="M5" s="183"/>
      <c r="N5" s="183"/>
      <c r="O5" s="183"/>
      <c r="P5" s="183"/>
      <c r="Q5" s="183"/>
      <c r="R5" s="183"/>
      <c r="S5" s="183"/>
      <c r="T5" s="183"/>
      <c r="U5" s="183"/>
      <c r="V5" s="183"/>
      <c r="W5" s="183"/>
      <c r="X5" s="183"/>
      <c r="Y5" s="183"/>
      <c r="Z5" s="183"/>
      <c r="AA5" s="183"/>
      <c r="AD5" s="232" t="s">
        <v>134</v>
      </c>
      <c r="AE5" s="232" t="s">
        <v>135</v>
      </c>
      <c r="AG5" s="186"/>
    </row>
    <row r="6" spans="1:33" s="182" customFormat="1" ht="18" customHeight="1">
      <c r="A6" s="192">
        <v>1</v>
      </c>
      <c r="B6" s="186" t="s">
        <v>136</v>
      </c>
      <c r="C6" s="192" t="s">
        <v>137</v>
      </c>
      <c r="D6" s="193">
        <v>5</v>
      </c>
      <c r="E6" s="194">
        <v>3122.05</v>
      </c>
      <c r="F6" s="195">
        <v>104.06833333333334</v>
      </c>
      <c r="G6" s="195">
        <v>520.34</v>
      </c>
      <c r="H6" s="277"/>
      <c r="I6" s="214">
        <v>2.6</v>
      </c>
      <c r="J6" s="183"/>
      <c r="K6" s="185"/>
      <c r="L6" s="183"/>
      <c r="M6" s="183"/>
      <c r="N6" s="183"/>
      <c r="O6" s="183"/>
      <c r="P6" s="183"/>
      <c r="Q6" s="183"/>
      <c r="R6" s="183"/>
      <c r="S6" s="183"/>
      <c r="T6" s="183"/>
      <c r="U6" s="183"/>
      <c r="V6" s="183"/>
      <c r="W6" s="183"/>
      <c r="X6" s="183"/>
      <c r="Y6" s="183"/>
      <c r="Z6" s="183"/>
      <c r="AA6" s="183"/>
      <c r="AD6" s="233">
        <v>18.81</v>
      </c>
      <c r="AE6" s="233">
        <v>0</v>
      </c>
      <c r="AG6" s="186"/>
    </row>
    <row r="7" spans="1:33" s="182" customFormat="1" ht="18" customHeight="1">
      <c r="A7" s="192">
        <v>2</v>
      </c>
      <c r="B7" s="186" t="s">
        <v>138</v>
      </c>
      <c r="C7" s="192" t="s">
        <v>139</v>
      </c>
      <c r="D7" s="193">
        <v>5</v>
      </c>
      <c r="E7" s="194">
        <v>1362.298574</v>
      </c>
      <c r="F7" s="195">
        <v>45.40995246666667</v>
      </c>
      <c r="G7" s="195">
        <v>227.04</v>
      </c>
      <c r="H7" s="277">
        <v>0.81</v>
      </c>
      <c r="I7" s="214">
        <v>2.05</v>
      </c>
      <c r="J7" s="183"/>
      <c r="K7" s="185"/>
      <c r="L7" s="183"/>
      <c r="M7" s="183"/>
      <c r="N7" s="183"/>
      <c r="O7" s="183"/>
      <c r="P7" s="183"/>
      <c r="Q7" s="183"/>
      <c r="R7" s="183"/>
      <c r="S7" s="183"/>
      <c r="T7" s="183"/>
      <c r="U7" s="183"/>
      <c r="V7" s="183"/>
      <c r="W7" s="183"/>
      <c r="X7" s="183"/>
      <c r="Y7" s="183"/>
      <c r="Z7" s="183"/>
      <c r="AA7" s="183"/>
      <c r="AD7" s="233"/>
      <c r="AE7" s="233"/>
      <c r="AG7" s="186"/>
    </row>
    <row r="8" spans="1:33" s="182" customFormat="1" ht="18" customHeight="1">
      <c r="A8" s="192">
        <v>3</v>
      </c>
      <c r="B8" s="186" t="s">
        <v>143</v>
      </c>
      <c r="C8" s="192" t="s">
        <v>137</v>
      </c>
      <c r="D8" s="193">
        <v>3</v>
      </c>
      <c r="E8" s="194">
        <v>4263.1</v>
      </c>
      <c r="F8" s="195">
        <v>142.10333333333335</v>
      </c>
      <c r="G8" s="195">
        <v>426.31</v>
      </c>
      <c r="H8" s="277"/>
      <c r="I8" s="214">
        <v>2.13</v>
      </c>
      <c r="J8" s="183"/>
      <c r="K8" s="183"/>
      <c r="L8" s="183"/>
      <c r="M8" s="183"/>
      <c r="N8" s="183"/>
      <c r="O8" s="183"/>
      <c r="P8" s="183"/>
      <c r="Q8" s="183"/>
      <c r="R8" s="183"/>
      <c r="S8" s="183"/>
      <c r="T8" s="183"/>
      <c r="U8" s="183"/>
      <c r="V8" s="183"/>
      <c r="W8" s="183"/>
      <c r="X8" s="183"/>
      <c r="Y8" s="183"/>
      <c r="Z8" s="183"/>
      <c r="AA8" s="183"/>
      <c r="AD8" s="233"/>
      <c r="AE8" s="233"/>
      <c r="AG8" s="186"/>
    </row>
    <row r="9" spans="1:33" s="182" customFormat="1" ht="18" customHeight="1">
      <c r="A9" s="197" t="s">
        <v>144</v>
      </c>
      <c r="B9" s="197"/>
      <c r="C9" s="197"/>
      <c r="D9" s="197"/>
      <c r="E9" s="197"/>
      <c r="F9" s="198"/>
      <c r="G9" s="198"/>
      <c r="H9" s="198"/>
      <c r="I9" s="228">
        <v>6.78</v>
      </c>
      <c r="J9" s="183"/>
      <c r="K9" s="183"/>
      <c r="L9" s="183"/>
      <c r="M9" s="183"/>
      <c r="N9" s="183"/>
      <c r="O9" s="183"/>
      <c r="P9" s="183"/>
      <c r="Q9" s="183"/>
      <c r="R9" s="183"/>
      <c r="S9" s="183"/>
      <c r="T9" s="183"/>
      <c r="U9" s="183"/>
      <c r="V9" s="183"/>
      <c r="W9" s="183"/>
      <c r="X9" s="183"/>
      <c r="Y9" s="183"/>
      <c r="Z9" s="183"/>
      <c r="AA9" s="183"/>
      <c r="AD9" s="237">
        <v>0</v>
      </c>
      <c r="AE9" s="234"/>
      <c r="AG9" s="186"/>
    </row>
    <row r="10" spans="1:33" s="182" customFormat="1" ht="18" customHeight="1">
      <c r="A10" s="199" t="s">
        <v>145</v>
      </c>
      <c r="B10" s="199"/>
      <c r="C10" s="199"/>
      <c r="D10" s="200">
        <v>0.2</v>
      </c>
      <c r="E10" s="200"/>
      <c r="F10" s="201"/>
      <c r="G10" s="201"/>
      <c r="H10" s="201"/>
      <c r="I10" s="229">
        <f>I9*20%</f>
        <v>1.356</v>
      </c>
      <c r="J10" s="183"/>
      <c r="K10" s="183"/>
      <c r="L10" s="183"/>
      <c r="M10" s="183"/>
      <c r="N10" s="183"/>
      <c r="O10" s="183"/>
      <c r="P10" s="183"/>
      <c r="Q10" s="183"/>
      <c r="R10" s="183"/>
      <c r="S10" s="183"/>
      <c r="T10" s="183"/>
      <c r="U10" s="183"/>
      <c r="V10" s="183"/>
      <c r="W10" s="183"/>
      <c r="X10" s="183"/>
      <c r="Y10" s="183"/>
      <c r="Z10" s="183"/>
      <c r="AA10" s="183"/>
      <c r="AD10" s="233" t="e">
        <v>#REF!</v>
      </c>
      <c r="AE10" s="233"/>
      <c r="AG10" s="186"/>
    </row>
    <row r="11" spans="1:33" s="182" customFormat="1" ht="18" customHeight="1">
      <c r="A11" s="197" t="s">
        <v>146</v>
      </c>
      <c r="B11" s="197"/>
      <c r="C11" s="197"/>
      <c r="D11" s="197"/>
      <c r="E11" s="197"/>
      <c r="F11" s="201"/>
      <c r="G11" s="201"/>
      <c r="H11" s="201"/>
      <c r="I11" s="230">
        <f>I9+I10</f>
        <v>8.136000000000001</v>
      </c>
      <c r="J11" s="183"/>
      <c r="K11" s="183"/>
      <c r="L11" s="183"/>
      <c r="M11" s="183"/>
      <c r="N11" s="183"/>
      <c r="O11" s="183"/>
      <c r="P11" s="183"/>
      <c r="Q11" s="183"/>
      <c r="R11" s="183"/>
      <c r="S11" s="183"/>
      <c r="T11" s="183"/>
      <c r="U11" s="183"/>
      <c r="V11" s="183"/>
      <c r="W11" s="183"/>
      <c r="X11" s="183"/>
      <c r="Y11" s="183"/>
      <c r="Z11" s="183"/>
      <c r="AA11" s="183"/>
      <c r="AD11" s="269" t="e">
        <v>#REF!</v>
      </c>
      <c r="AE11" s="232"/>
      <c r="AG11" s="186"/>
    </row>
    <row r="12" spans="1:33" s="182" customFormat="1" ht="9.75" customHeight="1">
      <c r="A12" s="202"/>
      <c r="B12" s="202"/>
      <c r="C12" s="202"/>
      <c r="D12" s="202"/>
      <c r="E12" s="202"/>
      <c r="F12" s="203"/>
      <c r="G12" s="203"/>
      <c r="H12" s="203"/>
      <c r="I12" s="202"/>
      <c r="J12" s="183"/>
      <c r="K12" s="183"/>
      <c r="L12" s="183"/>
      <c r="M12" s="183"/>
      <c r="N12" s="183"/>
      <c r="O12" s="183"/>
      <c r="P12" s="183"/>
      <c r="Q12" s="183"/>
      <c r="R12" s="183"/>
      <c r="S12" s="183"/>
      <c r="T12" s="183"/>
      <c r="U12" s="183"/>
      <c r="V12" s="183"/>
      <c r="W12" s="183"/>
      <c r="X12" s="183"/>
      <c r="Y12" s="183"/>
      <c r="Z12" s="183"/>
      <c r="AA12" s="183"/>
      <c r="AB12" s="182">
        <v>1.739</v>
      </c>
      <c r="AD12" s="269"/>
      <c r="AE12" s="232"/>
      <c r="AG12" s="186"/>
    </row>
    <row r="13" spans="1:33" s="182" customFormat="1" ht="18" customHeight="1">
      <c r="A13" s="204" t="s">
        <v>147</v>
      </c>
      <c r="B13" s="204"/>
      <c r="C13" s="204"/>
      <c r="D13" s="204"/>
      <c r="E13" s="204"/>
      <c r="F13" s="204"/>
      <c r="G13" s="204"/>
      <c r="H13" s="204"/>
      <c r="I13" s="204"/>
      <c r="J13" s="204"/>
      <c r="K13" s="204"/>
      <c r="L13" s="183"/>
      <c r="M13" s="183"/>
      <c r="N13" s="183"/>
      <c r="O13" s="183"/>
      <c r="P13" s="183"/>
      <c r="Q13" s="183"/>
      <c r="R13" s="183"/>
      <c r="S13" s="183"/>
      <c r="T13" s="183"/>
      <c r="U13" s="183"/>
      <c r="V13" s="183"/>
      <c r="W13" s="183"/>
      <c r="X13" s="183"/>
      <c r="Y13" s="183"/>
      <c r="Z13" s="183"/>
      <c r="AA13" s="183"/>
      <c r="AD13" s="234"/>
      <c r="AE13" s="234"/>
      <c r="AG13" s="186"/>
    </row>
    <row r="14" spans="1:33" s="182" customFormat="1" ht="30" customHeight="1">
      <c r="A14" s="190" t="s">
        <v>51</v>
      </c>
      <c r="B14" s="190" t="s">
        <v>127</v>
      </c>
      <c r="C14" s="190" t="s">
        <v>95</v>
      </c>
      <c r="D14" s="190" t="s">
        <v>128</v>
      </c>
      <c r="E14" s="190" t="s">
        <v>129</v>
      </c>
      <c r="F14" s="191" t="s">
        <v>148</v>
      </c>
      <c r="G14" s="191" t="s">
        <v>131</v>
      </c>
      <c r="H14" s="191"/>
      <c r="I14" s="190" t="s">
        <v>133</v>
      </c>
      <c r="J14" s="183"/>
      <c r="K14" s="183"/>
      <c r="L14" s="183"/>
      <c r="M14" s="183"/>
      <c r="N14" s="183"/>
      <c r="O14" s="183"/>
      <c r="P14" s="183"/>
      <c r="Q14" s="183"/>
      <c r="R14" s="183"/>
      <c r="S14" s="183"/>
      <c r="T14" s="183"/>
      <c r="U14" s="183"/>
      <c r="V14" s="183"/>
      <c r="W14" s="183"/>
      <c r="X14" s="183"/>
      <c r="Y14" s="183"/>
      <c r="Z14" s="183"/>
      <c r="AA14" s="183"/>
      <c r="AB14" s="210"/>
      <c r="AD14" s="232" t="s">
        <v>134</v>
      </c>
      <c r="AE14" s="232" t="s">
        <v>135</v>
      </c>
      <c r="AG14" s="186"/>
    </row>
    <row r="15" spans="1:33" s="182" customFormat="1" ht="23.25" customHeight="1">
      <c r="A15" s="205">
        <v>1</v>
      </c>
      <c r="B15" s="206" t="s">
        <v>149</v>
      </c>
      <c r="C15" s="192" t="s">
        <v>209</v>
      </c>
      <c r="D15" s="207">
        <v>3</v>
      </c>
      <c r="E15" s="208">
        <v>20</v>
      </c>
      <c r="F15" s="209">
        <v>780</v>
      </c>
      <c r="G15" s="209"/>
      <c r="H15" s="209"/>
      <c r="I15" s="238">
        <v>3.9</v>
      </c>
      <c r="J15" s="231"/>
      <c r="K15" s="183"/>
      <c r="L15" s="183"/>
      <c r="M15" s="183"/>
      <c r="N15" s="183"/>
      <c r="O15" s="183"/>
      <c r="P15" s="183"/>
      <c r="Q15" s="183"/>
      <c r="R15" s="183"/>
      <c r="S15" s="183"/>
      <c r="T15" s="183"/>
      <c r="U15" s="183"/>
      <c r="V15" s="183"/>
      <c r="W15" s="183"/>
      <c r="X15" s="183"/>
      <c r="Y15" s="183"/>
      <c r="Z15" s="183"/>
      <c r="AA15" s="235"/>
      <c r="AB15" s="268"/>
      <c r="AD15" s="270">
        <v>639.92</v>
      </c>
      <c r="AE15" s="233">
        <v>0</v>
      </c>
      <c r="AG15" s="186"/>
    </row>
    <row r="16" spans="1:33" s="182" customFormat="1" ht="23.25" customHeight="1">
      <c r="A16" s="192">
        <v>2</v>
      </c>
      <c r="B16" s="210" t="s">
        <v>151</v>
      </c>
      <c r="C16" s="192" t="s">
        <v>209</v>
      </c>
      <c r="D16" s="211">
        <v>1</v>
      </c>
      <c r="E16" s="212">
        <v>105</v>
      </c>
      <c r="F16" s="213">
        <v>280</v>
      </c>
      <c r="G16" s="213"/>
      <c r="H16" s="213"/>
      <c r="I16" s="222">
        <v>1.4</v>
      </c>
      <c r="J16" s="231"/>
      <c r="K16" s="183"/>
      <c r="L16" s="183"/>
      <c r="M16" s="183"/>
      <c r="N16" s="183"/>
      <c r="O16" s="183"/>
      <c r="P16" s="183"/>
      <c r="Q16" s="183"/>
      <c r="R16" s="183"/>
      <c r="S16" s="183"/>
      <c r="T16" s="183"/>
      <c r="U16" s="183"/>
      <c r="V16" s="183"/>
      <c r="W16" s="183"/>
      <c r="X16" s="183"/>
      <c r="Y16" s="183"/>
      <c r="Z16" s="183"/>
      <c r="AA16" s="235"/>
      <c r="AB16" s="268"/>
      <c r="AD16" s="270"/>
      <c r="AE16" s="233"/>
      <c r="AG16" s="186"/>
    </row>
    <row r="17" spans="1:33" s="182" customFormat="1" ht="27.75" customHeight="1">
      <c r="A17" s="192">
        <v>3</v>
      </c>
      <c r="B17" s="210" t="s">
        <v>153</v>
      </c>
      <c r="C17" s="192" t="s">
        <v>210</v>
      </c>
      <c r="D17" s="211">
        <v>1</v>
      </c>
      <c r="E17" s="212">
        <v>644.52</v>
      </c>
      <c r="F17" s="214"/>
      <c r="G17" s="213">
        <v>16.96</v>
      </c>
      <c r="H17" s="213"/>
      <c r="I17" s="222">
        <v>0.08</v>
      </c>
      <c r="J17" s="231"/>
      <c r="K17" s="183"/>
      <c r="L17" s="183"/>
      <c r="M17" s="183"/>
      <c r="N17" s="183"/>
      <c r="O17" s="183"/>
      <c r="P17" s="183"/>
      <c r="Q17" s="183"/>
      <c r="R17" s="183"/>
      <c r="S17" s="183"/>
      <c r="T17" s="183"/>
      <c r="U17" s="183"/>
      <c r="V17" s="183"/>
      <c r="W17" s="183"/>
      <c r="X17" s="183"/>
      <c r="Y17" s="183"/>
      <c r="Z17" s="183"/>
      <c r="AA17" s="183"/>
      <c r="AD17" s="270"/>
      <c r="AE17" s="233"/>
      <c r="AG17" s="186"/>
    </row>
    <row r="18" spans="1:33" s="182" customFormat="1" ht="43.5" customHeight="1">
      <c r="A18" s="215">
        <v>4</v>
      </c>
      <c r="B18" s="216" t="s">
        <v>211</v>
      </c>
      <c r="C18" s="192" t="s">
        <v>212</v>
      </c>
      <c r="D18" s="217">
        <v>1</v>
      </c>
      <c r="E18" s="218">
        <v>24</v>
      </c>
      <c r="F18" s="219"/>
      <c r="G18" s="213">
        <v>24</v>
      </c>
      <c r="H18" s="213"/>
      <c r="I18" s="241">
        <v>24</v>
      </c>
      <c r="J18" s="231"/>
      <c r="K18" s="183"/>
      <c r="L18" s="183"/>
      <c r="M18" s="183"/>
      <c r="N18" s="183"/>
      <c r="O18" s="183"/>
      <c r="P18" s="183"/>
      <c r="Q18" s="183"/>
      <c r="R18" s="183"/>
      <c r="S18" s="183"/>
      <c r="T18" s="183"/>
      <c r="U18" s="183"/>
      <c r="V18" s="183"/>
      <c r="W18" s="183"/>
      <c r="X18" s="183"/>
      <c r="Y18" s="183"/>
      <c r="Z18" s="183"/>
      <c r="AA18" s="183"/>
      <c r="AD18" s="270">
        <v>106.65</v>
      </c>
      <c r="AE18" s="233">
        <v>0</v>
      </c>
      <c r="AG18" s="186"/>
    </row>
    <row r="19" spans="1:33" s="182" customFormat="1" ht="18" customHeight="1">
      <c r="A19" s="220" t="s">
        <v>144</v>
      </c>
      <c r="B19" s="220"/>
      <c r="C19" s="220"/>
      <c r="D19" s="220"/>
      <c r="E19" s="220"/>
      <c r="F19" s="221"/>
      <c r="G19" s="221"/>
      <c r="H19" s="221"/>
      <c r="I19" s="221">
        <v>29.38</v>
      </c>
      <c r="J19" s="183"/>
      <c r="K19" s="183"/>
      <c r="L19" s="183"/>
      <c r="M19" s="183"/>
      <c r="N19" s="183"/>
      <c r="O19" s="183"/>
      <c r="P19" s="183"/>
      <c r="Q19" s="183"/>
      <c r="R19" s="183"/>
      <c r="S19" s="183"/>
      <c r="T19" s="183"/>
      <c r="U19" s="183"/>
      <c r="V19" s="183"/>
      <c r="W19" s="183"/>
      <c r="X19" s="183"/>
      <c r="Y19" s="183"/>
      <c r="Z19" s="183"/>
      <c r="AA19" s="183"/>
      <c r="AD19" s="233">
        <v>0</v>
      </c>
      <c r="AE19" s="233"/>
      <c r="AG19" s="186"/>
    </row>
    <row r="20" spans="1:33" s="182" customFormat="1" ht="18" customHeight="1">
      <c r="A20" s="199" t="s">
        <v>145</v>
      </c>
      <c r="B20" s="199"/>
      <c r="C20" s="199"/>
      <c r="D20" s="196">
        <v>0.2</v>
      </c>
      <c r="E20" s="196"/>
      <c r="F20" s="221"/>
      <c r="G20" s="221"/>
      <c r="H20" s="221"/>
      <c r="I20" s="221">
        <f>I19*20%</f>
        <v>5.876</v>
      </c>
      <c r="J20" s="183"/>
      <c r="K20" s="183"/>
      <c r="L20" s="183"/>
      <c r="M20" s="183"/>
      <c r="N20" s="183"/>
      <c r="O20" s="183"/>
      <c r="P20" s="183"/>
      <c r="Q20" s="183"/>
      <c r="R20" s="183"/>
      <c r="S20" s="183"/>
      <c r="T20" s="183"/>
      <c r="U20" s="183"/>
      <c r="V20" s="183"/>
      <c r="W20" s="183"/>
      <c r="X20" s="183"/>
      <c r="Y20" s="183"/>
      <c r="Z20" s="183"/>
      <c r="AA20" s="183"/>
      <c r="AD20" s="233">
        <v>0</v>
      </c>
      <c r="AE20" s="233"/>
      <c r="AG20" s="186"/>
    </row>
    <row r="21" spans="1:33" s="182" customFormat="1" ht="18" customHeight="1">
      <c r="A21" s="220" t="s">
        <v>155</v>
      </c>
      <c r="B21" s="220"/>
      <c r="C21" s="220"/>
      <c r="D21" s="220"/>
      <c r="E21" s="220"/>
      <c r="F21" s="221"/>
      <c r="G21" s="221"/>
      <c r="H21" s="221"/>
      <c r="I21" s="221">
        <f>I19+I20</f>
        <v>35.256</v>
      </c>
      <c r="J21" s="183"/>
      <c r="K21" s="183"/>
      <c r="L21" s="183"/>
      <c r="M21" s="183"/>
      <c r="N21" s="183"/>
      <c r="O21" s="183"/>
      <c r="P21" s="183"/>
      <c r="Q21" s="183"/>
      <c r="R21" s="183"/>
      <c r="S21" s="183"/>
      <c r="T21" s="183"/>
      <c r="U21" s="183"/>
      <c r="V21" s="183"/>
      <c r="W21" s="183"/>
      <c r="X21" s="183"/>
      <c r="Y21" s="183"/>
      <c r="Z21" s="183"/>
      <c r="AA21" s="236"/>
      <c r="AD21" s="269">
        <v>0</v>
      </c>
      <c r="AE21" s="232"/>
      <c r="AG21" s="186"/>
    </row>
    <row r="22" spans="1:33" s="182" customFormat="1" ht="9.75" customHeight="1">
      <c r="A22" s="186"/>
      <c r="B22" s="186"/>
      <c r="C22" s="192"/>
      <c r="D22" s="192"/>
      <c r="E22" s="192"/>
      <c r="F22" s="222"/>
      <c r="G22" s="222"/>
      <c r="H22" s="222"/>
      <c r="I22" s="192"/>
      <c r="J22" s="183"/>
      <c r="K22" s="185"/>
      <c r="L22" s="183"/>
      <c r="M22" s="183"/>
      <c r="N22" s="183"/>
      <c r="O22" s="183"/>
      <c r="P22" s="183"/>
      <c r="Q22" s="183"/>
      <c r="R22" s="183"/>
      <c r="S22" s="183"/>
      <c r="T22" s="183"/>
      <c r="U22" s="183"/>
      <c r="V22" s="183"/>
      <c r="W22" s="183"/>
      <c r="X22" s="183"/>
      <c r="Y22" s="183"/>
      <c r="Z22" s="183"/>
      <c r="AA22" s="183"/>
      <c r="AD22" s="234"/>
      <c r="AE22" s="237"/>
      <c r="AG22" s="186"/>
    </row>
    <row r="23" spans="1:33" s="182" customFormat="1" ht="18" customHeight="1">
      <c r="A23" s="223" t="s">
        <v>156</v>
      </c>
      <c r="B23" s="223"/>
      <c r="C23" s="223"/>
      <c r="D23" s="223"/>
      <c r="E23" s="223"/>
      <c r="F23" s="224"/>
      <c r="G23" s="224"/>
      <c r="H23" s="224"/>
      <c r="I23" s="224">
        <f>I21+I11</f>
        <v>43.392</v>
      </c>
      <c r="J23" s="183"/>
      <c r="K23" s="183"/>
      <c r="L23" s="183"/>
      <c r="M23" s="183"/>
      <c r="N23" s="183"/>
      <c r="O23" s="183"/>
      <c r="P23" s="183"/>
      <c r="Q23" s="183"/>
      <c r="R23" s="183"/>
      <c r="S23" s="183"/>
      <c r="T23" s="183"/>
      <c r="U23" s="183"/>
      <c r="V23" s="183"/>
      <c r="W23" s="183"/>
      <c r="X23" s="183"/>
      <c r="Y23" s="183"/>
      <c r="Z23" s="183"/>
      <c r="AA23" s="235"/>
      <c r="AB23" s="276">
        <v>526.21</v>
      </c>
      <c r="AD23" s="269" t="e">
        <v>#REF!</v>
      </c>
      <c r="AE23" s="232"/>
      <c r="AG23" s="186"/>
    </row>
    <row r="24" spans="1:33" s="182" customFormat="1" ht="9.75" customHeight="1">
      <c r="A24" s="202"/>
      <c r="B24" s="202"/>
      <c r="C24" s="202"/>
      <c r="D24" s="202"/>
      <c r="E24" s="202"/>
      <c r="F24" s="203"/>
      <c r="G24" s="203"/>
      <c r="H24" s="203"/>
      <c r="I24" s="202"/>
      <c r="J24" s="183"/>
      <c r="K24" s="183"/>
      <c r="L24" s="183"/>
      <c r="M24" s="183"/>
      <c r="N24" s="183"/>
      <c r="O24" s="183"/>
      <c r="P24" s="183"/>
      <c r="Q24" s="183"/>
      <c r="R24" s="183"/>
      <c r="S24" s="183"/>
      <c r="T24" s="183"/>
      <c r="U24" s="183"/>
      <c r="V24" s="183"/>
      <c r="W24" s="183"/>
      <c r="X24" s="183"/>
      <c r="Y24" s="183"/>
      <c r="Z24" s="183"/>
      <c r="AA24" s="183"/>
      <c r="AG24" s="186"/>
    </row>
    <row r="25" spans="1:33" s="182" customFormat="1" ht="18.75" customHeight="1">
      <c r="A25" s="225" t="s">
        <v>157</v>
      </c>
      <c r="B25" s="225"/>
      <c r="C25" s="225"/>
      <c r="D25" s="225"/>
      <c r="E25" s="225"/>
      <c r="F25" s="225"/>
      <c r="G25" s="225"/>
      <c r="H25" s="225"/>
      <c r="I25" s="225"/>
      <c r="J25" s="225"/>
      <c r="K25" s="225"/>
      <c r="L25" s="225"/>
      <c r="M25" s="183"/>
      <c r="N25" s="183"/>
      <c r="O25" s="183"/>
      <c r="P25" s="183"/>
      <c r="Q25" s="183"/>
      <c r="R25" s="183"/>
      <c r="S25" s="183"/>
      <c r="T25" s="183"/>
      <c r="U25" s="183"/>
      <c r="V25" s="183"/>
      <c r="W25" s="183"/>
      <c r="X25" s="183"/>
      <c r="Y25" s="183"/>
      <c r="Z25" s="183"/>
      <c r="AA25" s="183"/>
      <c r="AG25" s="186"/>
    </row>
    <row r="26" spans="1:33" s="182" customFormat="1" ht="17.25" customHeight="1">
      <c r="A26" s="226" t="s">
        <v>158</v>
      </c>
      <c r="B26" s="226"/>
      <c r="C26" s="226"/>
      <c r="D26" s="226"/>
      <c r="E26" s="226"/>
      <c r="F26" s="226"/>
      <c r="G26" s="226"/>
      <c r="H26" s="226"/>
      <c r="I26" s="226"/>
      <c r="J26" s="239"/>
      <c r="K26" s="239"/>
      <c r="L26" s="239"/>
      <c r="M26" s="183"/>
      <c r="N26" s="183"/>
      <c r="O26" s="183"/>
      <c r="P26" s="183"/>
      <c r="Q26" s="183"/>
      <c r="R26" s="183"/>
      <c r="S26" s="183"/>
      <c r="T26" s="183"/>
      <c r="U26" s="183"/>
      <c r="V26" s="183"/>
      <c r="W26" s="183"/>
      <c r="X26" s="183"/>
      <c r="Y26" s="183"/>
      <c r="Z26" s="183"/>
      <c r="AA26" s="183"/>
      <c r="AG26" s="186"/>
    </row>
    <row r="27" spans="1:33" s="182" customFormat="1" ht="17.25" customHeight="1">
      <c r="A27" s="226" t="s">
        <v>159</v>
      </c>
      <c r="B27" s="226"/>
      <c r="C27" s="226"/>
      <c r="D27" s="226"/>
      <c r="E27" s="226"/>
      <c r="F27" s="226"/>
      <c r="G27" s="226"/>
      <c r="H27" s="226"/>
      <c r="I27" s="226"/>
      <c r="J27" s="239"/>
      <c r="K27" s="239"/>
      <c r="L27" s="239"/>
      <c r="M27" s="183"/>
      <c r="N27" s="183"/>
      <c r="O27" s="183"/>
      <c r="P27" s="183"/>
      <c r="Q27" s="183"/>
      <c r="R27" s="183"/>
      <c r="S27" s="183"/>
      <c r="T27" s="183"/>
      <c r="U27" s="183"/>
      <c r="V27" s="183"/>
      <c r="W27" s="183"/>
      <c r="X27" s="183"/>
      <c r="Y27" s="183"/>
      <c r="Z27" s="183"/>
      <c r="AA27" s="183"/>
      <c r="AG27" s="186"/>
    </row>
    <row r="28" spans="1:33" s="182" customFormat="1" ht="17.25" customHeight="1">
      <c r="A28" s="226" t="s">
        <v>160</v>
      </c>
      <c r="B28" s="226"/>
      <c r="C28" s="226"/>
      <c r="D28" s="226"/>
      <c r="E28" s="226"/>
      <c r="F28" s="226"/>
      <c r="G28" s="226"/>
      <c r="H28" s="226"/>
      <c r="I28" s="226"/>
      <c r="J28" s="239"/>
      <c r="K28" s="239"/>
      <c r="L28" s="239"/>
      <c r="M28" s="183"/>
      <c r="N28" s="183"/>
      <c r="O28" s="183"/>
      <c r="P28" s="183"/>
      <c r="Q28" s="183"/>
      <c r="R28" s="183"/>
      <c r="S28" s="183"/>
      <c r="T28" s="183"/>
      <c r="U28" s="183"/>
      <c r="V28" s="183"/>
      <c r="W28" s="183"/>
      <c r="X28" s="183"/>
      <c r="Y28" s="183"/>
      <c r="Z28" s="183"/>
      <c r="AA28" s="183"/>
      <c r="AG28" s="186"/>
    </row>
    <row r="29" spans="1:12" ht="173.25" customHeight="1">
      <c r="A29" s="242" t="s">
        <v>161</v>
      </c>
      <c r="B29" s="242"/>
      <c r="C29" s="242"/>
      <c r="D29" s="242"/>
      <c r="E29" s="242"/>
      <c r="F29" s="242"/>
      <c r="G29" s="242"/>
      <c r="H29" s="242"/>
      <c r="I29" s="242"/>
      <c r="J29" s="242"/>
      <c r="K29" s="242"/>
      <c r="L29" s="242"/>
    </row>
  </sheetData>
  <sheetProtection/>
  <mergeCells count="24">
    <mergeCell ref="A1:I1"/>
    <mergeCell ref="J1:K1"/>
    <mergeCell ref="A2:I2"/>
    <mergeCell ref="A3:K3"/>
    <mergeCell ref="A9:D9"/>
    <mergeCell ref="AD9:AE9"/>
    <mergeCell ref="A10:C10"/>
    <mergeCell ref="AD10:AE10"/>
    <mergeCell ref="A11:D11"/>
    <mergeCell ref="AD11:AE11"/>
    <mergeCell ref="A13:K13"/>
    <mergeCell ref="A19:D19"/>
    <mergeCell ref="AD19:AE19"/>
    <mergeCell ref="A20:C20"/>
    <mergeCell ref="AD20:AE20"/>
    <mergeCell ref="A21:D21"/>
    <mergeCell ref="AD21:AE21"/>
    <mergeCell ref="A23:D23"/>
    <mergeCell ref="AD23:AE23"/>
    <mergeCell ref="A25:L25"/>
    <mergeCell ref="A26:I26"/>
    <mergeCell ref="A27:I27"/>
    <mergeCell ref="A28:I28"/>
    <mergeCell ref="A29:L29"/>
  </mergeCells>
  <printOptions/>
  <pageMargins left="0.5118110236220472" right="0.5118110236220472" top="0.9842519685039371" bottom="0.8661417322834646" header="0.31496062992125984" footer="0.31496062992125984"/>
  <pageSetup fitToHeight="0" fitToWidth="1" horizontalDpi="600" verticalDpi="600" orientation="portrait" paperSize="9" scale="71"/>
</worksheet>
</file>

<file path=xl/worksheets/sheet24.xml><?xml version="1.0" encoding="utf-8"?>
<worksheet xmlns="http://schemas.openxmlformats.org/spreadsheetml/2006/main" xmlns:r="http://schemas.openxmlformats.org/officeDocument/2006/relationships">
  <sheetPr>
    <pageSetUpPr fitToPage="1"/>
  </sheetPr>
  <dimension ref="A1:AG30"/>
  <sheetViews>
    <sheetView showZeros="0" view="pageBreakPreview" zoomScale="110" zoomScaleNormal="120" zoomScaleSheetLayoutView="110" workbookViewId="0" topLeftCell="A21">
      <selection activeCell="I31" sqref="I31"/>
    </sheetView>
  </sheetViews>
  <sheetFormatPr defaultColWidth="9.140625" defaultRowHeight="12" customHeight="1"/>
  <cols>
    <col min="1" max="1" width="6.140625" style="183" customWidth="1"/>
    <col min="2" max="2" width="47.28125" style="183" customWidth="1"/>
    <col min="3" max="3" width="6.28125" style="184" customWidth="1"/>
    <col min="4" max="4" width="8.140625" style="184" customWidth="1"/>
    <col min="5" max="5" width="16.00390625" style="184" customWidth="1"/>
    <col min="6" max="7" width="11.00390625" style="184" customWidth="1"/>
    <col min="8" max="8" width="11.8515625" style="184" customWidth="1"/>
    <col min="9" max="9" width="10.7109375" style="184" customWidth="1"/>
    <col min="10" max="10" width="9.140625" style="183" hidden="1" customWidth="1"/>
    <col min="11" max="11" width="9.140625" style="185" hidden="1" customWidth="1"/>
    <col min="12" max="13" width="9.140625" style="183" hidden="1" customWidth="1"/>
    <col min="14" max="14" width="11.140625" style="183" hidden="1" customWidth="1"/>
    <col min="15" max="25" width="9.140625" style="183" hidden="1" customWidth="1"/>
    <col min="26" max="26" width="2.28125" style="183" customWidth="1"/>
    <col min="27" max="27" width="11.7109375" style="183" customWidth="1"/>
    <col min="28" max="28" width="15.7109375" style="182" bestFit="1" customWidth="1"/>
    <col min="29" max="29" width="12.140625" style="182" bestFit="1" customWidth="1"/>
    <col min="30" max="30" width="17.140625" style="182" bestFit="1" customWidth="1"/>
    <col min="31" max="31" width="18.57421875" style="182" customWidth="1"/>
    <col min="32" max="32" width="9.140625" style="182" customWidth="1"/>
    <col min="33" max="33" width="9.140625" style="186" customWidth="1"/>
    <col min="34" max="34" width="9.140625" style="182" customWidth="1"/>
    <col min="35" max="16384" width="9.140625" style="183" customWidth="1"/>
  </cols>
  <sheetData>
    <row r="1" spans="1:33" s="182" customFormat="1" ht="20.25" customHeight="1">
      <c r="A1" s="187" t="s">
        <v>124</v>
      </c>
      <c r="B1" s="187"/>
      <c r="C1" s="187"/>
      <c r="D1" s="187"/>
      <c r="E1" s="187"/>
      <c r="F1" s="187"/>
      <c r="G1" s="187"/>
      <c r="H1" s="187"/>
      <c r="I1" s="187"/>
      <c r="J1" s="187"/>
      <c r="K1" s="187"/>
      <c r="L1" s="183"/>
      <c r="M1" s="183"/>
      <c r="N1" s="183"/>
      <c r="O1" s="183"/>
      <c r="P1" s="183"/>
      <c r="Q1" s="183"/>
      <c r="R1" s="183"/>
      <c r="S1" s="183"/>
      <c r="T1" s="183"/>
      <c r="U1" s="183"/>
      <c r="V1" s="183"/>
      <c r="W1" s="183"/>
      <c r="X1" s="183"/>
      <c r="Y1" s="183"/>
      <c r="Z1" s="183"/>
      <c r="AA1" s="183"/>
      <c r="AG1" s="186"/>
    </row>
    <row r="2" spans="1:33" s="182" customFormat="1" ht="33" customHeight="1">
      <c r="A2" s="188" t="s">
        <v>213</v>
      </c>
      <c r="B2" s="188"/>
      <c r="C2" s="188"/>
      <c r="D2" s="188"/>
      <c r="E2" s="188"/>
      <c r="F2" s="188"/>
      <c r="G2" s="188"/>
      <c r="H2" s="188"/>
      <c r="I2" s="188"/>
      <c r="J2" s="227"/>
      <c r="K2" s="227"/>
      <c r="L2" s="183"/>
      <c r="M2" s="183"/>
      <c r="N2" s="183"/>
      <c r="O2" s="183"/>
      <c r="P2" s="183"/>
      <c r="Q2" s="183"/>
      <c r="R2" s="183"/>
      <c r="S2" s="183"/>
      <c r="T2" s="183"/>
      <c r="U2" s="183"/>
      <c r="V2" s="183"/>
      <c r="W2" s="183"/>
      <c r="X2" s="183"/>
      <c r="Y2" s="183"/>
      <c r="Z2" s="183"/>
      <c r="AA2" s="183"/>
      <c r="AB2" s="267"/>
      <c r="AG2" s="186"/>
    </row>
    <row r="3" spans="1:33" s="182" customFormat="1" ht="18" customHeight="1">
      <c r="A3" s="189" t="s">
        <v>126</v>
      </c>
      <c r="B3" s="189"/>
      <c r="C3" s="189"/>
      <c r="D3" s="189"/>
      <c r="E3" s="189"/>
      <c r="F3" s="189"/>
      <c r="G3" s="189"/>
      <c r="H3" s="189"/>
      <c r="I3" s="189"/>
      <c r="J3" s="189"/>
      <c r="K3" s="189"/>
      <c r="L3" s="183"/>
      <c r="M3" s="183"/>
      <c r="N3" s="183"/>
      <c r="O3" s="183"/>
      <c r="P3" s="183"/>
      <c r="Q3" s="183"/>
      <c r="R3" s="183"/>
      <c r="S3" s="183"/>
      <c r="T3" s="183"/>
      <c r="U3" s="183"/>
      <c r="V3" s="183"/>
      <c r="W3" s="183"/>
      <c r="X3" s="183"/>
      <c r="Y3" s="183"/>
      <c r="Z3" s="183"/>
      <c r="AA3" s="183"/>
      <c r="AG3" s="186"/>
    </row>
    <row r="4" spans="1:33" s="182" customFormat="1" ht="9.75" customHeight="1">
      <c r="A4" s="183"/>
      <c r="B4" s="183"/>
      <c r="C4" s="184"/>
      <c r="D4" s="184"/>
      <c r="E4" s="184"/>
      <c r="F4" s="184"/>
      <c r="G4" s="184"/>
      <c r="H4" s="184"/>
      <c r="I4" s="184"/>
      <c r="J4" s="183">
        <v>192</v>
      </c>
      <c r="K4" s="185">
        <v>67</v>
      </c>
      <c r="L4" s="183"/>
      <c r="M4" s="183"/>
      <c r="N4" s="183"/>
      <c r="O4" s="183"/>
      <c r="P4" s="183"/>
      <c r="Q4" s="183"/>
      <c r="R4" s="183"/>
      <c r="S4" s="183"/>
      <c r="T4" s="183"/>
      <c r="U4" s="183"/>
      <c r="V4" s="183"/>
      <c r="W4" s="183"/>
      <c r="X4" s="183"/>
      <c r="Y4" s="183"/>
      <c r="Z4" s="183"/>
      <c r="AA4" s="183"/>
      <c r="AG4" s="186"/>
    </row>
    <row r="5" spans="1:33" s="182" customFormat="1" ht="30.75" customHeight="1">
      <c r="A5" s="190" t="s">
        <v>51</v>
      </c>
      <c r="B5" s="190" t="s">
        <v>127</v>
      </c>
      <c r="C5" s="190" t="s">
        <v>95</v>
      </c>
      <c r="D5" s="190" t="s">
        <v>128</v>
      </c>
      <c r="E5" s="190" t="s">
        <v>129</v>
      </c>
      <c r="F5" s="191" t="s">
        <v>130</v>
      </c>
      <c r="G5" s="191" t="s">
        <v>131</v>
      </c>
      <c r="H5" s="191" t="s">
        <v>132</v>
      </c>
      <c r="I5" s="190" t="s">
        <v>180</v>
      </c>
      <c r="J5" s="183">
        <v>192</v>
      </c>
      <c r="K5" s="185">
        <v>67</v>
      </c>
      <c r="L5" s="183"/>
      <c r="M5" s="183"/>
      <c r="N5" s="183"/>
      <c r="O5" s="183"/>
      <c r="P5" s="183"/>
      <c r="Q5" s="183"/>
      <c r="R5" s="183"/>
      <c r="S5" s="183"/>
      <c r="T5" s="183"/>
      <c r="U5" s="183"/>
      <c r="V5" s="183"/>
      <c r="W5" s="183"/>
      <c r="X5" s="183"/>
      <c r="Y5" s="183"/>
      <c r="Z5" s="183"/>
      <c r="AA5" s="183"/>
      <c r="AD5" s="232" t="s">
        <v>134</v>
      </c>
      <c r="AE5" s="232" t="s">
        <v>135</v>
      </c>
      <c r="AG5" s="186"/>
    </row>
    <row r="6" spans="1:33" s="182" customFormat="1" ht="18" customHeight="1">
      <c r="A6" s="192">
        <v>1</v>
      </c>
      <c r="B6" s="186" t="s">
        <v>136</v>
      </c>
      <c r="C6" s="192" t="s">
        <v>137</v>
      </c>
      <c r="D6" s="193">
        <v>2</v>
      </c>
      <c r="E6" s="194">
        <v>3122.05</v>
      </c>
      <c r="F6" s="195">
        <v>104.06833333333334</v>
      </c>
      <c r="G6" s="195">
        <v>208.13</v>
      </c>
      <c r="H6" s="196"/>
      <c r="I6" s="214">
        <v>0.13</v>
      </c>
      <c r="J6" s="183"/>
      <c r="K6" s="185"/>
      <c r="L6" s="183"/>
      <c r="M6" s="183"/>
      <c r="N6" s="183"/>
      <c r="O6" s="183"/>
      <c r="P6" s="183"/>
      <c r="Q6" s="183"/>
      <c r="R6" s="183"/>
      <c r="S6" s="183"/>
      <c r="T6" s="183"/>
      <c r="U6" s="183"/>
      <c r="V6" s="183"/>
      <c r="W6" s="183"/>
      <c r="X6" s="183"/>
      <c r="Y6" s="183"/>
      <c r="Z6" s="183"/>
      <c r="AA6" s="183"/>
      <c r="AD6" s="233">
        <v>18.81</v>
      </c>
      <c r="AE6" s="233">
        <v>0</v>
      </c>
      <c r="AG6" s="186"/>
    </row>
    <row r="7" spans="1:33" s="182" customFormat="1" ht="18" customHeight="1">
      <c r="A7" s="192">
        <v>2</v>
      </c>
      <c r="B7" s="186" t="s">
        <v>138</v>
      </c>
      <c r="C7" s="192" t="s">
        <v>139</v>
      </c>
      <c r="D7" s="193">
        <v>2</v>
      </c>
      <c r="E7" s="194">
        <v>1362.298574</v>
      </c>
      <c r="F7" s="195">
        <v>45.40995246666667</v>
      </c>
      <c r="G7" s="195">
        <v>90.81</v>
      </c>
      <c r="H7" s="196">
        <v>0.81</v>
      </c>
      <c r="I7" s="214">
        <v>0.1</v>
      </c>
      <c r="J7" s="183"/>
      <c r="K7" s="185"/>
      <c r="L7" s="183"/>
      <c r="M7" s="183"/>
      <c r="N7" s="183"/>
      <c r="O7" s="183"/>
      <c r="P7" s="183"/>
      <c r="Q7" s="183"/>
      <c r="R7" s="183"/>
      <c r="S7" s="183"/>
      <c r="T7" s="183"/>
      <c r="U7" s="183"/>
      <c r="V7" s="183"/>
      <c r="W7" s="183"/>
      <c r="X7" s="183"/>
      <c r="Y7" s="183"/>
      <c r="Z7" s="183"/>
      <c r="AA7" s="183"/>
      <c r="AD7" s="233"/>
      <c r="AE7" s="233"/>
      <c r="AG7" s="186"/>
    </row>
    <row r="8" spans="1:33" s="182" customFormat="1" ht="18" customHeight="1">
      <c r="A8" s="192">
        <v>3</v>
      </c>
      <c r="B8" s="186" t="s">
        <v>143</v>
      </c>
      <c r="C8" s="192" t="s">
        <v>137</v>
      </c>
      <c r="D8" s="193">
        <v>2</v>
      </c>
      <c r="E8" s="194">
        <v>4263.1</v>
      </c>
      <c r="F8" s="195">
        <v>142.10333333333335</v>
      </c>
      <c r="G8" s="195">
        <v>284.2</v>
      </c>
      <c r="H8" s="196"/>
      <c r="I8" s="214">
        <v>0.18</v>
      </c>
      <c r="J8" s="183"/>
      <c r="K8" s="183"/>
      <c r="L8" s="183"/>
      <c r="M8" s="183"/>
      <c r="N8" s="183"/>
      <c r="O8" s="183"/>
      <c r="P8" s="183"/>
      <c r="Q8" s="183"/>
      <c r="R8" s="183"/>
      <c r="S8" s="183"/>
      <c r="T8" s="183"/>
      <c r="U8" s="183"/>
      <c r="V8" s="183"/>
      <c r="W8" s="183"/>
      <c r="X8" s="183"/>
      <c r="Y8" s="183"/>
      <c r="Z8" s="183"/>
      <c r="AA8" s="183"/>
      <c r="AD8" s="233"/>
      <c r="AE8" s="233"/>
      <c r="AG8" s="186"/>
    </row>
    <row r="9" spans="1:33" s="182" customFormat="1" ht="18" customHeight="1">
      <c r="A9" s="197" t="s">
        <v>144</v>
      </c>
      <c r="B9" s="197"/>
      <c r="C9" s="197"/>
      <c r="D9" s="197"/>
      <c r="E9" s="197"/>
      <c r="F9" s="198"/>
      <c r="G9" s="198"/>
      <c r="H9" s="198"/>
      <c r="I9" s="228">
        <v>0.41</v>
      </c>
      <c r="J9" s="183"/>
      <c r="K9" s="183"/>
      <c r="L9" s="183"/>
      <c r="M9" s="183"/>
      <c r="N9" s="183"/>
      <c r="O9" s="183"/>
      <c r="P9" s="183"/>
      <c r="Q9" s="183"/>
      <c r="R9" s="183"/>
      <c r="S9" s="183"/>
      <c r="T9" s="183"/>
      <c r="U9" s="183"/>
      <c r="V9" s="183"/>
      <c r="W9" s="183"/>
      <c r="X9" s="183"/>
      <c r="Y9" s="183"/>
      <c r="Z9" s="183"/>
      <c r="AA9" s="183"/>
      <c r="AD9" s="237">
        <v>0</v>
      </c>
      <c r="AE9" s="234"/>
      <c r="AG9" s="186"/>
    </row>
    <row r="10" spans="1:33" s="182" customFormat="1" ht="18" customHeight="1">
      <c r="A10" s="199" t="s">
        <v>145</v>
      </c>
      <c r="B10" s="199"/>
      <c r="C10" s="199"/>
      <c r="D10" s="200">
        <v>0.2</v>
      </c>
      <c r="E10" s="200"/>
      <c r="F10" s="201"/>
      <c r="G10" s="201"/>
      <c r="H10" s="201"/>
      <c r="I10" s="229">
        <f>I9*20%</f>
        <v>0.082</v>
      </c>
      <c r="J10" s="183"/>
      <c r="K10" s="183"/>
      <c r="L10" s="183"/>
      <c r="M10" s="183"/>
      <c r="N10" s="183"/>
      <c r="O10" s="183"/>
      <c r="P10" s="183"/>
      <c r="Q10" s="183"/>
      <c r="R10" s="183"/>
      <c r="S10" s="183"/>
      <c r="T10" s="183"/>
      <c r="U10" s="183"/>
      <c r="V10" s="183"/>
      <c r="W10" s="183"/>
      <c r="X10" s="183"/>
      <c r="Y10" s="183"/>
      <c r="Z10" s="183"/>
      <c r="AA10" s="183"/>
      <c r="AD10" s="233" t="e">
        <v>#REF!</v>
      </c>
      <c r="AE10" s="233"/>
      <c r="AG10" s="186"/>
    </row>
    <row r="11" spans="1:33" s="182" customFormat="1" ht="18" customHeight="1">
      <c r="A11" s="197" t="s">
        <v>146</v>
      </c>
      <c r="B11" s="197"/>
      <c r="C11" s="197"/>
      <c r="D11" s="197"/>
      <c r="E11" s="197"/>
      <c r="F11" s="201"/>
      <c r="G11" s="201"/>
      <c r="H11" s="201"/>
      <c r="I11" s="230">
        <f>I9+I10</f>
        <v>0.492</v>
      </c>
      <c r="J11" s="183"/>
      <c r="K11" s="183"/>
      <c r="L11" s="183"/>
      <c r="M11" s="183"/>
      <c r="N11" s="183"/>
      <c r="O11" s="183"/>
      <c r="P11" s="183"/>
      <c r="Q11" s="183"/>
      <c r="R11" s="183"/>
      <c r="S11" s="183"/>
      <c r="T11" s="183"/>
      <c r="U11" s="183"/>
      <c r="V11" s="183"/>
      <c r="W11" s="183"/>
      <c r="X11" s="183"/>
      <c r="Y11" s="183"/>
      <c r="Z11" s="183"/>
      <c r="AA11" s="183"/>
      <c r="AD11" s="269" t="e">
        <v>#REF!</v>
      </c>
      <c r="AE11" s="232"/>
      <c r="AG11" s="186"/>
    </row>
    <row r="12" spans="1:33" s="182" customFormat="1" ht="9.75" customHeight="1">
      <c r="A12" s="202"/>
      <c r="B12" s="202"/>
      <c r="C12" s="202"/>
      <c r="D12" s="202"/>
      <c r="E12" s="202"/>
      <c r="F12" s="203"/>
      <c r="G12" s="203"/>
      <c r="H12" s="203"/>
      <c r="I12" s="202"/>
      <c r="J12" s="183"/>
      <c r="K12" s="183"/>
      <c r="L12" s="183"/>
      <c r="M12" s="183"/>
      <c r="N12" s="183"/>
      <c r="O12" s="183"/>
      <c r="P12" s="183"/>
      <c r="Q12" s="183"/>
      <c r="R12" s="183"/>
      <c r="S12" s="183"/>
      <c r="T12" s="183"/>
      <c r="U12" s="183"/>
      <c r="V12" s="183"/>
      <c r="W12" s="183"/>
      <c r="X12" s="183"/>
      <c r="Y12" s="183"/>
      <c r="Z12" s="183"/>
      <c r="AA12" s="183"/>
      <c r="AB12" s="182">
        <v>1.739</v>
      </c>
      <c r="AD12" s="269"/>
      <c r="AE12" s="232"/>
      <c r="AG12" s="186"/>
    </row>
    <row r="13" spans="1:33" s="182" customFormat="1" ht="18" customHeight="1">
      <c r="A13" s="204" t="s">
        <v>147</v>
      </c>
      <c r="B13" s="204"/>
      <c r="C13" s="204"/>
      <c r="D13" s="204"/>
      <c r="E13" s="204"/>
      <c r="F13" s="204"/>
      <c r="G13" s="204"/>
      <c r="H13" s="204"/>
      <c r="I13" s="204"/>
      <c r="J13" s="204"/>
      <c r="K13" s="204"/>
      <c r="L13" s="183"/>
      <c r="M13" s="183"/>
      <c r="N13" s="183"/>
      <c r="O13" s="183"/>
      <c r="P13" s="183"/>
      <c r="Q13" s="183"/>
      <c r="R13" s="183"/>
      <c r="S13" s="183"/>
      <c r="T13" s="183"/>
      <c r="U13" s="183"/>
      <c r="V13" s="183"/>
      <c r="W13" s="183"/>
      <c r="X13" s="183"/>
      <c r="Y13" s="183"/>
      <c r="Z13" s="183"/>
      <c r="AA13" s="183"/>
      <c r="AD13" s="234"/>
      <c r="AE13" s="234"/>
      <c r="AG13" s="186"/>
    </row>
    <row r="14" spans="1:33" s="182" customFormat="1" ht="30" customHeight="1">
      <c r="A14" s="190" t="s">
        <v>51</v>
      </c>
      <c r="B14" s="190" t="s">
        <v>127</v>
      </c>
      <c r="C14" s="190" t="s">
        <v>95</v>
      </c>
      <c r="D14" s="190" t="s">
        <v>128</v>
      </c>
      <c r="E14" s="190" t="s">
        <v>129</v>
      </c>
      <c r="F14" s="191" t="s">
        <v>148</v>
      </c>
      <c r="G14" s="191" t="s">
        <v>131</v>
      </c>
      <c r="H14" s="191"/>
      <c r="I14" s="190" t="s">
        <v>133</v>
      </c>
      <c r="J14" s="183"/>
      <c r="K14" s="183"/>
      <c r="L14" s="183"/>
      <c r="M14" s="183"/>
      <c r="N14" s="183"/>
      <c r="O14" s="183"/>
      <c r="P14" s="183"/>
      <c r="Q14" s="183"/>
      <c r="R14" s="183"/>
      <c r="S14" s="183"/>
      <c r="T14" s="183"/>
      <c r="U14" s="183"/>
      <c r="V14" s="183"/>
      <c r="W14" s="183"/>
      <c r="X14" s="183"/>
      <c r="Y14" s="183"/>
      <c r="Z14" s="183"/>
      <c r="AA14" s="183"/>
      <c r="AB14" s="210"/>
      <c r="AD14" s="232" t="s">
        <v>134</v>
      </c>
      <c r="AE14" s="232" t="s">
        <v>135</v>
      </c>
      <c r="AG14" s="186"/>
    </row>
    <row r="15" spans="1:33" s="182" customFormat="1" ht="23.25" customHeight="1">
      <c r="A15" s="205">
        <v>1</v>
      </c>
      <c r="B15" s="206" t="s">
        <v>149</v>
      </c>
      <c r="C15" s="192" t="s">
        <v>150</v>
      </c>
      <c r="D15" s="207">
        <v>3</v>
      </c>
      <c r="E15" s="208">
        <v>20</v>
      </c>
      <c r="F15" s="209">
        <v>360</v>
      </c>
      <c r="G15" s="209"/>
      <c r="H15" s="209"/>
      <c r="I15" s="238">
        <v>0.24</v>
      </c>
      <c r="J15" s="231"/>
      <c r="K15" s="183"/>
      <c r="L15" s="183"/>
      <c r="M15" s="183"/>
      <c r="N15" s="183"/>
      <c r="O15" s="183"/>
      <c r="P15" s="183"/>
      <c r="Q15" s="183"/>
      <c r="R15" s="183"/>
      <c r="S15" s="183"/>
      <c r="T15" s="183"/>
      <c r="U15" s="183"/>
      <c r="V15" s="183"/>
      <c r="W15" s="183"/>
      <c r="X15" s="183"/>
      <c r="Y15" s="183"/>
      <c r="Z15" s="183"/>
      <c r="AA15" s="235"/>
      <c r="AB15" s="268"/>
      <c r="AD15" s="270">
        <v>639.92</v>
      </c>
      <c r="AE15" s="233">
        <v>0</v>
      </c>
      <c r="AG15" s="186"/>
    </row>
    <row r="16" spans="1:33" s="182" customFormat="1" ht="23.25" customHeight="1">
      <c r="A16" s="192">
        <v>2</v>
      </c>
      <c r="B16" s="210" t="s">
        <v>151</v>
      </c>
      <c r="C16" s="192" t="s">
        <v>150</v>
      </c>
      <c r="D16" s="211">
        <v>1</v>
      </c>
      <c r="E16" s="212">
        <v>105</v>
      </c>
      <c r="F16" s="213">
        <v>210</v>
      </c>
      <c r="G16" s="213"/>
      <c r="H16" s="213"/>
      <c r="I16" s="222">
        <v>0.14</v>
      </c>
      <c r="J16" s="231"/>
      <c r="K16" s="183"/>
      <c r="L16" s="183"/>
      <c r="M16" s="183"/>
      <c r="N16" s="183"/>
      <c r="O16" s="183"/>
      <c r="P16" s="183"/>
      <c r="Q16" s="183"/>
      <c r="R16" s="183"/>
      <c r="S16" s="183"/>
      <c r="T16" s="183"/>
      <c r="U16" s="183"/>
      <c r="V16" s="183"/>
      <c r="W16" s="183"/>
      <c r="X16" s="183"/>
      <c r="Y16" s="183"/>
      <c r="Z16" s="183"/>
      <c r="AA16" s="235"/>
      <c r="AB16" s="268"/>
      <c r="AD16" s="270"/>
      <c r="AE16" s="233"/>
      <c r="AG16" s="186"/>
    </row>
    <row r="17" spans="1:33" s="182" customFormat="1" ht="23.25" customHeight="1">
      <c r="A17" s="192">
        <v>3</v>
      </c>
      <c r="B17" s="210" t="s">
        <v>152</v>
      </c>
      <c r="C17" s="192" t="s">
        <v>150</v>
      </c>
      <c r="D17" s="211">
        <v>1</v>
      </c>
      <c r="E17" s="212">
        <v>345.98</v>
      </c>
      <c r="F17" s="214"/>
      <c r="G17" s="213">
        <v>345.98</v>
      </c>
      <c r="H17" s="213"/>
      <c r="I17" s="222">
        <v>0.23</v>
      </c>
      <c r="J17" s="231"/>
      <c r="K17" s="183"/>
      <c r="L17" s="183"/>
      <c r="M17" s="183"/>
      <c r="N17" s="183"/>
      <c r="O17" s="183"/>
      <c r="P17" s="183"/>
      <c r="Q17" s="183"/>
      <c r="R17" s="183"/>
      <c r="S17" s="183"/>
      <c r="T17" s="183"/>
      <c r="U17" s="183"/>
      <c r="V17" s="183"/>
      <c r="W17" s="183"/>
      <c r="X17" s="183"/>
      <c r="Y17" s="183"/>
      <c r="Z17" s="183"/>
      <c r="AA17" s="183"/>
      <c r="AD17" s="270"/>
      <c r="AE17" s="233"/>
      <c r="AG17" s="186"/>
    </row>
    <row r="18" spans="1:33" s="182" customFormat="1" ht="27.75" customHeight="1">
      <c r="A18" s="192">
        <v>4</v>
      </c>
      <c r="B18" s="210" t="s">
        <v>153</v>
      </c>
      <c r="C18" s="192" t="s">
        <v>150</v>
      </c>
      <c r="D18" s="211">
        <v>1</v>
      </c>
      <c r="E18" s="212">
        <v>644.52</v>
      </c>
      <c r="F18" s="214"/>
      <c r="G18" s="213">
        <v>644.52</v>
      </c>
      <c r="H18" s="213"/>
      <c r="I18" s="222">
        <v>0.42</v>
      </c>
      <c r="J18" s="231"/>
      <c r="K18" s="183"/>
      <c r="L18" s="183"/>
      <c r="M18" s="183"/>
      <c r="N18" s="183"/>
      <c r="O18" s="183"/>
      <c r="P18" s="183"/>
      <c r="Q18" s="183"/>
      <c r="R18" s="183"/>
      <c r="S18" s="183"/>
      <c r="T18" s="183"/>
      <c r="U18" s="183"/>
      <c r="V18" s="183"/>
      <c r="W18" s="183"/>
      <c r="X18" s="183"/>
      <c r="Y18" s="183"/>
      <c r="Z18" s="183"/>
      <c r="AA18" s="183"/>
      <c r="AD18" s="270"/>
      <c r="AE18" s="233"/>
      <c r="AG18" s="186"/>
    </row>
    <row r="19" spans="1:33" s="182" customFormat="1" ht="43.5" customHeight="1">
      <c r="A19" s="215">
        <v>5</v>
      </c>
      <c r="B19" s="216" t="s">
        <v>214</v>
      </c>
      <c r="C19" s="192" t="s">
        <v>150</v>
      </c>
      <c r="D19" s="217">
        <v>1</v>
      </c>
      <c r="E19" s="218">
        <v>32.48</v>
      </c>
      <c r="F19" s="219"/>
      <c r="G19" s="213">
        <v>32.48</v>
      </c>
      <c r="H19" s="213"/>
      <c r="I19" s="241">
        <v>32.48</v>
      </c>
      <c r="J19" s="231"/>
      <c r="K19" s="183"/>
      <c r="L19" s="183"/>
      <c r="M19" s="183"/>
      <c r="N19" s="183"/>
      <c r="O19" s="183"/>
      <c r="P19" s="183"/>
      <c r="Q19" s="183"/>
      <c r="R19" s="183"/>
      <c r="S19" s="183"/>
      <c r="T19" s="183"/>
      <c r="U19" s="183"/>
      <c r="V19" s="183"/>
      <c r="W19" s="183"/>
      <c r="X19" s="183"/>
      <c r="Y19" s="183"/>
      <c r="Z19" s="183"/>
      <c r="AA19" s="235"/>
      <c r="AD19" s="270">
        <v>106.65</v>
      </c>
      <c r="AE19" s="233">
        <v>0</v>
      </c>
      <c r="AG19" s="186"/>
    </row>
    <row r="20" spans="1:33" s="182" customFormat="1" ht="18" customHeight="1">
      <c r="A20" s="220" t="s">
        <v>144</v>
      </c>
      <c r="B20" s="220"/>
      <c r="C20" s="220"/>
      <c r="D20" s="220"/>
      <c r="E20" s="220"/>
      <c r="F20" s="221"/>
      <c r="G20" s="221"/>
      <c r="H20" s="221"/>
      <c r="I20" s="221">
        <v>33.51</v>
      </c>
      <c r="J20" s="183"/>
      <c r="K20" s="183"/>
      <c r="L20" s="183"/>
      <c r="M20" s="183"/>
      <c r="N20" s="183"/>
      <c r="O20" s="183"/>
      <c r="P20" s="183"/>
      <c r="Q20" s="183"/>
      <c r="R20" s="183"/>
      <c r="S20" s="183"/>
      <c r="T20" s="183"/>
      <c r="U20" s="183"/>
      <c r="V20" s="183"/>
      <c r="W20" s="183"/>
      <c r="X20" s="183"/>
      <c r="Y20" s="183"/>
      <c r="Z20" s="183"/>
      <c r="AA20" s="183"/>
      <c r="AD20" s="233">
        <v>0</v>
      </c>
      <c r="AE20" s="233"/>
      <c r="AG20" s="186"/>
    </row>
    <row r="21" spans="1:33" s="182" customFormat="1" ht="18" customHeight="1">
      <c r="A21" s="199" t="s">
        <v>145</v>
      </c>
      <c r="B21" s="199"/>
      <c r="C21" s="199"/>
      <c r="D21" s="196">
        <v>0.2</v>
      </c>
      <c r="E21" s="196"/>
      <c r="F21" s="221"/>
      <c r="G21" s="221"/>
      <c r="H21" s="221"/>
      <c r="I21" s="221">
        <f>I20*20%</f>
        <v>6.702</v>
      </c>
      <c r="J21" s="183"/>
      <c r="K21" s="183"/>
      <c r="L21" s="183"/>
      <c r="M21" s="183"/>
      <c r="N21" s="183"/>
      <c r="O21" s="183"/>
      <c r="P21" s="183"/>
      <c r="Q21" s="183"/>
      <c r="R21" s="183"/>
      <c r="S21" s="183"/>
      <c r="T21" s="183"/>
      <c r="U21" s="183"/>
      <c r="V21" s="183"/>
      <c r="W21" s="183"/>
      <c r="X21" s="183"/>
      <c r="Y21" s="183"/>
      <c r="Z21" s="183"/>
      <c r="AA21" s="183"/>
      <c r="AD21" s="233">
        <v>0</v>
      </c>
      <c r="AE21" s="233"/>
      <c r="AG21" s="186"/>
    </row>
    <row r="22" spans="1:33" s="182" customFormat="1" ht="18" customHeight="1">
      <c r="A22" s="220" t="s">
        <v>155</v>
      </c>
      <c r="B22" s="220"/>
      <c r="C22" s="220"/>
      <c r="D22" s="220"/>
      <c r="E22" s="220"/>
      <c r="F22" s="221"/>
      <c r="G22" s="221"/>
      <c r="H22" s="221"/>
      <c r="I22" s="221">
        <f>I20+I21</f>
        <v>40.211999999999996</v>
      </c>
      <c r="J22" s="183"/>
      <c r="K22" s="183"/>
      <c r="L22" s="183"/>
      <c r="M22" s="183"/>
      <c r="N22" s="183"/>
      <c r="O22" s="183"/>
      <c r="P22" s="183"/>
      <c r="Q22" s="183"/>
      <c r="R22" s="183"/>
      <c r="S22" s="183"/>
      <c r="T22" s="183"/>
      <c r="U22" s="183"/>
      <c r="V22" s="183"/>
      <c r="W22" s="183"/>
      <c r="X22" s="183"/>
      <c r="Y22" s="183"/>
      <c r="Z22" s="183"/>
      <c r="AA22" s="236"/>
      <c r="AD22" s="269">
        <v>0</v>
      </c>
      <c r="AE22" s="232"/>
      <c r="AG22" s="186"/>
    </row>
    <row r="23" spans="1:33" s="182" customFormat="1" ht="9.75" customHeight="1">
      <c r="A23" s="186"/>
      <c r="B23" s="186"/>
      <c r="C23" s="192"/>
      <c r="D23" s="192"/>
      <c r="E23" s="192"/>
      <c r="F23" s="222"/>
      <c r="G23" s="222"/>
      <c r="H23" s="222"/>
      <c r="I23" s="192"/>
      <c r="J23" s="183"/>
      <c r="K23" s="185"/>
      <c r="L23" s="183"/>
      <c r="M23" s="183"/>
      <c r="N23" s="183"/>
      <c r="O23" s="183"/>
      <c r="P23" s="183"/>
      <c r="Q23" s="183"/>
      <c r="R23" s="183"/>
      <c r="S23" s="183"/>
      <c r="T23" s="183"/>
      <c r="U23" s="183"/>
      <c r="V23" s="183"/>
      <c r="W23" s="183"/>
      <c r="X23" s="183"/>
      <c r="Y23" s="183"/>
      <c r="Z23" s="183"/>
      <c r="AA23" s="183"/>
      <c r="AD23" s="234"/>
      <c r="AE23" s="237"/>
      <c r="AG23" s="186"/>
    </row>
    <row r="24" spans="1:33" s="182" customFormat="1" ht="18" customHeight="1">
      <c r="A24" s="223" t="s">
        <v>156</v>
      </c>
      <c r="B24" s="223"/>
      <c r="C24" s="223"/>
      <c r="D24" s="223"/>
      <c r="E24" s="223"/>
      <c r="F24" s="224"/>
      <c r="G24" s="224"/>
      <c r="H24" s="224"/>
      <c r="I24" s="224">
        <f>I22+I11</f>
        <v>40.70399999999999</v>
      </c>
      <c r="J24" s="183"/>
      <c r="K24" s="183"/>
      <c r="L24" s="183"/>
      <c r="M24" s="183"/>
      <c r="N24" s="183"/>
      <c r="O24" s="183"/>
      <c r="P24" s="183"/>
      <c r="Q24" s="183"/>
      <c r="R24" s="183"/>
      <c r="S24" s="183"/>
      <c r="T24" s="183"/>
      <c r="U24" s="183"/>
      <c r="V24" s="183"/>
      <c r="W24" s="183"/>
      <c r="X24" s="183"/>
      <c r="Y24" s="183"/>
      <c r="Z24" s="183"/>
      <c r="AA24" s="183"/>
      <c r="AB24" s="276">
        <v>526.21</v>
      </c>
      <c r="AD24" s="269" t="e">
        <v>#REF!</v>
      </c>
      <c r="AE24" s="232"/>
      <c r="AG24" s="186"/>
    </row>
    <row r="25" spans="1:33" s="182" customFormat="1" ht="9.75" customHeight="1">
      <c r="A25" s="202"/>
      <c r="B25" s="202"/>
      <c r="C25" s="202"/>
      <c r="D25" s="202"/>
      <c r="E25" s="202"/>
      <c r="F25" s="203"/>
      <c r="G25" s="203"/>
      <c r="H25" s="203"/>
      <c r="I25" s="202"/>
      <c r="J25" s="183"/>
      <c r="K25" s="183"/>
      <c r="L25" s="183"/>
      <c r="M25" s="183"/>
      <c r="N25" s="183"/>
      <c r="O25" s="183"/>
      <c r="P25" s="183"/>
      <c r="Q25" s="183"/>
      <c r="R25" s="183"/>
      <c r="S25" s="183"/>
      <c r="T25" s="183"/>
      <c r="U25" s="183"/>
      <c r="V25" s="183"/>
      <c r="W25" s="183"/>
      <c r="X25" s="183"/>
      <c r="Y25" s="183"/>
      <c r="Z25" s="183"/>
      <c r="AA25" s="183"/>
      <c r="AG25" s="186"/>
    </row>
    <row r="26" spans="1:33" s="182" customFormat="1" ht="18.75" customHeight="1">
      <c r="A26" s="225" t="s">
        <v>157</v>
      </c>
      <c r="B26" s="225"/>
      <c r="C26" s="225"/>
      <c r="D26" s="225"/>
      <c r="E26" s="225"/>
      <c r="F26" s="225"/>
      <c r="G26" s="225"/>
      <c r="H26" s="225"/>
      <c r="I26" s="225"/>
      <c r="J26" s="225"/>
      <c r="K26" s="225"/>
      <c r="L26" s="183"/>
      <c r="M26" s="183"/>
      <c r="N26" s="183"/>
      <c r="O26" s="183"/>
      <c r="P26" s="183"/>
      <c r="Q26" s="183"/>
      <c r="R26" s="183"/>
      <c r="S26" s="183"/>
      <c r="T26" s="183"/>
      <c r="U26" s="183"/>
      <c r="V26" s="183"/>
      <c r="W26" s="183"/>
      <c r="X26" s="183"/>
      <c r="Y26" s="183"/>
      <c r="Z26" s="183"/>
      <c r="AA26" s="183"/>
      <c r="AG26" s="186"/>
    </row>
    <row r="27" spans="1:33" s="182" customFormat="1" ht="16.5" customHeight="1">
      <c r="A27" s="226" t="s">
        <v>158</v>
      </c>
      <c r="B27" s="226"/>
      <c r="C27" s="226"/>
      <c r="D27" s="226"/>
      <c r="E27" s="226"/>
      <c r="F27" s="226"/>
      <c r="G27" s="226"/>
      <c r="H27" s="226"/>
      <c r="I27" s="226"/>
      <c r="J27" s="239"/>
      <c r="K27" s="239"/>
      <c r="L27" s="183"/>
      <c r="M27" s="183"/>
      <c r="N27" s="183"/>
      <c r="O27" s="183"/>
      <c r="P27" s="183"/>
      <c r="Q27" s="183"/>
      <c r="R27" s="183"/>
      <c r="S27" s="183"/>
      <c r="T27" s="183"/>
      <c r="U27" s="183"/>
      <c r="V27" s="183"/>
      <c r="W27" s="183"/>
      <c r="X27" s="183"/>
      <c r="Y27" s="183"/>
      <c r="Z27" s="183"/>
      <c r="AA27" s="183"/>
      <c r="AG27" s="186"/>
    </row>
    <row r="28" spans="1:33" s="182" customFormat="1" ht="16.5" customHeight="1">
      <c r="A28" s="226" t="s">
        <v>159</v>
      </c>
      <c r="B28" s="226"/>
      <c r="C28" s="226"/>
      <c r="D28" s="226"/>
      <c r="E28" s="226"/>
      <c r="F28" s="226"/>
      <c r="G28" s="226"/>
      <c r="H28" s="226"/>
      <c r="I28" s="226"/>
      <c r="J28" s="239"/>
      <c r="K28" s="239"/>
      <c r="L28" s="183"/>
      <c r="M28" s="183"/>
      <c r="N28" s="183"/>
      <c r="O28" s="183"/>
      <c r="P28" s="183"/>
      <c r="Q28" s="183"/>
      <c r="R28" s="183"/>
      <c r="S28" s="183"/>
      <c r="T28" s="183"/>
      <c r="U28" s="183"/>
      <c r="V28" s="183"/>
      <c r="W28" s="183"/>
      <c r="X28" s="183"/>
      <c r="Y28" s="183"/>
      <c r="Z28" s="183"/>
      <c r="AA28" s="183"/>
      <c r="AG28" s="186"/>
    </row>
    <row r="29" spans="1:33" s="182" customFormat="1" ht="16.5" customHeight="1">
      <c r="A29" s="226" t="s">
        <v>160</v>
      </c>
      <c r="B29" s="226"/>
      <c r="C29" s="226"/>
      <c r="D29" s="226"/>
      <c r="E29" s="226"/>
      <c r="F29" s="226"/>
      <c r="G29" s="226"/>
      <c r="H29" s="226"/>
      <c r="I29" s="226"/>
      <c r="J29" s="239"/>
      <c r="K29" s="239"/>
      <c r="L29" s="183"/>
      <c r="M29" s="183"/>
      <c r="N29" s="183"/>
      <c r="O29" s="183"/>
      <c r="P29" s="183"/>
      <c r="Q29" s="183"/>
      <c r="R29" s="183"/>
      <c r="S29" s="183"/>
      <c r="T29" s="183"/>
      <c r="U29" s="183"/>
      <c r="V29" s="183"/>
      <c r="W29" s="183"/>
      <c r="X29" s="183"/>
      <c r="Y29" s="183"/>
      <c r="Z29" s="183"/>
      <c r="AA29" s="183"/>
      <c r="AG29" s="186"/>
    </row>
    <row r="30" spans="1:12" ht="170.25" customHeight="1">
      <c r="A30" s="242" t="s">
        <v>161</v>
      </c>
      <c r="B30" s="242"/>
      <c r="C30" s="242"/>
      <c r="D30" s="242"/>
      <c r="E30" s="242"/>
      <c r="F30" s="242"/>
      <c r="G30" s="242"/>
      <c r="H30" s="242"/>
      <c r="I30" s="242"/>
      <c r="J30" s="242"/>
      <c r="K30" s="242"/>
      <c r="L30" s="242"/>
    </row>
  </sheetData>
  <sheetProtection/>
  <mergeCells count="24">
    <mergeCell ref="A1:I1"/>
    <mergeCell ref="J1:K1"/>
    <mergeCell ref="A2:I2"/>
    <mergeCell ref="A3:K3"/>
    <mergeCell ref="A9:D9"/>
    <mergeCell ref="AD9:AE9"/>
    <mergeCell ref="A10:C10"/>
    <mergeCell ref="AD10:AE10"/>
    <mergeCell ref="A11:D11"/>
    <mergeCell ref="AD11:AE11"/>
    <mergeCell ref="A13:K13"/>
    <mergeCell ref="A20:D20"/>
    <mergeCell ref="AD20:AE20"/>
    <mergeCell ref="A21:C21"/>
    <mergeCell ref="AD21:AE21"/>
    <mergeCell ref="A22:D22"/>
    <mergeCell ref="AD22:AE22"/>
    <mergeCell ref="A24:D24"/>
    <mergeCell ref="AD24:AE24"/>
    <mergeCell ref="A26:K26"/>
    <mergeCell ref="A27:I27"/>
    <mergeCell ref="A28:I28"/>
    <mergeCell ref="A29:I29"/>
    <mergeCell ref="A30:L30"/>
  </mergeCells>
  <printOptions/>
  <pageMargins left="0.5118110236220472" right="0.5118110236220472" top="0.9448818897637796" bottom="0.8661417322834646" header="0.31496062992125984" footer="0.31496062992125984"/>
  <pageSetup fitToHeight="0" fitToWidth="1" horizontalDpi="600" verticalDpi="600" orientation="portrait" paperSize="9" scale="71"/>
</worksheet>
</file>

<file path=xl/worksheets/sheet25.xml><?xml version="1.0" encoding="utf-8"?>
<worksheet xmlns="http://schemas.openxmlformats.org/spreadsheetml/2006/main" xmlns:r="http://schemas.openxmlformats.org/officeDocument/2006/relationships">
  <sheetPr>
    <pageSetUpPr fitToPage="1"/>
  </sheetPr>
  <dimension ref="A1:AC29"/>
  <sheetViews>
    <sheetView showZeros="0" view="pageBreakPreview" zoomScale="110" zoomScaleNormal="120" zoomScaleSheetLayoutView="110" workbookViewId="0" topLeftCell="A11">
      <selection activeCell="H24" sqref="H24"/>
    </sheetView>
  </sheetViews>
  <sheetFormatPr defaultColWidth="9.140625" defaultRowHeight="12" customHeight="1"/>
  <cols>
    <col min="1" max="1" width="6.140625" style="183" customWidth="1"/>
    <col min="2" max="2" width="47.28125" style="183" customWidth="1"/>
    <col min="3" max="3" width="6.28125" style="184" customWidth="1"/>
    <col min="4" max="4" width="8.140625" style="184" customWidth="1"/>
    <col min="5" max="5" width="16.00390625" style="184" customWidth="1"/>
    <col min="6" max="7" width="11.00390625" style="184" customWidth="1"/>
    <col min="8" max="8" width="10.7109375" style="184" customWidth="1"/>
    <col min="9" max="9" width="9.140625" style="183" hidden="1" customWidth="1"/>
    <col min="10" max="10" width="9.140625" style="185" hidden="1" customWidth="1"/>
    <col min="11" max="12" width="9.140625" style="183" hidden="1" customWidth="1"/>
    <col min="13" max="13" width="11.140625" style="183" hidden="1" customWidth="1"/>
    <col min="14" max="24" width="9.140625" style="183" hidden="1" customWidth="1"/>
    <col min="25" max="25" width="2.28125" style="183" customWidth="1"/>
    <col min="26" max="26" width="11.421875" style="183" customWidth="1"/>
    <col min="27" max="27" width="18.57421875" style="182" customWidth="1"/>
    <col min="28" max="28" width="9.140625" style="182" customWidth="1"/>
    <col min="29" max="29" width="9.140625" style="186" customWidth="1"/>
    <col min="30" max="30" width="9.140625" style="182" customWidth="1"/>
    <col min="31" max="16384" width="9.140625" style="183" customWidth="1"/>
  </cols>
  <sheetData>
    <row r="1" spans="1:29" s="182" customFormat="1" ht="20.25" customHeight="1">
      <c r="A1" s="187" t="s">
        <v>124</v>
      </c>
      <c r="B1" s="187"/>
      <c r="C1" s="187"/>
      <c r="D1" s="187"/>
      <c r="E1" s="187"/>
      <c r="F1" s="187"/>
      <c r="G1" s="187"/>
      <c r="H1" s="187"/>
      <c r="I1" s="187"/>
      <c r="J1" s="187"/>
      <c r="K1" s="183"/>
      <c r="L1" s="183"/>
      <c r="M1" s="183"/>
      <c r="N1" s="183"/>
      <c r="O1" s="183"/>
      <c r="P1" s="183"/>
      <c r="Q1" s="183"/>
      <c r="R1" s="183"/>
      <c r="S1" s="183"/>
      <c r="T1" s="183"/>
      <c r="U1" s="183"/>
      <c r="V1" s="183"/>
      <c r="W1" s="183"/>
      <c r="X1" s="183"/>
      <c r="Y1" s="183"/>
      <c r="Z1" s="183"/>
      <c r="AC1" s="186"/>
    </row>
    <row r="2" spans="1:29" s="182" customFormat="1" ht="30" customHeight="1">
      <c r="A2" s="188" t="s">
        <v>215</v>
      </c>
      <c r="B2" s="188"/>
      <c r="C2" s="188"/>
      <c r="D2" s="188"/>
      <c r="E2" s="188"/>
      <c r="F2" s="188"/>
      <c r="G2" s="188"/>
      <c r="H2" s="188"/>
      <c r="I2" s="227"/>
      <c r="J2" s="227"/>
      <c r="K2" s="183"/>
      <c r="L2" s="183"/>
      <c r="M2" s="183"/>
      <c r="N2" s="183"/>
      <c r="O2" s="183"/>
      <c r="P2" s="183"/>
      <c r="Q2" s="183"/>
      <c r="R2" s="183"/>
      <c r="S2" s="183"/>
      <c r="T2" s="183"/>
      <c r="U2" s="183"/>
      <c r="V2" s="183"/>
      <c r="W2" s="183"/>
      <c r="X2" s="183"/>
      <c r="Y2" s="183"/>
      <c r="Z2" s="183"/>
      <c r="AC2" s="186"/>
    </row>
    <row r="3" spans="1:29" s="182" customFormat="1" ht="18" customHeight="1">
      <c r="A3" s="189" t="s">
        <v>126</v>
      </c>
      <c r="B3" s="189"/>
      <c r="C3" s="189"/>
      <c r="D3" s="189"/>
      <c r="E3" s="189"/>
      <c r="F3" s="189"/>
      <c r="G3" s="189"/>
      <c r="H3" s="189"/>
      <c r="I3" s="189"/>
      <c r="J3" s="189"/>
      <c r="K3" s="183"/>
      <c r="L3" s="183"/>
      <c r="M3" s="183"/>
      <c r="N3" s="183"/>
      <c r="O3" s="183"/>
      <c r="P3" s="183"/>
      <c r="Q3" s="183"/>
      <c r="R3" s="183"/>
      <c r="S3" s="183"/>
      <c r="T3" s="183"/>
      <c r="U3" s="183"/>
      <c r="V3" s="183"/>
      <c r="W3" s="183"/>
      <c r="X3" s="183"/>
      <c r="Y3" s="183"/>
      <c r="Z3" s="183"/>
      <c r="AC3" s="186"/>
    </row>
    <row r="4" spans="1:29" s="182" customFormat="1" ht="9.75" customHeight="1">
      <c r="A4" s="183"/>
      <c r="B4" s="183"/>
      <c r="C4" s="184"/>
      <c r="D4" s="184"/>
      <c r="E4" s="184"/>
      <c r="F4" s="184"/>
      <c r="G4" s="184"/>
      <c r="H4" s="184"/>
      <c r="I4" s="183">
        <v>192</v>
      </c>
      <c r="J4" s="185">
        <v>67</v>
      </c>
      <c r="K4" s="183"/>
      <c r="L4" s="183"/>
      <c r="M4" s="183"/>
      <c r="N4" s="183"/>
      <c r="O4" s="183"/>
      <c r="P4" s="183"/>
      <c r="Q4" s="183"/>
      <c r="R4" s="183"/>
      <c r="S4" s="183"/>
      <c r="T4" s="183"/>
      <c r="U4" s="183"/>
      <c r="V4" s="183"/>
      <c r="W4" s="183"/>
      <c r="X4" s="183"/>
      <c r="Y4" s="183"/>
      <c r="Z4" s="183"/>
      <c r="AC4" s="186"/>
    </row>
    <row r="5" spans="1:29" s="182" customFormat="1" ht="30.75" customHeight="1">
      <c r="A5" s="190" t="s">
        <v>51</v>
      </c>
      <c r="B5" s="190" t="s">
        <v>127</v>
      </c>
      <c r="C5" s="190" t="s">
        <v>95</v>
      </c>
      <c r="D5" s="190" t="s">
        <v>128</v>
      </c>
      <c r="E5" s="190" t="s">
        <v>129</v>
      </c>
      <c r="F5" s="191" t="s">
        <v>130</v>
      </c>
      <c r="G5" s="191" t="s">
        <v>131</v>
      </c>
      <c r="H5" s="190" t="s">
        <v>180</v>
      </c>
      <c r="I5" s="183">
        <v>192</v>
      </c>
      <c r="J5" s="185">
        <v>67</v>
      </c>
      <c r="K5" s="183"/>
      <c r="L5" s="183"/>
      <c r="M5" s="183"/>
      <c r="N5" s="183"/>
      <c r="O5" s="183"/>
      <c r="P5" s="183"/>
      <c r="Q5" s="183"/>
      <c r="R5" s="183"/>
      <c r="S5" s="183"/>
      <c r="T5" s="183"/>
      <c r="U5" s="183"/>
      <c r="V5" s="183"/>
      <c r="W5" s="183"/>
      <c r="X5" s="183"/>
      <c r="Y5" s="183"/>
      <c r="Z5" s="183"/>
      <c r="AA5" s="232" t="s">
        <v>135</v>
      </c>
      <c r="AC5" s="186"/>
    </row>
    <row r="6" spans="1:29" s="182" customFormat="1" ht="37.5" customHeight="1">
      <c r="A6" s="192">
        <v>1</v>
      </c>
      <c r="B6" s="186" t="s">
        <v>138</v>
      </c>
      <c r="C6" s="192" t="s">
        <v>139</v>
      </c>
      <c r="D6" s="193">
        <v>10</v>
      </c>
      <c r="E6" s="194">
        <v>1362.298574</v>
      </c>
      <c r="F6" s="195">
        <v>45.40995246666667</v>
      </c>
      <c r="G6" s="195">
        <v>454.09</v>
      </c>
      <c r="H6" s="214">
        <v>12.97</v>
      </c>
      <c r="I6" s="183"/>
      <c r="J6" s="185"/>
      <c r="K6" s="183"/>
      <c r="L6" s="183"/>
      <c r="M6" s="183"/>
      <c r="N6" s="183"/>
      <c r="O6" s="183"/>
      <c r="P6" s="183"/>
      <c r="Q6" s="183"/>
      <c r="R6" s="183"/>
      <c r="S6" s="183"/>
      <c r="T6" s="183"/>
      <c r="U6" s="183"/>
      <c r="V6" s="183"/>
      <c r="W6" s="183"/>
      <c r="X6" s="183"/>
      <c r="Y6" s="183"/>
      <c r="Z6" s="183"/>
      <c r="AA6" s="233"/>
      <c r="AC6" s="186"/>
    </row>
    <row r="7" spans="1:29" s="182" customFormat="1" ht="18" customHeight="1">
      <c r="A7" s="197" t="s">
        <v>144</v>
      </c>
      <c r="B7" s="197"/>
      <c r="C7" s="197"/>
      <c r="D7" s="197"/>
      <c r="E7" s="197"/>
      <c r="F7" s="198"/>
      <c r="G7" s="198"/>
      <c r="H7" s="228">
        <v>12.97</v>
      </c>
      <c r="I7" s="183"/>
      <c r="J7" s="183"/>
      <c r="K7" s="183"/>
      <c r="L7" s="183"/>
      <c r="M7" s="183"/>
      <c r="N7" s="183"/>
      <c r="O7" s="183"/>
      <c r="P7" s="183"/>
      <c r="Q7" s="183"/>
      <c r="R7" s="183"/>
      <c r="S7" s="183"/>
      <c r="T7" s="183"/>
      <c r="U7" s="183"/>
      <c r="V7" s="183"/>
      <c r="W7" s="183"/>
      <c r="X7" s="183"/>
      <c r="Y7" s="183"/>
      <c r="Z7" s="183"/>
      <c r="AA7" s="234"/>
      <c r="AC7" s="186"/>
    </row>
    <row r="8" spans="1:29" s="182" customFormat="1" ht="18" customHeight="1">
      <c r="A8" s="273" t="s">
        <v>216</v>
      </c>
      <c r="B8" s="273"/>
      <c r="C8" s="273"/>
      <c r="D8" s="200">
        <v>0.81</v>
      </c>
      <c r="E8" s="274"/>
      <c r="F8" s="201"/>
      <c r="G8" s="201"/>
      <c r="H8" s="229">
        <v>10.5</v>
      </c>
      <c r="I8" s="183"/>
      <c r="J8" s="183"/>
      <c r="K8" s="183"/>
      <c r="L8" s="183"/>
      <c r="M8" s="183"/>
      <c r="N8" s="183"/>
      <c r="O8" s="183"/>
      <c r="P8" s="183"/>
      <c r="Q8" s="183"/>
      <c r="R8" s="183"/>
      <c r="S8" s="183"/>
      <c r="T8" s="183"/>
      <c r="U8" s="183"/>
      <c r="V8" s="183"/>
      <c r="W8" s="183"/>
      <c r="X8" s="183"/>
      <c r="Y8" s="183"/>
      <c r="Z8" s="183"/>
      <c r="AA8" s="233"/>
      <c r="AC8" s="186"/>
    </row>
    <row r="9" spans="1:29" s="182" customFormat="1" ht="18" customHeight="1">
      <c r="A9" s="197" t="s">
        <v>217</v>
      </c>
      <c r="B9" s="197"/>
      <c r="C9" s="197"/>
      <c r="D9" s="197"/>
      <c r="E9" s="197"/>
      <c r="F9" s="198"/>
      <c r="G9" s="198"/>
      <c r="H9" s="275">
        <v>23.47</v>
      </c>
      <c r="I9" s="183"/>
      <c r="J9" s="183"/>
      <c r="K9" s="183"/>
      <c r="L9" s="183"/>
      <c r="M9" s="183"/>
      <c r="N9" s="183"/>
      <c r="O9" s="183"/>
      <c r="P9" s="183"/>
      <c r="Q9" s="183"/>
      <c r="R9" s="183"/>
      <c r="S9" s="183"/>
      <c r="T9" s="183"/>
      <c r="U9" s="183"/>
      <c r="V9" s="183"/>
      <c r="W9" s="183"/>
      <c r="X9" s="183"/>
      <c r="Y9" s="183"/>
      <c r="Z9" s="183"/>
      <c r="AA9" s="233"/>
      <c r="AC9" s="186"/>
    </row>
    <row r="10" spans="1:29" s="182" customFormat="1" ht="18" customHeight="1">
      <c r="A10" s="199" t="s">
        <v>145</v>
      </c>
      <c r="B10" s="199"/>
      <c r="C10" s="199"/>
      <c r="D10" s="200">
        <v>0.2</v>
      </c>
      <c r="E10" s="200"/>
      <c r="F10" s="201"/>
      <c r="G10" s="201"/>
      <c r="H10" s="229">
        <f>H9*20%</f>
        <v>4.694</v>
      </c>
      <c r="I10" s="183"/>
      <c r="J10" s="183"/>
      <c r="K10" s="183"/>
      <c r="L10" s="183"/>
      <c r="M10" s="183"/>
      <c r="N10" s="183"/>
      <c r="O10" s="183"/>
      <c r="P10" s="183"/>
      <c r="Q10" s="183"/>
      <c r="R10" s="183"/>
      <c r="S10" s="183"/>
      <c r="T10" s="183"/>
      <c r="U10" s="183"/>
      <c r="V10" s="183"/>
      <c r="W10" s="183"/>
      <c r="X10" s="183"/>
      <c r="Y10" s="183"/>
      <c r="Z10" s="183"/>
      <c r="AA10" s="233"/>
      <c r="AC10" s="186"/>
    </row>
    <row r="11" spans="1:29" s="182" customFormat="1" ht="18" customHeight="1">
      <c r="A11" s="197" t="s">
        <v>146</v>
      </c>
      <c r="B11" s="197"/>
      <c r="C11" s="197"/>
      <c r="D11" s="197"/>
      <c r="E11" s="197"/>
      <c r="F11" s="201"/>
      <c r="G11" s="201"/>
      <c r="H11" s="230">
        <f>H9+H10</f>
        <v>28.163999999999998</v>
      </c>
      <c r="I11" s="183"/>
      <c r="J11" s="183"/>
      <c r="K11" s="183"/>
      <c r="L11" s="183"/>
      <c r="M11" s="183"/>
      <c r="N11" s="183"/>
      <c r="O11" s="183"/>
      <c r="P11" s="183"/>
      <c r="Q11" s="183"/>
      <c r="R11" s="183"/>
      <c r="S11" s="183"/>
      <c r="T11" s="183"/>
      <c r="U11" s="183"/>
      <c r="V11" s="183"/>
      <c r="W11" s="183"/>
      <c r="X11" s="183"/>
      <c r="Y11" s="183"/>
      <c r="Z11" s="183"/>
      <c r="AA11" s="232"/>
      <c r="AC11" s="186"/>
    </row>
    <row r="12" spans="1:29" s="182" customFormat="1" ht="9.75" customHeight="1">
      <c r="A12" s="202"/>
      <c r="B12" s="202"/>
      <c r="C12" s="202"/>
      <c r="D12" s="202"/>
      <c r="E12" s="202"/>
      <c r="F12" s="203"/>
      <c r="G12" s="203"/>
      <c r="H12" s="202"/>
      <c r="I12" s="183"/>
      <c r="J12" s="183"/>
      <c r="K12" s="183"/>
      <c r="L12" s="183"/>
      <c r="M12" s="183"/>
      <c r="N12" s="183"/>
      <c r="O12" s="183"/>
      <c r="P12" s="183"/>
      <c r="Q12" s="183"/>
      <c r="R12" s="183"/>
      <c r="S12" s="183"/>
      <c r="T12" s="183"/>
      <c r="U12" s="183"/>
      <c r="V12" s="183"/>
      <c r="W12" s="183"/>
      <c r="X12" s="183"/>
      <c r="Y12" s="183"/>
      <c r="Z12" s="183"/>
      <c r="AA12" s="232"/>
      <c r="AC12" s="186"/>
    </row>
    <row r="13" spans="1:29" s="182" customFormat="1" ht="18" customHeight="1">
      <c r="A13" s="204" t="s">
        <v>147</v>
      </c>
      <c r="B13" s="204"/>
      <c r="C13" s="204"/>
      <c r="D13" s="204"/>
      <c r="E13" s="204"/>
      <c r="F13" s="204"/>
      <c r="G13" s="204"/>
      <c r="H13" s="204"/>
      <c r="I13" s="204"/>
      <c r="J13" s="204"/>
      <c r="K13" s="183"/>
      <c r="L13" s="183"/>
      <c r="M13" s="183"/>
      <c r="N13" s="183"/>
      <c r="O13" s="183"/>
      <c r="P13" s="183"/>
      <c r="Q13" s="183"/>
      <c r="R13" s="183"/>
      <c r="S13" s="183"/>
      <c r="T13" s="183"/>
      <c r="U13" s="183"/>
      <c r="V13" s="183"/>
      <c r="W13" s="183"/>
      <c r="X13" s="183"/>
      <c r="Y13" s="183"/>
      <c r="Z13" s="183"/>
      <c r="AA13" s="234"/>
      <c r="AC13" s="186"/>
    </row>
    <row r="14" spans="1:29" s="182" customFormat="1" ht="30" customHeight="1">
      <c r="A14" s="190" t="s">
        <v>51</v>
      </c>
      <c r="B14" s="190" t="s">
        <v>127</v>
      </c>
      <c r="C14" s="190" t="s">
        <v>95</v>
      </c>
      <c r="D14" s="190" t="s">
        <v>128</v>
      </c>
      <c r="E14" s="190" t="s">
        <v>129</v>
      </c>
      <c r="F14" s="191" t="s">
        <v>148</v>
      </c>
      <c r="G14" s="191" t="s">
        <v>218</v>
      </c>
      <c r="H14" s="191" t="s">
        <v>172</v>
      </c>
      <c r="I14" s="190" t="s">
        <v>163</v>
      </c>
      <c r="J14" s="183"/>
      <c r="K14" s="183"/>
      <c r="L14" s="183"/>
      <c r="M14" s="183"/>
      <c r="N14" s="183"/>
      <c r="O14" s="183"/>
      <c r="P14" s="183"/>
      <c r="Q14" s="183"/>
      <c r="R14" s="183"/>
      <c r="S14" s="183"/>
      <c r="T14" s="183"/>
      <c r="U14" s="183"/>
      <c r="V14" s="183"/>
      <c r="W14" s="183"/>
      <c r="X14" s="183"/>
      <c r="Z14" s="183"/>
      <c r="AA14" s="232" t="s">
        <v>135</v>
      </c>
      <c r="AC14" s="186"/>
    </row>
    <row r="15" spans="1:29" s="182" customFormat="1" ht="23.25" customHeight="1">
      <c r="A15" s="205">
        <v>1</v>
      </c>
      <c r="B15" s="206" t="s">
        <v>149</v>
      </c>
      <c r="C15" s="192" t="s">
        <v>209</v>
      </c>
      <c r="D15" s="207">
        <v>3</v>
      </c>
      <c r="E15" s="208">
        <v>20</v>
      </c>
      <c r="F15" s="209">
        <v>600</v>
      </c>
      <c r="G15" s="209"/>
      <c r="H15" s="238">
        <v>17.14</v>
      </c>
      <c r="I15" s="231"/>
      <c r="J15" s="183"/>
      <c r="K15" s="183"/>
      <c r="L15" s="183"/>
      <c r="M15" s="183"/>
      <c r="N15" s="183"/>
      <c r="O15" s="183"/>
      <c r="P15" s="183"/>
      <c r="Q15" s="183"/>
      <c r="R15" s="183"/>
      <c r="S15" s="183"/>
      <c r="T15" s="183"/>
      <c r="U15" s="183"/>
      <c r="V15" s="183"/>
      <c r="W15" s="183"/>
      <c r="X15" s="183"/>
      <c r="Y15" s="183"/>
      <c r="Z15" s="235"/>
      <c r="AA15" s="233" t="e">
        <v>#REF!</v>
      </c>
      <c r="AC15" s="186"/>
    </row>
    <row r="16" spans="1:29" s="182" customFormat="1" ht="23.25" customHeight="1">
      <c r="A16" s="192">
        <v>2</v>
      </c>
      <c r="B16" s="210" t="s">
        <v>152</v>
      </c>
      <c r="C16" s="192" t="s">
        <v>210</v>
      </c>
      <c r="D16" s="211">
        <v>2</v>
      </c>
      <c r="E16" s="212">
        <v>345.98</v>
      </c>
      <c r="F16" s="214"/>
      <c r="G16" s="213">
        <v>18.2</v>
      </c>
      <c r="H16" s="222">
        <v>0.52</v>
      </c>
      <c r="I16" s="231"/>
      <c r="J16" s="183"/>
      <c r="K16" s="183"/>
      <c r="L16" s="183"/>
      <c r="M16" s="183"/>
      <c r="N16" s="183"/>
      <c r="O16" s="183"/>
      <c r="P16" s="183"/>
      <c r="Q16" s="183"/>
      <c r="R16" s="183"/>
      <c r="S16" s="183"/>
      <c r="T16" s="183"/>
      <c r="U16" s="183"/>
      <c r="V16" s="183"/>
      <c r="W16" s="183"/>
      <c r="X16" s="183"/>
      <c r="Y16" s="183"/>
      <c r="Z16" s="183"/>
      <c r="AA16" s="233"/>
      <c r="AC16" s="186"/>
    </row>
    <row r="17" spans="1:29" s="182" customFormat="1" ht="23.25" customHeight="1">
      <c r="A17" s="192">
        <v>3</v>
      </c>
      <c r="B17" s="210" t="s">
        <v>153</v>
      </c>
      <c r="C17" s="192" t="s">
        <v>210</v>
      </c>
      <c r="D17" s="211">
        <v>3</v>
      </c>
      <c r="E17" s="212">
        <v>644.52</v>
      </c>
      <c r="F17" s="214"/>
      <c r="G17" s="213">
        <v>50.88</v>
      </c>
      <c r="H17" s="222">
        <v>1.45</v>
      </c>
      <c r="I17" s="222" t="e">
        <v>#REF!</v>
      </c>
      <c r="J17" s="183"/>
      <c r="K17" s="183"/>
      <c r="L17" s="183"/>
      <c r="M17" s="183"/>
      <c r="N17" s="183"/>
      <c r="O17" s="183"/>
      <c r="P17" s="183"/>
      <c r="Q17" s="183"/>
      <c r="R17" s="183"/>
      <c r="S17" s="183"/>
      <c r="T17" s="183"/>
      <c r="U17" s="183"/>
      <c r="V17" s="183"/>
      <c r="W17" s="183"/>
      <c r="X17" s="183"/>
      <c r="Y17" s="183"/>
      <c r="Z17" s="183"/>
      <c r="AA17" s="233"/>
      <c r="AC17" s="186"/>
    </row>
    <row r="18" spans="1:29" s="182" customFormat="1" ht="43.5" customHeight="1">
      <c r="A18" s="215">
        <v>4</v>
      </c>
      <c r="B18" s="216" t="s">
        <v>219</v>
      </c>
      <c r="C18" s="192" t="s">
        <v>209</v>
      </c>
      <c r="D18" s="217">
        <v>1</v>
      </c>
      <c r="E18" s="218">
        <v>150</v>
      </c>
      <c r="F18" s="219"/>
      <c r="G18" s="213">
        <v>150</v>
      </c>
      <c r="H18" s="241">
        <v>150</v>
      </c>
      <c r="I18" s="231"/>
      <c r="J18" s="183"/>
      <c r="K18" s="183"/>
      <c r="L18" s="183"/>
      <c r="M18" s="183"/>
      <c r="N18" s="183"/>
      <c r="O18" s="183"/>
      <c r="P18" s="183"/>
      <c r="Q18" s="183"/>
      <c r="R18" s="183"/>
      <c r="S18" s="183"/>
      <c r="T18" s="183"/>
      <c r="U18" s="183"/>
      <c r="V18" s="183"/>
      <c r="W18" s="183"/>
      <c r="X18" s="183"/>
      <c r="Y18" s="183"/>
      <c r="Z18" s="183"/>
      <c r="AA18" s="233" t="e">
        <v>#REF!</v>
      </c>
      <c r="AC18" s="186"/>
    </row>
    <row r="19" spans="1:29" s="182" customFormat="1" ht="18" customHeight="1">
      <c r="A19" s="220" t="s">
        <v>144</v>
      </c>
      <c r="B19" s="220"/>
      <c r="C19" s="220"/>
      <c r="D19" s="220"/>
      <c r="E19" s="220"/>
      <c r="F19" s="221"/>
      <c r="G19" s="221"/>
      <c r="H19" s="221">
        <v>169.11</v>
      </c>
      <c r="I19" s="183"/>
      <c r="J19" s="183"/>
      <c r="K19" s="183"/>
      <c r="L19" s="183"/>
      <c r="M19" s="183"/>
      <c r="N19" s="183"/>
      <c r="O19" s="183"/>
      <c r="P19" s="183"/>
      <c r="Q19" s="183"/>
      <c r="R19" s="183"/>
      <c r="S19" s="183"/>
      <c r="T19" s="183"/>
      <c r="U19" s="183"/>
      <c r="V19" s="183"/>
      <c r="W19" s="183"/>
      <c r="X19" s="183"/>
      <c r="Y19" s="183"/>
      <c r="Z19" s="183"/>
      <c r="AA19" s="233"/>
      <c r="AC19" s="186"/>
    </row>
    <row r="20" spans="1:29" s="182" customFormat="1" ht="18" customHeight="1">
      <c r="A20" s="199" t="s">
        <v>145</v>
      </c>
      <c r="B20" s="199"/>
      <c r="C20" s="199"/>
      <c r="D20" s="196">
        <v>0.2</v>
      </c>
      <c r="E20" s="196"/>
      <c r="F20" s="221"/>
      <c r="G20" s="221"/>
      <c r="H20" s="221">
        <f>H19*20%</f>
        <v>33.822</v>
      </c>
      <c r="I20" s="183"/>
      <c r="J20" s="183"/>
      <c r="K20" s="183"/>
      <c r="L20" s="183"/>
      <c r="M20" s="183"/>
      <c r="N20" s="183"/>
      <c r="O20" s="183"/>
      <c r="P20" s="183"/>
      <c r="Q20" s="183"/>
      <c r="R20" s="183"/>
      <c r="S20" s="183"/>
      <c r="T20" s="183"/>
      <c r="U20" s="183"/>
      <c r="V20" s="183"/>
      <c r="W20" s="183"/>
      <c r="X20" s="183"/>
      <c r="Y20" s="183"/>
      <c r="Z20" s="183"/>
      <c r="AA20" s="233"/>
      <c r="AC20" s="186"/>
    </row>
    <row r="21" spans="1:29" s="182" customFormat="1" ht="18" customHeight="1">
      <c r="A21" s="220" t="s">
        <v>155</v>
      </c>
      <c r="B21" s="220"/>
      <c r="C21" s="220"/>
      <c r="D21" s="220"/>
      <c r="E21" s="220"/>
      <c r="F21" s="221"/>
      <c r="G21" s="221"/>
      <c r="H21" s="221">
        <f>H19+H20</f>
        <v>202.93200000000002</v>
      </c>
      <c r="I21" s="183"/>
      <c r="J21" s="183"/>
      <c r="K21" s="183"/>
      <c r="L21" s="183"/>
      <c r="M21" s="183"/>
      <c r="N21" s="183"/>
      <c r="O21" s="183"/>
      <c r="P21" s="183"/>
      <c r="Q21" s="183"/>
      <c r="R21" s="183"/>
      <c r="S21" s="183"/>
      <c r="T21" s="183"/>
      <c r="U21" s="183"/>
      <c r="V21" s="183"/>
      <c r="W21" s="183"/>
      <c r="X21" s="183"/>
      <c r="Y21" s="183"/>
      <c r="Z21" s="236" t="e">
        <v>#REF!</v>
      </c>
      <c r="AA21" s="232"/>
      <c r="AC21" s="186"/>
    </row>
    <row r="22" spans="1:29" s="182" customFormat="1" ht="9.75" customHeight="1">
      <c r="A22" s="186"/>
      <c r="B22" s="186"/>
      <c r="C22" s="192"/>
      <c r="D22" s="192"/>
      <c r="E22" s="192"/>
      <c r="F22" s="222"/>
      <c r="G22" s="222"/>
      <c r="H22" s="192"/>
      <c r="I22" s="183"/>
      <c r="J22" s="185"/>
      <c r="K22" s="183"/>
      <c r="L22" s="183"/>
      <c r="M22" s="183"/>
      <c r="N22" s="183"/>
      <c r="O22" s="183"/>
      <c r="P22" s="183"/>
      <c r="Q22" s="183"/>
      <c r="R22" s="183"/>
      <c r="S22" s="183"/>
      <c r="T22" s="183"/>
      <c r="U22" s="183"/>
      <c r="V22" s="183"/>
      <c r="W22" s="183"/>
      <c r="X22" s="183"/>
      <c r="Y22" s="183"/>
      <c r="Z22" s="183"/>
      <c r="AA22" s="237"/>
      <c r="AC22" s="186"/>
    </row>
    <row r="23" spans="1:29" s="182" customFormat="1" ht="18" customHeight="1">
      <c r="A23" s="223" t="s">
        <v>156</v>
      </c>
      <c r="B23" s="223"/>
      <c r="C23" s="223"/>
      <c r="D23" s="223"/>
      <c r="E23" s="223"/>
      <c r="F23" s="224"/>
      <c r="G23" s="224"/>
      <c r="H23" s="224">
        <f>H21+H11</f>
        <v>231.096</v>
      </c>
      <c r="I23" s="183"/>
      <c r="J23" s="183"/>
      <c r="K23" s="183"/>
      <c r="L23" s="183"/>
      <c r="M23" s="183"/>
      <c r="N23" s="183"/>
      <c r="O23" s="183"/>
      <c r="P23" s="183"/>
      <c r="Q23" s="183"/>
      <c r="R23" s="183"/>
      <c r="S23" s="183"/>
      <c r="T23" s="183"/>
      <c r="U23" s="183"/>
      <c r="V23" s="183"/>
      <c r="W23" s="183"/>
      <c r="X23" s="183"/>
      <c r="Y23" s="183"/>
      <c r="Z23" s="235" t="e">
        <v>#REF!</v>
      </c>
      <c r="AA23" s="232"/>
      <c r="AC23" s="186"/>
    </row>
    <row r="24" spans="1:29" s="182" customFormat="1" ht="9.75" customHeight="1">
      <c r="A24" s="202"/>
      <c r="B24" s="202"/>
      <c r="C24" s="202"/>
      <c r="D24" s="202"/>
      <c r="E24" s="202"/>
      <c r="F24" s="203"/>
      <c r="G24" s="203"/>
      <c r="H24" s="202"/>
      <c r="I24" s="183"/>
      <c r="J24" s="183"/>
      <c r="K24" s="183"/>
      <c r="L24" s="183"/>
      <c r="M24" s="183"/>
      <c r="N24" s="183"/>
      <c r="O24" s="183"/>
      <c r="P24" s="183"/>
      <c r="Q24" s="183"/>
      <c r="R24" s="183"/>
      <c r="S24" s="183"/>
      <c r="T24" s="183"/>
      <c r="U24" s="183"/>
      <c r="V24" s="183"/>
      <c r="W24" s="183"/>
      <c r="X24" s="183"/>
      <c r="Y24" s="183"/>
      <c r="Z24" s="183"/>
      <c r="AC24" s="186"/>
    </row>
    <row r="25" spans="1:29" s="182" customFormat="1" ht="19.5" customHeight="1">
      <c r="A25" s="225" t="s">
        <v>157</v>
      </c>
      <c r="B25" s="225"/>
      <c r="C25" s="225"/>
      <c r="D25" s="225"/>
      <c r="E25" s="225"/>
      <c r="F25" s="225"/>
      <c r="G25" s="225"/>
      <c r="H25" s="225"/>
      <c r="I25" s="225"/>
      <c r="J25" s="225"/>
      <c r="K25" s="225"/>
      <c r="L25" s="225"/>
      <c r="M25" s="183"/>
      <c r="N25" s="183"/>
      <c r="O25" s="183"/>
      <c r="P25" s="183"/>
      <c r="Q25" s="183"/>
      <c r="R25" s="183"/>
      <c r="S25" s="183"/>
      <c r="T25" s="183"/>
      <c r="U25" s="183"/>
      <c r="V25" s="183"/>
      <c r="W25" s="183"/>
      <c r="X25" s="183"/>
      <c r="Y25" s="183"/>
      <c r="Z25" s="183"/>
      <c r="AC25" s="186"/>
    </row>
    <row r="26" spans="1:29" s="182" customFormat="1" ht="18" customHeight="1">
      <c r="A26" s="226" t="s">
        <v>158</v>
      </c>
      <c r="B26" s="226"/>
      <c r="C26" s="226"/>
      <c r="D26" s="226"/>
      <c r="E26" s="226"/>
      <c r="F26" s="226"/>
      <c r="G26" s="226"/>
      <c r="H26" s="226"/>
      <c r="I26" s="239"/>
      <c r="J26" s="239"/>
      <c r="K26" s="239"/>
      <c r="L26" s="239"/>
      <c r="M26" s="183"/>
      <c r="N26" s="183"/>
      <c r="O26" s="183"/>
      <c r="P26" s="183"/>
      <c r="Q26" s="183"/>
      <c r="R26" s="183"/>
      <c r="S26" s="183"/>
      <c r="T26" s="183"/>
      <c r="U26" s="183"/>
      <c r="V26" s="183"/>
      <c r="W26" s="183"/>
      <c r="X26" s="183"/>
      <c r="Y26" s="183"/>
      <c r="Z26" s="183"/>
      <c r="AC26" s="186"/>
    </row>
    <row r="27" spans="1:29" s="182" customFormat="1" ht="18" customHeight="1">
      <c r="A27" s="226" t="s">
        <v>220</v>
      </c>
      <c r="B27" s="226"/>
      <c r="C27" s="226"/>
      <c r="D27" s="226"/>
      <c r="E27" s="226"/>
      <c r="F27" s="226"/>
      <c r="G27" s="226"/>
      <c r="H27" s="226"/>
      <c r="I27" s="239"/>
      <c r="J27" s="239"/>
      <c r="K27" s="239"/>
      <c r="L27" s="239"/>
      <c r="M27" s="183"/>
      <c r="N27" s="183"/>
      <c r="O27" s="183"/>
      <c r="P27" s="183"/>
      <c r="Q27" s="183"/>
      <c r="R27" s="183"/>
      <c r="S27" s="183"/>
      <c r="T27" s="183"/>
      <c r="U27" s="183"/>
      <c r="V27" s="183"/>
      <c r="W27" s="183"/>
      <c r="X27" s="183"/>
      <c r="Y27" s="183"/>
      <c r="Z27" s="183"/>
      <c r="AC27" s="186"/>
    </row>
    <row r="28" spans="1:29" s="182" customFormat="1" ht="18" customHeight="1">
      <c r="A28" s="226" t="s">
        <v>160</v>
      </c>
      <c r="B28" s="226"/>
      <c r="C28" s="226"/>
      <c r="D28" s="226"/>
      <c r="E28" s="226"/>
      <c r="F28" s="226"/>
      <c r="G28" s="226"/>
      <c r="H28" s="226"/>
      <c r="I28" s="239"/>
      <c r="J28" s="239"/>
      <c r="K28" s="239"/>
      <c r="L28" s="239"/>
      <c r="M28" s="183"/>
      <c r="N28" s="183"/>
      <c r="O28" s="183"/>
      <c r="P28" s="183"/>
      <c r="Q28" s="183"/>
      <c r="R28" s="183"/>
      <c r="S28" s="183"/>
      <c r="T28" s="183"/>
      <c r="U28" s="183"/>
      <c r="V28" s="183"/>
      <c r="W28" s="183"/>
      <c r="X28" s="183"/>
      <c r="Y28" s="183"/>
      <c r="Z28" s="183"/>
      <c r="AC28" s="186"/>
    </row>
    <row r="29" spans="1:12" ht="171" customHeight="1">
      <c r="A29" s="242" t="s">
        <v>221</v>
      </c>
      <c r="B29" s="242"/>
      <c r="C29" s="242"/>
      <c r="D29" s="242"/>
      <c r="E29" s="242"/>
      <c r="F29" s="242"/>
      <c r="G29" s="242"/>
      <c r="H29" s="242"/>
      <c r="I29" s="242"/>
      <c r="J29" s="242"/>
      <c r="K29" s="242"/>
      <c r="L29" s="242"/>
    </row>
  </sheetData>
  <sheetProtection/>
  <mergeCells count="19">
    <mergeCell ref="A1:H1"/>
    <mergeCell ref="I1:J1"/>
    <mergeCell ref="A2:H2"/>
    <mergeCell ref="A3:J3"/>
    <mergeCell ref="A7:D7"/>
    <mergeCell ref="A8:C8"/>
    <mergeCell ref="A9:D9"/>
    <mergeCell ref="A10:C10"/>
    <mergeCell ref="A11:D11"/>
    <mergeCell ref="A13:J13"/>
    <mergeCell ref="A19:D19"/>
    <mergeCell ref="A20:C20"/>
    <mergeCell ref="A21:D21"/>
    <mergeCell ref="A23:D23"/>
    <mergeCell ref="A25:L25"/>
    <mergeCell ref="A26:H26"/>
    <mergeCell ref="A27:H27"/>
    <mergeCell ref="A28:H28"/>
    <mergeCell ref="A29:L29"/>
  </mergeCells>
  <printOptions/>
  <pageMargins left="0.5118110236220472" right="0.5118110236220472" top="1.0236220472440944" bottom="0.8661417322834646" header="0.31496062992125984" footer="0.31496062992125984"/>
  <pageSetup fitToHeight="0" fitToWidth="1" horizontalDpi="600" verticalDpi="600" orientation="portrait" paperSize="9" scale="79"/>
</worksheet>
</file>

<file path=xl/worksheets/sheet26.xml><?xml version="1.0" encoding="utf-8"?>
<worksheet xmlns="http://schemas.openxmlformats.org/spreadsheetml/2006/main" xmlns:r="http://schemas.openxmlformats.org/officeDocument/2006/relationships">
  <sheetPr>
    <pageSetUpPr fitToPage="1"/>
  </sheetPr>
  <dimension ref="A1:AC29"/>
  <sheetViews>
    <sheetView showZeros="0" view="pageBreakPreview" zoomScale="110" zoomScaleNormal="120" zoomScaleSheetLayoutView="110" workbookViewId="0" topLeftCell="A1">
      <selection activeCell="A1" sqref="A1:H1"/>
    </sheetView>
  </sheetViews>
  <sheetFormatPr defaultColWidth="9.140625" defaultRowHeight="12" customHeight="1"/>
  <cols>
    <col min="1" max="1" width="6.140625" style="183" customWidth="1"/>
    <col min="2" max="2" width="47.28125" style="183" customWidth="1"/>
    <col min="3" max="3" width="6.28125" style="184" customWidth="1"/>
    <col min="4" max="4" width="8.140625" style="184" customWidth="1"/>
    <col min="5" max="5" width="16.00390625" style="184" customWidth="1"/>
    <col min="6" max="7" width="11.00390625" style="184" customWidth="1"/>
    <col min="8" max="8" width="10.7109375" style="184" customWidth="1"/>
    <col min="9" max="9" width="9.140625" style="183" hidden="1" customWidth="1"/>
    <col min="10" max="10" width="9.140625" style="185" hidden="1" customWidth="1"/>
    <col min="11" max="12" width="9.140625" style="183" hidden="1" customWidth="1"/>
    <col min="13" max="13" width="11.140625" style="183" hidden="1" customWidth="1"/>
    <col min="14" max="24" width="9.140625" style="183" hidden="1" customWidth="1"/>
    <col min="25" max="25" width="2.28125" style="183" customWidth="1"/>
    <col min="26" max="26" width="11.421875" style="183" customWidth="1"/>
    <col min="27" max="27" width="18.57421875" style="182" customWidth="1"/>
    <col min="28" max="28" width="9.140625" style="182" customWidth="1"/>
    <col min="29" max="29" width="9.140625" style="186" customWidth="1"/>
    <col min="30" max="30" width="9.140625" style="182" customWidth="1"/>
    <col min="31" max="16384" width="9.140625" style="183" customWidth="1"/>
  </cols>
  <sheetData>
    <row r="1" spans="1:29" s="182" customFormat="1" ht="20.25" customHeight="1">
      <c r="A1" s="187" t="s">
        <v>124</v>
      </c>
      <c r="B1" s="187"/>
      <c r="C1" s="187"/>
      <c r="D1" s="187"/>
      <c r="E1" s="187"/>
      <c r="F1" s="187"/>
      <c r="G1" s="187"/>
      <c r="H1" s="187"/>
      <c r="I1" s="187"/>
      <c r="J1" s="187"/>
      <c r="K1" s="183"/>
      <c r="L1" s="183"/>
      <c r="M1" s="183"/>
      <c r="N1" s="183"/>
      <c r="O1" s="183"/>
      <c r="P1" s="183"/>
      <c r="Q1" s="183"/>
      <c r="R1" s="183"/>
      <c r="S1" s="183"/>
      <c r="T1" s="183"/>
      <c r="U1" s="183"/>
      <c r="V1" s="183"/>
      <c r="W1" s="183"/>
      <c r="X1" s="183"/>
      <c r="Y1" s="183"/>
      <c r="Z1" s="183"/>
      <c r="AC1" s="186"/>
    </row>
    <row r="2" spans="1:29" s="182" customFormat="1" ht="30" customHeight="1">
      <c r="A2" s="188" t="s">
        <v>222</v>
      </c>
      <c r="B2" s="188"/>
      <c r="C2" s="188"/>
      <c r="D2" s="188"/>
      <c r="E2" s="188"/>
      <c r="F2" s="188"/>
      <c r="G2" s="188"/>
      <c r="H2" s="188"/>
      <c r="I2" s="227"/>
      <c r="J2" s="227"/>
      <c r="K2" s="183"/>
      <c r="L2" s="183"/>
      <c r="M2" s="183"/>
      <c r="N2" s="183"/>
      <c r="O2" s="183"/>
      <c r="P2" s="183"/>
      <c r="Q2" s="183"/>
      <c r="R2" s="183"/>
      <c r="S2" s="183"/>
      <c r="T2" s="183"/>
      <c r="U2" s="183"/>
      <c r="V2" s="183"/>
      <c r="W2" s="183"/>
      <c r="X2" s="183"/>
      <c r="Y2" s="183"/>
      <c r="Z2" s="183"/>
      <c r="AC2" s="186"/>
    </row>
    <row r="3" spans="1:29" s="182" customFormat="1" ht="18" customHeight="1">
      <c r="A3" s="189" t="s">
        <v>126</v>
      </c>
      <c r="B3" s="189"/>
      <c r="C3" s="189"/>
      <c r="D3" s="189"/>
      <c r="E3" s="189"/>
      <c r="F3" s="189"/>
      <c r="G3" s="189"/>
      <c r="H3" s="189"/>
      <c r="I3" s="189"/>
      <c r="J3" s="189"/>
      <c r="K3" s="183"/>
      <c r="L3" s="183"/>
      <c r="M3" s="183"/>
      <c r="N3" s="183"/>
      <c r="O3" s="183"/>
      <c r="P3" s="183"/>
      <c r="Q3" s="183"/>
      <c r="R3" s="183"/>
      <c r="S3" s="183"/>
      <c r="T3" s="183"/>
      <c r="U3" s="183"/>
      <c r="V3" s="183"/>
      <c r="W3" s="183"/>
      <c r="X3" s="183"/>
      <c r="Y3" s="183"/>
      <c r="Z3" s="183"/>
      <c r="AC3" s="186"/>
    </row>
    <row r="4" spans="1:29" s="182" customFormat="1" ht="9.75" customHeight="1">
      <c r="A4" s="183"/>
      <c r="B4" s="183"/>
      <c r="C4" s="184"/>
      <c r="D4" s="184"/>
      <c r="E4" s="184"/>
      <c r="F4" s="184"/>
      <c r="G4" s="184"/>
      <c r="H4" s="184"/>
      <c r="I4" s="183">
        <v>192</v>
      </c>
      <c r="J4" s="185">
        <v>67</v>
      </c>
      <c r="K4" s="183"/>
      <c r="L4" s="183"/>
      <c r="M4" s="183"/>
      <c r="N4" s="183"/>
      <c r="O4" s="183"/>
      <c r="P4" s="183"/>
      <c r="Q4" s="183"/>
      <c r="R4" s="183"/>
      <c r="S4" s="183"/>
      <c r="T4" s="183"/>
      <c r="U4" s="183"/>
      <c r="V4" s="183"/>
      <c r="W4" s="183"/>
      <c r="X4" s="183"/>
      <c r="Y4" s="183"/>
      <c r="Z4" s="183"/>
      <c r="AC4" s="186"/>
    </row>
    <row r="5" spans="1:29" s="182" customFormat="1" ht="30.75" customHeight="1">
      <c r="A5" s="190" t="s">
        <v>51</v>
      </c>
      <c r="B5" s="190" t="s">
        <v>127</v>
      </c>
      <c r="C5" s="190" t="s">
        <v>95</v>
      </c>
      <c r="D5" s="190" t="s">
        <v>128</v>
      </c>
      <c r="E5" s="190" t="s">
        <v>129</v>
      </c>
      <c r="F5" s="191" t="s">
        <v>130</v>
      </c>
      <c r="G5" s="191" t="s">
        <v>131</v>
      </c>
      <c r="H5" s="190" t="s">
        <v>180</v>
      </c>
      <c r="I5" s="183">
        <v>192</v>
      </c>
      <c r="J5" s="185">
        <v>67</v>
      </c>
      <c r="K5" s="183"/>
      <c r="L5" s="183"/>
      <c r="M5" s="183"/>
      <c r="N5" s="183"/>
      <c r="O5" s="183"/>
      <c r="P5" s="183"/>
      <c r="Q5" s="183"/>
      <c r="R5" s="183"/>
      <c r="S5" s="183"/>
      <c r="T5" s="183"/>
      <c r="U5" s="183"/>
      <c r="V5" s="183"/>
      <c r="W5" s="183"/>
      <c r="X5" s="183"/>
      <c r="Y5" s="183"/>
      <c r="Z5" s="183"/>
      <c r="AA5" s="232" t="s">
        <v>135</v>
      </c>
      <c r="AC5" s="186"/>
    </row>
    <row r="6" spans="1:29" s="182" customFormat="1" ht="34.5" customHeight="1">
      <c r="A6" s="192">
        <v>1</v>
      </c>
      <c r="B6" s="186" t="s">
        <v>138</v>
      </c>
      <c r="C6" s="192" t="s">
        <v>139</v>
      </c>
      <c r="D6" s="193">
        <v>4</v>
      </c>
      <c r="E6" s="194">
        <v>1362.298574</v>
      </c>
      <c r="F6" s="195">
        <v>45.40995246666667</v>
      </c>
      <c r="G6" s="195">
        <v>181.63</v>
      </c>
      <c r="H6" s="214">
        <v>12.1</v>
      </c>
      <c r="I6" s="183"/>
      <c r="J6" s="185"/>
      <c r="K6" s="183"/>
      <c r="L6" s="183"/>
      <c r="M6" s="183"/>
      <c r="N6" s="183"/>
      <c r="O6" s="183"/>
      <c r="P6" s="183"/>
      <c r="Q6" s="183"/>
      <c r="R6" s="183"/>
      <c r="S6" s="183"/>
      <c r="T6" s="183"/>
      <c r="U6" s="183"/>
      <c r="V6" s="183"/>
      <c r="W6" s="183"/>
      <c r="X6" s="183"/>
      <c r="Y6" s="183"/>
      <c r="Z6" s="183"/>
      <c r="AA6" s="233"/>
      <c r="AC6" s="186"/>
    </row>
    <row r="7" spans="1:29" s="182" customFormat="1" ht="18" customHeight="1">
      <c r="A7" s="197" t="s">
        <v>144</v>
      </c>
      <c r="B7" s="197"/>
      <c r="C7" s="197"/>
      <c r="D7" s="197"/>
      <c r="E7" s="197"/>
      <c r="F7" s="198"/>
      <c r="G7" s="198"/>
      <c r="H7" s="228">
        <v>12.1</v>
      </c>
      <c r="I7" s="183"/>
      <c r="J7" s="183"/>
      <c r="K7" s="183"/>
      <c r="L7" s="183"/>
      <c r="M7" s="183"/>
      <c r="N7" s="183"/>
      <c r="O7" s="183"/>
      <c r="P7" s="183"/>
      <c r="Q7" s="183"/>
      <c r="R7" s="183"/>
      <c r="S7" s="183"/>
      <c r="T7" s="183"/>
      <c r="U7" s="183"/>
      <c r="V7" s="183"/>
      <c r="W7" s="183"/>
      <c r="X7" s="183"/>
      <c r="Y7" s="183"/>
      <c r="Z7" s="183"/>
      <c r="AA7" s="234"/>
      <c r="AC7" s="186"/>
    </row>
    <row r="8" spans="1:29" s="182" customFormat="1" ht="18" customHeight="1">
      <c r="A8" s="273" t="s">
        <v>216</v>
      </c>
      <c r="B8" s="273"/>
      <c r="C8" s="273"/>
      <c r="D8" s="200">
        <v>0.81</v>
      </c>
      <c r="E8" s="274"/>
      <c r="F8" s="201"/>
      <c r="G8" s="201"/>
      <c r="H8" s="229">
        <v>9.8</v>
      </c>
      <c r="I8" s="183"/>
      <c r="J8" s="183"/>
      <c r="K8" s="183"/>
      <c r="L8" s="183"/>
      <c r="M8" s="183"/>
      <c r="N8" s="183"/>
      <c r="O8" s="183"/>
      <c r="P8" s="183"/>
      <c r="Q8" s="183"/>
      <c r="R8" s="183"/>
      <c r="S8" s="183"/>
      <c r="T8" s="183"/>
      <c r="U8" s="183"/>
      <c r="V8" s="183"/>
      <c r="W8" s="183"/>
      <c r="X8" s="183"/>
      <c r="Y8" s="183"/>
      <c r="Z8" s="183"/>
      <c r="AA8" s="233"/>
      <c r="AC8" s="186"/>
    </row>
    <row r="9" spans="1:29" s="182" customFormat="1" ht="18" customHeight="1">
      <c r="A9" s="197" t="s">
        <v>217</v>
      </c>
      <c r="B9" s="197"/>
      <c r="C9" s="197"/>
      <c r="D9" s="197"/>
      <c r="E9" s="197"/>
      <c r="F9" s="198"/>
      <c r="G9" s="198"/>
      <c r="H9" s="275">
        <v>21.9</v>
      </c>
      <c r="I9" s="183"/>
      <c r="J9" s="183"/>
      <c r="K9" s="183"/>
      <c r="L9" s="183"/>
      <c r="M9" s="183"/>
      <c r="N9" s="183"/>
      <c r="O9" s="183"/>
      <c r="P9" s="183"/>
      <c r="Q9" s="183"/>
      <c r="R9" s="183"/>
      <c r="S9" s="183"/>
      <c r="T9" s="183"/>
      <c r="U9" s="183"/>
      <c r="V9" s="183"/>
      <c r="W9" s="183"/>
      <c r="X9" s="183"/>
      <c r="Y9" s="183"/>
      <c r="Z9" s="183"/>
      <c r="AA9" s="233"/>
      <c r="AC9" s="186"/>
    </row>
    <row r="10" spans="1:29" s="182" customFormat="1" ht="18" customHeight="1">
      <c r="A10" s="199" t="s">
        <v>145</v>
      </c>
      <c r="B10" s="199"/>
      <c r="C10" s="199"/>
      <c r="D10" s="200">
        <v>0.2</v>
      </c>
      <c r="E10" s="200"/>
      <c r="F10" s="201"/>
      <c r="G10" s="201"/>
      <c r="H10" s="229">
        <f>H9*20%</f>
        <v>4.38</v>
      </c>
      <c r="I10" s="183"/>
      <c r="J10" s="183"/>
      <c r="K10" s="183"/>
      <c r="L10" s="183"/>
      <c r="M10" s="183"/>
      <c r="N10" s="183"/>
      <c r="O10" s="183"/>
      <c r="P10" s="183"/>
      <c r="Q10" s="183"/>
      <c r="R10" s="183"/>
      <c r="S10" s="183"/>
      <c r="T10" s="183"/>
      <c r="U10" s="183"/>
      <c r="V10" s="183"/>
      <c r="W10" s="183"/>
      <c r="X10" s="183"/>
      <c r="Y10" s="183"/>
      <c r="Z10" s="183"/>
      <c r="AA10" s="233"/>
      <c r="AC10" s="186"/>
    </row>
    <row r="11" spans="1:29" s="182" customFormat="1" ht="18" customHeight="1">
      <c r="A11" s="197" t="s">
        <v>146</v>
      </c>
      <c r="B11" s="197"/>
      <c r="C11" s="197"/>
      <c r="D11" s="197"/>
      <c r="E11" s="197"/>
      <c r="F11" s="201"/>
      <c r="G11" s="201"/>
      <c r="H11" s="230">
        <f>H9+H10</f>
        <v>26.279999999999998</v>
      </c>
      <c r="I11" s="183"/>
      <c r="J11" s="183"/>
      <c r="K11" s="183"/>
      <c r="L11" s="183"/>
      <c r="M11" s="183"/>
      <c r="N11" s="183"/>
      <c r="O11" s="183"/>
      <c r="P11" s="183"/>
      <c r="Q11" s="183"/>
      <c r="R11" s="183"/>
      <c r="S11" s="183"/>
      <c r="T11" s="183"/>
      <c r="U11" s="183"/>
      <c r="V11" s="183"/>
      <c r="W11" s="183"/>
      <c r="X11" s="183"/>
      <c r="Y11" s="183"/>
      <c r="Z11" s="183"/>
      <c r="AA11" s="232"/>
      <c r="AC11" s="186"/>
    </row>
    <row r="12" spans="1:29" s="182" customFormat="1" ht="9.75" customHeight="1">
      <c r="A12" s="202"/>
      <c r="B12" s="202"/>
      <c r="C12" s="202"/>
      <c r="D12" s="202"/>
      <c r="E12" s="202"/>
      <c r="F12" s="203"/>
      <c r="G12" s="203"/>
      <c r="H12" s="202"/>
      <c r="I12" s="183"/>
      <c r="J12" s="183"/>
      <c r="K12" s="183"/>
      <c r="L12" s="183"/>
      <c r="M12" s="183"/>
      <c r="N12" s="183"/>
      <c r="O12" s="183"/>
      <c r="P12" s="183"/>
      <c r="Q12" s="183"/>
      <c r="R12" s="183"/>
      <c r="S12" s="183"/>
      <c r="T12" s="183"/>
      <c r="U12" s="183"/>
      <c r="V12" s="183"/>
      <c r="W12" s="183"/>
      <c r="X12" s="183"/>
      <c r="Y12" s="183"/>
      <c r="Z12" s="183"/>
      <c r="AA12" s="232"/>
      <c r="AC12" s="186"/>
    </row>
    <row r="13" spans="1:29" s="182" customFormat="1" ht="18" customHeight="1">
      <c r="A13" s="204" t="s">
        <v>147</v>
      </c>
      <c r="B13" s="204"/>
      <c r="C13" s="204"/>
      <c r="D13" s="204"/>
      <c r="E13" s="204"/>
      <c r="F13" s="204"/>
      <c r="G13" s="204"/>
      <c r="H13" s="204"/>
      <c r="I13" s="204"/>
      <c r="J13" s="204"/>
      <c r="K13" s="183"/>
      <c r="L13" s="183"/>
      <c r="M13" s="183"/>
      <c r="N13" s="183"/>
      <c r="O13" s="183"/>
      <c r="P13" s="183"/>
      <c r="Q13" s="183"/>
      <c r="R13" s="183"/>
      <c r="S13" s="183"/>
      <c r="T13" s="183"/>
      <c r="U13" s="183"/>
      <c r="V13" s="183"/>
      <c r="W13" s="183"/>
      <c r="X13" s="183"/>
      <c r="Y13" s="183"/>
      <c r="Z13" s="183"/>
      <c r="AA13" s="234"/>
      <c r="AC13" s="186"/>
    </row>
    <row r="14" spans="1:29" s="182" customFormat="1" ht="30" customHeight="1">
      <c r="A14" s="190" t="s">
        <v>51</v>
      </c>
      <c r="B14" s="190" t="s">
        <v>127</v>
      </c>
      <c r="C14" s="190" t="s">
        <v>95</v>
      </c>
      <c r="D14" s="190" t="s">
        <v>128</v>
      </c>
      <c r="E14" s="190" t="s">
        <v>129</v>
      </c>
      <c r="F14" s="191" t="s">
        <v>148</v>
      </c>
      <c r="G14" s="191" t="s">
        <v>218</v>
      </c>
      <c r="H14" s="191" t="s">
        <v>172</v>
      </c>
      <c r="I14" s="190" t="s">
        <v>163</v>
      </c>
      <c r="J14" s="183"/>
      <c r="K14" s="183"/>
      <c r="L14" s="183"/>
      <c r="M14" s="183"/>
      <c r="N14" s="183"/>
      <c r="O14" s="183"/>
      <c r="P14" s="183"/>
      <c r="Q14" s="183"/>
      <c r="R14" s="183"/>
      <c r="S14" s="183"/>
      <c r="T14" s="183"/>
      <c r="U14" s="183"/>
      <c r="V14" s="183"/>
      <c r="W14" s="183"/>
      <c r="X14" s="183"/>
      <c r="Z14" s="183"/>
      <c r="AA14" s="232" t="s">
        <v>135</v>
      </c>
      <c r="AC14" s="186"/>
    </row>
    <row r="15" spans="1:29" s="182" customFormat="1" ht="23.25" customHeight="1">
      <c r="A15" s="205">
        <v>1</v>
      </c>
      <c r="B15" s="206" t="s">
        <v>149</v>
      </c>
      <c r="C15" s="192" t="s">
        <v>209</v>
      </c>
      <c r="D15" s="207">
        <v>3</v>
      </c>
      <c r="E15" s="208">
        <v>20</v>
      </c>
      <c r="F15" s="209">
        <v>240</v>
      </c>
      <c r="G15" s="209"/>
      <c r="H15" s="238">
        <v>16</v>
      </c>
      <c r="I15" s="231"/>
      <c r="J15" s="183"/>
      <c r="K15" s="183"/>
      <c r="L15" s="183"/>
      <c r="M15" s="183"/>
      <c r="N15" s="183"/>
      <c r="O15" s="183"/>
      <c r="P15" s="183"/>
      <c r="Q15" s="183"/>
      <c r="R15" s="183"/>
      <c r="S15" s="183"/>
      <c r="T15" s="183"/>
      <c r="U15" s="183"/>
      <c r="V15" s="183"/>
      <c r="W15" s="183"/>
      <c r="X15" s="183"/>
      <c r="Y15" s="183"/>
      <c r="Z15" s="235"/>
      <c r="AA15" s="233" t="e">
        <v>#REF!</v>
      </c>
      <c r="AC15" s="186"/>
    </row>
    <row r="16" spans="1:29" s="182" customFormat="1" ht="23.25" customHeight="1">
      <c r="A16" s="192">
        <v>2</v>
      </c>
      <c r="B16" s="210" t="s">
        <v>152</v>
      </c>
      <c r="C16" s="192" t="s">
        <v>210</v>
      </c>
      <c r="D16" s="211">
        <v>1</v>
      </c>
      <c r="E16" s="212">
        <v>345.98</v>
      </c>
      <c r="F16" s="214"/>
      <c r="G16" s="213">
        <v>9.1</v>
      </c>
      <c r="H16" s="222">
        <v>0.6</v>
      </c>
      <c r="I16" s="231"/>
      <c r="J16" s="183"/>
      <c r="K16" s="183"/>
      <c r="L16" s="183"/>
      <c r="M16" s="183"/>
      <c r="N16" s="183"/>
      <c r="O16" s="183"/>
      <c r="P16" s="183"/>
      <c r="Q16" s="183"/>
      <c r="R16" s="183"/>
      <c r="S16" s="183"/>
      <c r="T16" s="183"/>
      <c r="U16" s="183"/>
      <c r="V16" s="183"/>
      <c r="W16" s="183"/>
      <c r="X16" s="183"/>
      <c r="Y16" s="183"/>
      <c r="Z16" s="183"/>
      <c r="AA16" s="233"/>
      <c r="AC16" s="186"/>
    </row>
    <row r="17" spans="1:29" s="182" customFormat="1" ht="23.25" customHeight="1">
      <c r="A17" s="192">
        <v>3</v>
      </c>
      <c r="B17" s="210" t="s">
        <v>153</v>
      </c>
      <c r="C17" s="192" t="s">
        <v>210</v>
      </c>
      <c r="D17" s="211">
        <v>1</v>
      </c>
      <c r="E17" s="212">
        <v>644.52</v>
      </c>
      <c r="F17" s="214"/>
      <c r="G17" s="213">
        <v>16.96</v>
      </c>
      <c r="H17" s="222">
        <v>1.13</v>
      </c>
      <c r="I17" s="222" t="e">
        <v>#REF!</v>
      </c>
      <c r="J17" s="183"/>
      <c r="K17" s="183"/>
      <c r="L17" s="183"/>
      <c r="M17" s="183"/>
      <c r="N17" s="183"/>
      <c r="O17" s="183"/>
      <c r="P17" s="183"/>
      <c r="Q17" s="183"/>
      <c r="R17" s="183"/>
      <c r="S17" s="183"/>
      <c r="T17" s="183"/>
      <c r="U17" s="183"/>
      <c r="V17" s="183"/>
      <c r="W17" s="183"/>
      <c r="X17" s="183"/>
      <c r="Y17" s="183"/>
      <c r="Z17" s="183"/>
      <c r="AA17" s="233"/>
      <c r="AC17" s="186"/>
    </row>
    <row r="18" spans="1:29" s="182" customFormat="1" ht="43.5" customHeight="1">
      <c r="A18" s="215">
        <v>4</v>
      </c>
      <c r="B18" s="216" t="s">
        <v>219</v>
      </c>
      <c r="C18" s="192" t="s">
        <v>209</v>
      </c>
      <c r="D18" s="217">
        <v>1</v>
      </c>
      <c r="E18" s="218">
        <v>255.03</v>
      </c>
      <c r="F18" s="219"/>
      <c r="G18" s="213">
        <v>255.03</v>
      </c>
      <c r="H18" s="241">
        <v>255.03</v>
      </c>
      <c r="I18" s="231"/>
      <c r="J18" s="183"/>
      <c r="K18" s="183"/>
      <c r="L18" s="183"/>
      <c r="M18" s="183"/>
      <c r="N18" s="183"/>
      <c r="O18" s="183"/>
      <c r="P18" s="183"/>
      <c r="Q18" s="183"/>
      <c r="R18" s="183"/>
      <c r="S18" s="183"/>
      <c r="T18" s="183"/>
      <c r="U18" s="183"/>
      <c r="V18" s="183"/>
      <c r="W18" s="183"/>
      <c r="X18" s="183"/>
      <c r="Y18" s="183"/>
      <c r="Z18" s="183"/>
      <c r="AA18" s="233" t="e">
        <v>#REF!</v>
      </c>
      <c r="AC18" s="186"/>
    </row>
    <row r="19" spans="1:29" s="182" customFormat="1" ht="18" customHeight="1">
      <c r="A19" s="220" t="s">
        <v>144</v>
      </c>
      <c r="B19" s="220"/>
      <c r="C19" s="220"/>
      <c r="D19" s="220"/>
      <c r="E19" s="220"/>
      <c r="F19" s="221"/>
      <c r="G19" s="221"/>
      <c r="H19" s="221">
        <v>272.76</v>
      </c>
      <c r="I19" s="183"/>
      <c r="J19" s="183"/>
      <c r="K19" s="183"/>
      <c r="L19" s="183"/>
      <c r="M19" s="183"/>
      <c r="N19" s="183"/>
      <c r="O19" s="183"/>
      <c r="P19" s="183"/>
      <c r="Q19" s="183"/>
      <c r="R19" s="183"/>
      <c r="S19" s="183"/>
      <c r="T19" s="183"/>
      <c r="U19" s="183"/>
      <c r="V19" s="183"/>
      <c r="W19" s="183"/>
      <c r="X19" s="183"/>
      <c r="Y19" s="183"/>
      <c r="Z19" s="183"/>
      <c r="AA19" s="233"/>
      <c r="AC19" s="186"/>
    </row>
    <row r="20" spans="1:29" s="182" customFormat="1" ht="18" customHeight="1">
      <c r="A20" s="199" t="s">
        <v>145</v>
      </c>
      <c r="B20" s="199"/>
      <c r="C20" s="199"/>
      <c r="D20" s="196">
        <v>0.2</v>
      </c>
      <c r="E20" s="196"/>
      <c r="F20" s="221"/>
      <c r="G20" s="221"/>
      <c r="H20" s="221">
        <f>H19*20%</f>
        <v>54.552</v>
      </c>
      <c r="I20" s="183"/>
      <c r="J20" s="183"/>
      <c r="K20" s="183"/>
      <c r="L20" s="183"/>
      <c r="M20" s="183"/>
      <c r="N20" s="183"/>
      <c r="O20" s="183"/>
      <c r="P20" s="183"/>
      <c r="Q20" s="183"/>
      <c r="R20" s="183"/>
      <c r="S20" s="183"/>
      <c r="T20" s="183"/>
      <c r="U20" s="183"/>
      <c r="V20" s="183"/>
      <c r="W20" s="183"/>
      <c r="X20" s="183"/>
      <c r="Y20" s="183"/>
      <c r="Z20" s="183"/>
      <c r="AA20" s="233"/>
      <c r="AC20" s="186"/>
    </row>
    <row r="21" spans="1:29" s="182" customFormat="1" ht="18" customHeight="1">
      <c r="A21" s="220" t="s">
        <v>155</v>
      </c>
      <c r="B21" s="220"/>
      <c r="C21" s="220"/>
      <c r="D21" s="220"/>
      <c r="E21" s="220"/>
      <c r="F21" s="221"/>
      <c r="G21" s="221"/>
      <c r="H21" s="221">
        <f>H19+H20</f>
        <v>327.312</v>
      </c>
      <c r="I21" s="183"/>
      <c r="J21" s="183"/>
      <c r="K21" s="183"/>
      <c r="L21" s="183"/>
      <c r="M21" s="183"/>
      <c r="N21" s="183"/>
      <c r="O21" s="183"/>
      <c r="P21" s="183"/>
      <c r="Q21" s="183"/>
      <c r="R21" s="183"/>
      <c r="S21" s="183"/>
      <c r="T21" s="183"/>
      <c r="U21" s="183"/>
      <c r="V21" s="183"/>
      <c r="W21" s="183"/>
      <c r="X21" s="183"/>
      <c r="Y21" s="183"/>
      <c r="Z21" s="236" t="e">
        <v>#REF!</v>
      </c>
      <c r="AA21" s="232"/>
      <c r="AC21" s="186"/>
    </row>
    <row r="22" spans="1:29" s="182" customFormat="1" ht="9.75" customHeight="1">
      <c r="A22" s="186"/>
      <c r="B22" s="186"/>
      <c r="C22" s="192"/>
      <c r="D22" s="192"/>
      <c r="E22" s="192"/>
      <c r="F22" s="222"/>
      <c r="G22" s="222"/>
      <c r="H22" s="192"/>
      <c r="I22" s="183"/>
      <c r="J22" s="185"/>
      <c r="K22" s="183"/>
      <c r="L22" s="183"/>
      <c r="M22" s="183"/>
      <c r="N22" s="183"/>
      <c r="O22" s="183"/>
      <c r="P22" s="183"/>
      <c r="Q22" s="183"/>
      <c r="R22" s="183"/>
      <c r="S22" s="183"/>
      <c r="T22" s="183"/>
      <c r="U22" s="183"/>
      <c r="V22" s="183"/>
      <c r="W22" s="183"/>
      <c r="X22" s="183"/>
      <c r="Y22" s="183"/>
      <c r="Z22" s="183"/>
      <c r="AA22" s="237"/>
      <c r="AC22" s="186"/>
    </row>
    <row r="23" spans="1:29" s="182" customFormat="1" ht="18" customHeight="1">
      <c r="A23" s="223" t="s">
        <v>156</v>
      </c>
      <c r="B23" s="223"/>
      <c r="C23" s="223"/>
      <c r="D23" s="223"/>
      <c r="E23" s="223"/>
      <c r="F23" s="224"/>
      <c r="G23" s="224"/>
      <c r="H23" s="224">
        <f>H21+H11</f>
        <v>353.592</v>
      </c>
      <c r="I23" s="183"/>
      <c r="J23" s="183"/>
      <c r="K23" s="183"/>
      <c r="L23" s="183"/>
      <c r="M23" s="183"/>
      <c r="N23" s="183"/>
      <c r="O23" s="183"/>
      <c r="P23" s="183"/>
      <c r="Q23" s="183"/>
      <c r="R23" s="183"/>
      <c r="S23" s="183"/>
      <c r="T23" s="183"/>
      <c r="U23" s="183"/>
      <c r="V23" s="183"/>
      <c r="W23" s="183"/>
      <c r="X23" s="183"/>
      <c r="Y23" s="183"/>
      <c r="Z23" s="235" t="e">
        <v>#REF!</v>
      </c>
      <c r="AA23" s="232"/>
      <c r="AC23" s="186"/>
    </row>
    <row r="24" spans="1:29" s="182" customFormat="1" ht="9.75" customHeight="1">
      <c r="A24" s="202"/>
      <c r="B24" s="202"/>
      <c r="C24" s="202"/>
      <c r="D24" s="202"/>
      <c r="E24" s="202"/>
      <c r="F24" s="203"/>
      <c r="G24" s="203"/>
      <c r="H24" s="202"/>
      <c r="I24" s="183"/>
      <c r="J24" s="183"/>
      <c r="K24" s="183"/>
      <c r="L24" s="183"/>
      <c r="M24" s="183"/>
      <c r="N24" s="183"/>
      <c r="O24" s="183"/>
      <c r="P24" s="183"/>
      <c r="Q24" s="183"/>
      <c r="R24" s="183"/>
      <c r="S24" s="183"/>
      <c r="T24" s="183"/>
      <c r="U24" s="183"/>
      <c r="V24" s="183"/>
      <c r="W24" s="183"/>
      <c r="X24" s="183"/>
      <c r="Y24" s="183"/>
      <c r="Z24" s="183"/>
      <c r="AC24" s="186"/>
    </row>
    <row r="25" spans="1:29" s="182" customFormat="1" ht="19.5" customHeight="1">
      <c r="A25" s="225" t="s">
        <v>157</v>
      </c>
      <c r="B25" s="225"/>
      <c r="C25" s="225"/>
      <c r="D25" s="225"/>
      <c r="E25" s="225"/>
      <c r="F25" s="225"/>
      <c r="G25" s="225"/>
      <c r="H25" s="225"/>
      <c r="I25" s="225"/>
      <c r="J25" s="225"/>
      <c r="K25" s="225"/>
      <c r="L25" s="225"/>
      <c r="M25" s="183"/>
      <c r="N25" s="183"/>
      <c r="O25" s="183"/>
      <c r="P25" s="183"/>
      <c r="Q25" s="183"/>
      <c r="R25" s="183"/>
      <c r="S25" s="183"/>
      <c r="T25" s="183"/>
      <c r="U25" s="183"/>
      <c r="V25" s="183"/>
      <c r="W25" s="183"/>
      <c r="X25" s="183"/>
      <c r="Y25" s="183"/>
      <c r="Z25" s="183"/>
      <c r="AC25" s="186"/>
    </row>
    <row r="26" spans="1:29" s="182" customFormat="1" ht="18" customHeight="1">
      <c r="A26" s="226" t="s">
        <v>158</v>
      </c>
      <c r="B26" s="226"/>
      <c r="C26" s="226"/>
      <c r="D26" s="226"/>
      <c r="E26" s="226"/>
      <c r="F26" s="226"/>
      <c r="G26" s="226"/>
      <c r="H26" s="226"/>
      <c r="I26" s="239"/>
      <c r="J26" s="239"/>
      <c r="K26" s="239"/>
      <c r="L26" s="239"/>
      <c r="M26" s="183"/>
      <c r="N26" s="183"/>
      <c r="O26" s="183"/>
      <c r="P26" s="183"/>
      <c r="Q26" s="183"/>
      <c r="R26" s="183"/>
      <c r="S26" s="183"/>
      <c r="T26" s="183"/>
      <c r="U26" s="183"/>
      <c r="V26" s="183"/>
      <c r="W26" s="183"/>
      <c r="X26" s="183"/>
      <c r="Y26" s="183"/>
      <c r="Z26" s="183"/>
      <c r="AC26" s="186"/>
    </row>
    <row r="27" spans="1:29" s="182" customFormat="1" ht="18" customHeight="1">
      <c r="A27" s="226" t="s">
        <v>220</v>
      </c>
      <c r="B27" s="226"/>
      <c r="C27" s="226"/>
      <c r="D27" s="226"/>
      <c r="E27" s="226"/>
      <c r="F27" s="226"/>
      <c r="G27" s="226"/>
      <c r="H27" s="226"/>
      <c r="I27" s="239"/>
      <c r="J27" s="239"/>
      <c r="K27" s="239"/>
      <c r="L27" s="239"/>
      <c r="M27" s="183"/>
      <c r="N27" s="183"/>
      <c r="O27" s="183"/>
      <c r="P27" s="183"/>
      <c r="Q27" s="183"/>
      <c r="R27" s="183"/>
      <c r="S27" s="183"/>
      <c r="T27" s="183"/>
      <c r="U27" s="183"/>
      <c r="V27" s="183"/>
      <c r="W27" s="183"/>
      <c r="X27" s="183"/>
      <c r="Y27" s="183"/>
      <c r="Z27" s="183"/>
      <c r="AC27" s="186"/>
    </row>
    <row r="28" spans="1:29" s="182" customFormat="1" ht="18" customHeight="1">
      <c r="A28" s="226" t="s">
        <v>160</v>
      </c>
      <c r="B28" s="226"/>
      <c r="C28" s="226"/>
      <c r="D28" s="226"/>
      <c r="E28" s="226"/>
      <c r="F28" s="226"/>
      <c r="G28" s="226"/>
      <c r="H28" s="226"/>
      <c r="I28" s="239"/>
      <c r="J28" s="239"/>
      <c r="K28" s="239"/>
      <c r="L28" s="239"/>
      <c r="M28" s="183"/>
      <c r="N28" s="183"/>
      <c r="O28" s="183"/>
      <c r="P28" s="183"/>
      <c r="Q28" s="183"/>
      <c r="R28" s="183"/>
      <c r="S28" s="183"/>
      <c r="T28" s="183"/>
      <c r="U28" s="183"/>
      <c r="V28" s="183"/>
      <c r="W28" s="183"/>
      <c r="X28" s="183"/>
      <c r="Y28" s="183"/>
      <c r="Z28" s="183"/>
      <c r="AC28" s="186"/>
    </row>
    <row r="29" spans="1:12" ht="180" customHeight="1">
      <c r="A29" s="242" t="s">
        <v>221</v>
      </c>
      <c r="B29" s="242"/>
      <c r="C29" s="242"/>
      <c r="D29" s="242"/>
      <c r="E29" s="242"/>
      <c r="F29" s="242"/>
      <c r="G29" s="242"/>
      <c r="H29" s="242"/>
      <c r="I29" s="242"/>
      <c r="J29" s="242"/>
      <c r="K29" s="242"/>
      <c r="L29" s="242"/>
    </row>
  </sheetData>
  <sheetProtection/>
  <mergeCells count="19">
    <mergeCell ref="A1:H1"/>
    <mergeCell ref="I1:J1"/>
    <mergeCell ref="A2:H2"/>
    <mergeCell ref="A3:J3"/>
    <mergeCell ref="A7:D7"/>
    <mergeCell ref="A8:C8"/>
    <mergeCell ref="A9:D9"/>
    <mergeCell ref="A10:C10"/>
    <mergeCell ref="A11:D11"/>
    <mergeCell ref="A13:J13"/>
    <mergeCell ref="A19:D19"/>
    <mergeCell ref="A20:C20"/>
    <mergeCell ref="A21:D21"/>
    <mergeCell ref="A23:D23"/>
    <mergeCell ref="A25:L25"/>
    <mergeCell ref="A26:H26"/>
    <mergeCell ref="A27:H27"/>
    <mergeCell ref="A28:H28"/>
    <mergeCell ref="A29:L29"/>
  </mergeCells>
  <printOptions/>
  <pageMargins left="0.5118110236220472" right="0.5118110236220472" top="1.1023622047244095" bottom="0.8661417322834646" header="0.31496062992125984" footer="0.31496062992125984"/>
  <pageSetup fitToHeight="0" fitToWidth="1" horizontalDpi="600" verticalDpi="600" orientation="portrait" paperSize="9" scale="79"/>
</worksheet>
</file>

<file path=xl/worksheets/sheet27.xml><?xml version="1.0" encoding="utf-8"?>
<worksheet xmlns="http://schemas.openxmlformats.org/spreadsheetml/2006/main" xmlns:r="http://schemas.openxmlformats.org/officeDocument/2006/relationships">
  <sheetPr>
    <pageSetUpPr fitToPage="1"/>
  </sheetPr>
  <dimension ref="A1:AG32"/>
  <sheetViews>
    <sheetView showZeros="0" view="pageBreakPreview" zoomScaleNormal="120" zoomScaleSheetLayoutView="100" workbookViewId="0" topLeftCell="A22">
      <selection activeCell="I23" sqref="I23"/>
    </sheetView>
  </sheetViews>
  <sheetFormatPr defaultColWidth="9.140625" defaultRowHeight="12" customHeight="1"/>
  <cols>
    <col min="1" max="1" width="6.140625" style="183" customWidth="1"/>
    <col min="2" max="2" width="47.28125" style="183" customWidth="1"/>
    <col min="3" max="3" width="6.28125" style="184" customWidth="1"/>
    <col min="4" max="4" width="8.140625" style="184" customWidth="1"/>
    <col min="5" max="5" width="16.00390625" style="184" customWidth="1"/>
    <col min="6" max="7" width="11.00390625" style="184" customWidth="1"/>
    <col min="8" max="8" width="12.140625" style="184" customWidth="1"/>
    <col min="9" max="9" width="10.7109375" style="184" customWidth="1"/>
    <col min="10" max="10" width="9.140625" style="183" hidden="1" customWidth="1"/>
    <col min="11" max="11" width="9.140625" style="185" hidden="1" customWidth="1"/>
    <col min="12" max="13" width="9.140625" style="183" hidden="1" customWidth="1"/>
    <col min="14" max="14" width="11.140625" style="183" hidden="1" customWidth="1"/>
    <col min="15" max="25" width="9.140625" style="183" hidden="1" customWidth="1"/>
    <col min="26" max="26" width="2.28125" style="183" customWidth="1"/>
    <col min="27" max="27" width="11.7109375" style="183" customWidth="1"/>
    <col min="28" max="28" width="15.7109375" style="210" bestFit="1" customWidth="1"/>
    <col min="29" max="29" width="12.140625" style="182" bestFit="1" customWidth="1"/>
    <col min="30" max="30" width="17.140625" style="182" bestFit="1" customWidth="1"/>
    <col min="31" max="31" width="18.57421875" style="182" customWidth="1"/>
    <col min="32" max="32" width="9.140625" style="182" customWidth="1"/>
    <col min="33" max="33" width="9.140625" style="186" customWidth="1"/>
    <col min="34" max="34" width="9.140625" style="182" customWidth="1"/>
    <col min="35" max="16384" width="9.140625" style="183" customWidth="1"/>
  </cols>
  <sheetData>
    <row r="1" spans="1:33" s="182" customFormat="1" ht="20.25" customHeight="1">
      <c r="A1" s="187" t="s">
        <v>124</v>
      </c>
      <c r="B1" s="187"/>
      <c r="C1" s="187"/>
      <c r="D1" s="187"/>
      <c r="E1" s="187"/>
      <c r="F1" s="187"/>
      <c r="G1" s="187"/>
      <c r="H1" s="187"/>
      <c r="I1" s="187"/>
      <c r="J1" s="187"/>
      <c r="K1" s="187"/>
      <c r="L1" s="183"/>
      <c r="M1" s="183"/>
      <c r="N1" s="183"/>
      <c r="O1" s="183"/>
      <c r="P1" s="183"/>
      <c r="Q1" s="183"/>
      <c r="R1" s="183"/>
      <c r="S1" s="183"/>
      <c r="T1" s="183"/>
      <c r="U1" s="183"/>
      <c r="V1" s="183"/>
      <c r="W1" s="183"/>
      <c r="X1" s="183"/>
      <c r="Y1" s="183"/>
      <c r="Z1" s="183"/>
      <c r="AA1" s="183"/>
      <c r="AB1" s="210"/>
      <c r="AG1" s="186"/>
    </row>
    <row r="2" spans="1:33" s="182" customFormat="1" ht="42" customHeight="1">
      <c r="A2" s="188" t="s">
        <v>223</v>
      </c>
      <c r="B2" s="188"/>
      <c r="C2" s="188"/>
      <c r="D2" s="188"/>
      <c r="E2" s="188"/>
      <c r="F2" s="188"/>
      <c r="G2" s="188"/>
      <c r="H2" s="188"/>
      <c r="I2" s="188"/>
      <c r="J2" s="227"/>
      <c r="K2" s="227"/>
      <c r="L2" s="183"/>
      <c r="M2" s="183"/>
      <c r="N2" s="183"/>
      <c r="O2" s="183"/>
      <c r="P2" s="183"/>
      <c r="Q2" s="183"/>
      <c r="R2" s="183"/>
      <c r="S2" s="183"/>
      <c r="T2" s="183"/>
      <c r="U2" s="183"/>
      <c r="V2" s="183"/>
      <c r="W2" s="183"/>
      <c r="X2" s="183"/>
      <c r="Y2" s="183"/>
      <c r="Z2" s="183"/>
      <c r="AA2" s="183"/>
      <c r="AB2" s="267"/>
      <c r="AG2" s="186"/>
    </row>
    <row r="3" spans="1:33" s="182" customFormat="1" ht="18" customHeight="1">
      <c r="A3" s="189" t="s">
        <v>126</v>
      </c>
      <c r="B3" s="189"/>
      <c r="C3" s="189"/>
      <c r="D3" s="189"/>
      <c r="E3" s="189"/>
      <c r="F3" s="189"/>
      <c r="G3" s="189"/>
      <c r="H3" s="189"/>
      <c r="I3" s="189"/>
      <c r="J3" s="189"/>
      <c r="K3" s="189"/>
      <c r="L3" s="183"/>
      <c r="M3" s="183"/>
      <c r="N3" s="183"/>
      <c r="O3" s="183"/>
      <c r="P3" s="183"/>
      <c r="Q3" s="183"/>
      <c r="R3" s="183"/>
      <c r="S3" s="183"/>
      <c r="T3" s="183"/>
      <c r="U3" s="183"/>
      <c r="V3" s="183"/>
      <c r="W3" s="183"/>
      <c r="X3" s="183"/>
      <c r="Y3" s="183"/>
      <c r="Z3" s="183"/>
      <c r="AA3" s="183"/>
      <c r="AB3" s="210"/>
      <c r="AG3" s="186"/>
    </row>
    <row r="4" spans="1:33" s="182" customFormat="1" ht="9.75" customHeight="1">
      <c r="A4" s="183"/>
      <c r="B4" s="183"/>
      <c r="C4" s="184"/>
      <c r="D4" s="184"/>
      <c r="E4" s="184"/>
      <c r="F4" s="184"/>
      <c r="G4" s="184"/>
      <c r="H4" s="184"/>
      <c r="I4" s="184"/>
      <c r="J4" s="183">
        <v>192</v>
      </c>
      <c r="K4" s="185">
        <v>67</v>
      </c>
      <c r="L4" s="183"/>
      <c r="M4" s="183"/>
      <c r="N4" s="183"/>
      <c r="O4" s="183"/>
      <c r="P4" s="183"/>
      <c r="Q4" s="183"/>
      <c r="R4" s="183"/>
      <c r="S4" s="183"/>
      <c r="T4" s="183"/>
      <c r="U4" s="183"/>
      <c r="V4" s="183"/>
      <c r="W4" s="183"/>
      <c r="X4" s="183"/>
      <c r="Y4" s="183"/>
      <c r="Z4" s="183"/>
      <c r="AA4" s="183"/>
      <c r="AB4" s="210"/>
      <c r="AG4" s="186"/>
    </row>
    <row r="5" spans="1:33" s="182" customFormat="1" ht="30.75" customHeight="1">
      <c r="A5" s="190" t="s">
        <v>51</v>
      </c>
      <c r="B5" s="190" t="s">
        <v>127</v>
      </c>
      <c r="C5" s="190" t="s">
        <v>95</v>
      </c>
      <c r="D5" s="190" t="s">
        <v>128</v>
      </c>
      <c r="E5" s="190" t="s">
        <v>129</v>
      </c>
      <c r="F5" s="191" t="s">
        <v>130</v>
      </c>
      <c r="G5" s="191" t="s">
        <v>131</v>
      </c>
      <c r="H5" s="191" t="s">
        <v>132</v>
      </c>
      <c r="I5" s="190" t="s">
        <v>180</v>
      </c>
      <c r="J5" s="183">
        <v>192</v>
      </c>
      <c r="K5" s="185">
        <v>67</v>
      </c>
      <c r="L5" s="183"/>
      <c r="M5" s="183"/>
      <c r="N5" s="183"/>
      <c r="O5" s="183"/>
      <c r="P5" s="183"/>
      <c r="Q5" s="183"/>
      <c r="R5" s="183"/>
      <c r="S5" s="183"/>
      <c r="T5" s="183"/>
      <c r="U5" s="183"/>
      <c r="V5" s="183"/>
      <c r="W5" s="183"/>
      <c r="X5" s="183"/>
      <c r="Y5" s="183"/>
      <c r="Z5" s="183"/>
      <c r="AA5" s="183"/>
      <c r="AB5" s="210"/>
      <c r="AD5" s="232" t="s">
        <v>134</v>
      </c>
      <c r="AE5" s="232" t="s">
        <v>135</v>
      </c>
      <c r="AG5" s="186"/>
    </row>
    <row r="6" spans="1:33" s="182" customFormat="1" ht="18" customHeight="1">
      <c r="A6" s="192">
        <v>1</v>
      </c>
      <c r="B6" s="186" t="s">
        <v>136</v>
      </c>
      <c r="C6" s="192" t="s">
        <v>137</v>
      </c>
      <c r="D6" s="193">
        <v>8</v>
      </c>
      <c r="E6" s="194">
        <v>3122.05</v>
      </c>
      <c r="F6" s="195">
        <v>104.06833333333334</v>
      </c>
      <c r="G6" s="195">
        <v>832.54</v>
      </c>
      <c r="H6" s="196"/>
      <c r="I6" s="214">
        <v>138.75</v>
      </c>
      <c r="J6" s="183"/>
      <c r="K6" s="185"/>
      <c r="L6" s="183"/>
      <c r="M6" s="183"/>
      <c r="N6" s="183"/>
      <c r="O6" s="183"/>
      <c r="P6" s="183"/>
      <c r="Q6" s="183"/>
      <c r="R6" s="183"/>
      <c r="S6" s="183"/>
      <c r="T6" s="183"/>
      <c r="U6" s="183"/>
      <c r="V6" s="183"/>
      <c r="W6" s="183"/>
      <c r="X6" s="183"/>
      <c r="Y6" s="183"/>
      <c r="Z6" s="183"/>
      <c r="AA6" s="183">
        <v>39</v>
      </c>
      <c r="AB6" s="268"/>
      <c r="AD6" s="233">
        <v>18.81</v>
      </c>
      <c r="AE6" s="233">
        <v>0</v>
      </c>
      <c r="AG6" s="186"/>
    </row>
    <row r="7" spans="1:33" s="182" customFormat="1" ht="18" customHeight="1">
      <c r="A7" s="192">
        <v>2</v>
      </c>
      <c r="B7" s="186" t="s">
        <v>138</v>
      </c>
      <c r="C7" s="192" t="s">
        <v>139</v>
      </c>
      <c r="D7" s="193">
        <v>8</v>
      </c>
      <c r="E7" s="194">
        <v>1362.298574</v>
      </c>
      <c r="F7" s="195">
        <v>45.40995246666667</v>
      </c>
      <c r="G7" s="195">
        <v>363.27</v>
      </c>
      <c r="H7" s="196">
        <v>0.81</v>
      </c>
      <c r="I7" s="214">
        <v>109.58</v>
      </c>
      <c r="J7" s="183"/>
      <c r="K7" s="183"/>
      <c r="L7" s="183"/>
      <c r="M7" s="183"/>
      <c r="N7" s="183"/>
      <c r="O7" s="183"/>
      <c r="P7" s="183"/>
      <c r="Q7" s="183"/>
      <c r="R7" s="183"/>
      <c r="S7" s="183"/>
      <c r="T7" s="183"/>
      <c r="U7" s="183"/>
      <c r="V7" s="183"/>
      <c r="W7" s="183"/>
      <c r="X7" s="183"/>
      <c r="Y7" s="183"/>
      <c r="Z7" s="183"/>
      <c r="AA7" s="183"/>
      <c r="AB7" s="268"/>
      <c r="AD7" s="233">
        <v>15.05</v>
      </c>
      <c r="AE7" s="233">
        <v>0</v>
      </c>
      <c r="AG7" s="186"/>
    </row>
    <row r="8" spans="1:33" s="182" customFormat="1" ht="18" customHeight="1">
      <c r="A8" s="192">
        <v>3</v>
      </c>
      <c r="B8" s="186" t="s">
        <v>140</v>
      </c>
      <c r="C8" s="192" t="s">
        <v>137</v>
      </c>
      <c r="D8" s="193">
        <v>8</v>
      </c>
      <c r="E8" s="194">
        <v>2346.71</v>
      </c>
      <c r="F8" s="195">
        <v>78.22366666666667</v>
      </c>
      <c r="G8" s="195">
        <v>625.78</v>
      </c>
      <c r="H8" s="196"/>
      <c r="I8" s="214">
        <v>104.29</v>
      </c>
      <c r="J8" s="183"/>
      <c r="K8" s="183"/>
      <c r="L8" s="183"/>
      <c r="M8" s="183"/>
      <c r="N8" s="183"/>
      <c r="O8" s="183"/>
      <c r="P8" s="183"/>
      <c r="Q8" s="183"/>
      <c r="R8" s="183"/>
      <c r="S8" s="183"/>
      <c r="T8" s="183"/>
      <c r="U8" s="183"/>
      <c r="V8" s="183"/>
      <c r="W8" s="183"/>
      <c r="X8" s="183"/>
      <c r="Y8" s="183"/>
      <c r="Z8" s="183"/>
      <c r="AA8" s="183"/>
      <c r="AB8" s="268"/>
      <c r="AD8" s="233"/>
      <c r="AE8" s="233"/>
      <c r="AG8" s="186"/>
    </row>
    <row r="9" spans="1:33" s="182" customFormat="1" ht="18" customHeight="1">
      <c r="A9" s="192">
        <v>4</v>
      </c>
      <c r="B9" s="186" t="s">
        <v>142</v>
      </c>
      <c r="C9" s="192" t="s">
        <v>137</v>
      </c>
      <c r="D9" s="193">
        <v>4</v>
      </c>
      <c r="E9" s="194">
        <v>3297.12</v>
      </c>
      <c r="F9" s="195">
        <v>109.904</v>
      </c>
      <c r="G9" s="195">
        <v>439.61</v>
      </c>
      <c r="H9" s="196"/>
      <c r="I9" s="214">
        <v>73.26</v>
      </c>
      <c r="J9" s="183"/>
      <c r="K9" s="183"/>
      <c r="L9" s="183"/>
      <c r="M9" s="183"/>
      <c r="N9" s="183"/>
      <c r="O9" s="183"/>
      <c r="P9" s="183"/>
      <c r="Q9" s="183"/>
      <c r="R9" s="183"/>
      <c r="S9" s="183"/>
      <c r="T9" s="183"/>
      <c r="U9" s="183"/>
      <c r="V9" s="183"/>
      <c r="W9" s="183"/>
      <c r="X9" s="183"/>
      <c r="Y9" s="183"/>
      <c r="Z9" s="183"/>
      <c r="AA9" s="183"/>
      <c r="AB9" s="210"/>
      <c r="AD9" s="233"/>
      <c r="AE9" s="233"/>
      <c r="AG9" s="186"/>
    </row>
    <row r="10" spans="1:33" s="182" customFormat="1" ht="18" customHeight="1">
      <c r="A10" s="192">
        <v>5</v>
      </c>
      <c r="B10" s="186" t="s">
        <v>143</v>
      </c>
      <c r="C10" s="192" t="s">
        <v>137</v>
      </c>
      <c r="D10" s="193">
        <v>6</v>
      </c>
      <c r="E10" s="194">
        <v>4263.1</v>
      </c>
      <c r="F10" s="195">
        <v>142.10333333333335</v>
      </c>
      <c r="G10" s="195">
        <v>852.62</v>
      </c>
      <c r="H10" s="196"/>
      <c r="I10" s="214">
        <v>142.1</v>
      </c>
      <c r="J10" s="183"/>
      <c r="K10" s="183"/>
      <c r="L10" s="183"/>
      <c r="M10" s="183"/>
      <c r="N10" s="183"/>
      <c r="O10" s="183"/>
      <c r="P10" s="183"/>
      <c r="Q10" s="183"/>
      <c r="R10" s="183"/>
      <c r="S10" s="183"/>
      <c r="T10" s="183"/>
      <c r="U10" s="183"/>
      <c r="V10" s="183"/>
      <c r="W10" s="183"/>
      <c r="X10" s="183"/>
      <c r="Y10" s="183"/>
      <c r="Z10" s="183"/>
      <c r="AA10" s="183"/>
      <c r="AB10" s="210"/>
      <c r="AD10" s="233"/>
      <c r="AE10" s="233"/>
      <c r="AG10" s="186"/>
    </row>
    <row r="11" spans="1:33" s="182" customFormat="1" ht="18" customHeight="1">
      <c r="A11" s="197" t="s">
        <v>144</v>
      </c>
      <c r="B11" s="197"/>
      <c r="C11" s="197"/>
      <c r="D11" s="197"/>
      <c r="E11" s="197"/>
      <c r="F11" s="198"/>
      <c r="G11" s="198"/>
      <c r="H11" s="198"/>
      <c r="I11" s="228">
        <v>567.98</v>
      </c>
      <c r="J11" s="183"/>
      <c r="K11" s="183"/>
      <c r="L11" s="183"/>
      <c r="M11" s="183"/>
      <c r="N11" s="183"/>
      <c r="O11" s="183"/>
      <c r="P11" s="183"/>
      <c r="Q11" s="183"/>
      <c r="R11" s="183"/>
      <c r="S11" s="183"/>
      <c r="T11" s="183"/>
      <c r="U11" s="183"/>
      <c r="V11" s="183"/>
      <c r="W11" s="183"/>
      <c r="X11" s="183"/>
      <c r="Y11" s="183"/>
      <c r="Z11" s="183"/>
      <c r="AA11" s="183"/>
      <c r="AB11" s="210"/>
      <c r="AD11" s="237">
        <v>0</v>
      </c>
      <c r="AE11" s="234"/>
      <c r="AG11" s="186"/>
    </row>
    <row r="12" spans="1:33" s="182" customFormat="1" ht="18" customHeight="1">
      <c r="A12" s="199" t="s">
        <v>145</v>
      </c>
      <c r="B12" s="199"/>
      <c r="C12" s="199"/>
      <c r="D12" s="200">
        <v>0.2</v>
      </c>
      <c r="E12" s="200"/>
      <c r="F12" s="201"/>
      <c r="G12" s="201"/>
      <c r="H12" s="201"/>
      <c r="I12" s="229">
        <f>I11*20%</f>
        <v>113.596</v>
      </c>
      <c r="J12" s="183"/>
      <c r="K12" s="183"/>
      <c r="L12" s="183"/>
      <c r="M12" s="183"/>
      <c r="N12" s="183"/>
      <c r="O12" s="183"/>
      <c r="P12" s="183"/>
      <c r="Q12" s="183"/>
      <c r="R12" s="183"/>
      <c r="S12" s="183"/>
      <c r="T12" s="183"/>
      <c r="U12" s="183"/>
      <c r="V12" s="183"/>
      <c r="W12" s="183"/>
      <c r="X12" s="183"/>
      <c r="Y12" s="183"/>
      <c r="Z12" s="183"/>
      <c r="AA12" s="183"/>
      <c r="AB12" s="210"/>
      <c r="AD12" s="233" t="e">
        <v>#REF!</v>
      </c>
      <c r="AE12" s="233"/>
      <c r="AG12" s="186"/>
    </row>
    <row r="13" spans="1:33" s="182" customFormat="1" ht="18" customHeight="1">
      <c r="A13" s="197" t="s">
        <v>146</v>
      </c>
      <c r="B13" s="197"/>
      <c r="C13" s="197"/>
      <c r="D13" s="197"/>
      <c r="E13" s="197"/>
      <c r="F13" s="201"/>
      <c r="G13" s="201"/>
      <c r="H13" s="201"/>
      <c r="I13" s="230">
        <f>I11+I12</f>
        <v>681.576</v>
      </c>
      <c r="J13" s="183"/>
      <c r="K13" s="183"/>
      <c r="L13" s="183"/>
      <c r="M13" s="183"/>
      <c r="N13" s="183"/>
      <c r="O13" s="183"/>
      <c r="P13" s="183"/>
      <c r="Q13" s="183"/>
      <c r="R13" s="183"/>
      <c r="S13" s="183"/>
      <c r="T13" s="183"/>
      <c r="U13" s="183"/>
      <c r="V13" s="183"/>
      <c r="W13" s="183"/>
      <c r="X13" s="183"/>
      <c r="Y13" s="183"/>
      <c r="Z13" s="183"/>
      <c r="AA13" s="183"/>
      <c r="AB13" s="210"/>
      <c r="AD13" s="269" t="e">
        <v>#REF!</v>
      </c>
      <c r="AE13" s="232"/>
      <c r="AG13" s="186"/>
    </row>
    <row r="14" spans="1:33" s="182" customFormat="1" ht="9.75" customHeight="1">
      <c r="A14" s="202"/>
      <c r="B14" s="202"/>
      <c r="C14" s="202"/>
      <c r="D14" s="202"/>
      <c r="E14" s="202"/>
      <c r="F14" s="203"/>
      <c r="G14" s="203"/>
      <c r="H14" s="203"/>
      <c r="I14" s="202"/>
      <c r="J14" s="183"/>
      <c r="K14" s="183"/>
      <c r="L14" s="183"/>
      <c r="M14" s="183"/>
      <c r="N14" s="183"/>
      <c r="O14" s="183"/>
      <c r="P14" s="183"/>
      <c r="Q14" s="183"/>
      <c r="R14" s="183"/>
      <c r="S14" s="183"/>
      <c r="T14" s="183"/>
      <c r="U14" s="183"/>
      <c r="V14" s="183"/>
      <c r="W14" s="183"/>
      <c r="X14" s="183"/>
      <c r="Y14" s="183"/>
      <c r="Z14" s="183"/>
      <c r="AA14" s="183"/>
      <c r="AB14" s="210"/>
      <c r="AD14" s="269"/>
      <c r="AE14" s="232"/>
      <c r="AG14" s="186"/>
    </row>
    <row r="15" spans="1:33" s="182" customFormat="1" ht="18" customHeight="1">
      <c r="A15" s="204" t="s">
        <v>147</v>
      </c>
      <c r="B15" s="204"/>
      <c r="C15" s="204"/>
      <c r="D15" s="204"/>
      <c r="E15" s="204"/>
      <c r="F15" s="204"/>
      <c r="G15" s="204"/>
      <c r="H15" s="204"/>
      <c r="I15" s="204"/>
      <c r="J15" s="204"/>
      <c r="K15" s="204"/>
      <c r="L15" s="183"/>
      <c r="M15" s="183"/>
      <c r="N15" s="183"/>
      <c r="O15" s="183"/>
      <c r="P15" s="183"/>
      <c r="Q15" s="183"/>
      <c r="R15" s="183"/>
      <c r="S15" s="183"/>
      <c r="T15" s="183"/>
      <c r="U15" s="183"/>
      <c r="V15" s="183"/>
      <c r="W15" s="183"/>
      <c r="X15" s="183"/>
      <c r="Y15" s="183"/>
      <c r="Z15" s="183"/>
      <c r="AA15" s="183"/>
      <c r="AB15" s="210"/>
      <c r="AD15" s="234"/>
      <c r="AE15" s="234"/>
      <c r="AG15" s="186"/>
    </row>
    <row r="16" spans="1:33" s="182" customFormat="1" ht="30" customHeight="1">
      <c r="A16" s="190" t="s">
        <v>51</v>
      </c>
      <c r="B16" s="190" t="s">
        <v>127</v>
      </c>
      <c r="C16" s="190" t="s">
        <v>95</v>
      </c>
      <c r="D16" s="190" t="s">
        <v>128</v>
      </c>
      <c r="E16" s="190" t="s">
        <v>129</v>
      </c>
      <c r="F16" s="191" t="s">
        <v>148</v>
      </c>
      <c r="G16" s="191" t="s">
        <v>131</v>
      </c>
      <c r="H16" s="191"/>
      <c r="I16" s="190" t="s">
        <v>133</v>
      </c>
      <c r="J16" s="183"/>
      <c r="K16" s="183"/>
      <c r="L16" s="183"/>
      <c r="M16" s="183"/>
      <c r="N16" s="183"/>
      <c r="O16" s="183"/>
      <c r="P16" s="183"/>
      <c r="Q16" s="183"/>
      <c r="R16" s="183"/>
      <c r="S16" s="183"/>
      <c r="T16" s="183"/>
      <c r="U16" s="183"/>
      <c r="V16" s="183"/>
      <c r="W16" s="183"/>
      <c r="X16" s="183"/>
      <c r="Y16" s="183"/>
      <c r="Z16" s="183"/>
      <c r="AA16" s="183"/>
      <c r="AB16" s="210"/>
      <c r="AD16" s="232" t="s">
        <v>134</v>
      </c>
      <c r="AE16" s="232" t="s">
        <v>135</v>
      </c>
      <c r="AG16" s="186"/>
    </row>
    <row r="17" spans="1:33" s="182" customFormat="1" ht="14.25" customHeight="1">
      <c r="A17" s="205">
        <v>1</v>
      </c>
      <c r="B17" s="206" t="s">
        <v>149</v>
      </c>
      <c r="C17" s="192" t="s">
        <v>150</v>
      </c>
      <c r="D17" s="207">
        <v>3</v>
      </c>
      <c r="E17" s="208">
        <v>20</v>
      </c>
      <c r="F17" s="209">
        <v>2040</v>
      </c>
      <c r="G17" s="209"/>
      <c r="H17" s="209"/>
      <c r="I17" s="238">
        <v>340</v>
      </c>
      <c r="J17" s="231"/>
      <c r="K17" s="183"/>
      <c r="L17" s="183"/>
      <c r="M17" s="183"/>
      <c r="N17" s="183"/>
      <c r="O17" s="183"/>
      <c r="P17" s="183"/>
      <c r="Q17" s="183"/>
      <c r="R17" s="183"/>
      <c r="S17" s="183"/>
      <c r="T17" s="183"/>
      <c r="U17" s="183"/>
      <c r="V17" s="183"/>
      <c r="W17" s="183"/>
      <c r="X17" s="183"/>
      <c r="Y17" s="183"/>
      <c r="Z17" s="183"/>
      <c r="AA17" s="235"/>
      <c r="AB17" s="268"/>
      <c r="AD17" s="270">
        <v>639.92</v>
      </c>
      <c r="AE17" s="233">
        <v>0</v>
      </c>
      <c r="AG17" s="186"/>
    </row>
    <row r="18" spans="1:33" s="182" customFormat="1" ht="14.25" customHeight="1">
      <c r="A18" s="192">
        <v>2</v>
      </c>
      <c r="B18" s="210" t="s">
        <v>151</v>
      </c>
      <c r="C18" s="192" t="s">
        <v>150</v>
      </c>
      <c r="D18" s="211">
        <v>1</v>
      </c>
      <c r="E18" s="212">
        <v>105</v>
      </c>
      <c r="F18" s="213">
        <v>1190</v>
      </c>
      <c r="G18" s="213"/>
      <c r="H18" s="213"/>
      <c r="I18" s="222">
        <v>198.33</v>
      </c>
      <c r="J18" s="231"/>
      <c r="K18" s="183"/>
      <c r="L18" s="183"/>
      <c r="M18" s="183"/>
      <c r="N18" s="183"/>
      <c r="O18" s="183"/>
      <c r="P18" s="183"/>
      <c r="Q18" s="183"/>
      <c r="R18" s="183"/>
      <c r="S18" s="183"/>
      <c r="T18" s="183"/>
      <c r="U18" s="183"/>
      <c r="V18" s="183"/>
      <c r="W18" s="183"/>
      <c r="X18" s="183"/>
      <c r="Y18" s="183"/>
      <c r="Z18" s="183"/>
      <c r="AA18" s="235"/>
      <c r="AB18" s="268"/>
      <c r="AD18" s="270"/>
      <c r="AE18" s="233"/>
      <c r="AG18" s="186"/>
    </row>
    <row r="19" spans="1:33" s="182" customFormat="1" ht="14.25" customHeight="1">
      <c r="A19" s="192">
        <v>3</v>
      </c>
      <c r="B19" s="210" t="s">
        <v>152</v>
      </c>
      <c r="C19" s="192" t="s">
        <v>150</v>
      </c>
      <c r="D19" s="211">
        <v>1</v>
      </c>
      <c r="E19" s="212">
        <v>345.98</v>
      </c>
      <c r="F19" s="214"/>
      <c r="G19" s="213">
        <v>345.98</v>
      </c>
      <c r="H19" s="213"/>
      <c r="I19" s="222">
        <v>57.66</v>
      </c>
      <c r="J19" s="231"/>
      <c r="K19" s="183"/>
      <c r="L19" s="183"/>
      <c r="M19" s="183"/>
      <c r="N19" s="183"/>
      <c r="O19" s="183"/>
      <c r="P19" s="183"/>
      <c r="Q19" s="183"/>
      <c r="R19" s="183"/>
      <c r="S19" s="183"/>
      <c r="T19" s="183"/>
      <c r="U19" s="183"/>
      <c r="V19" s="183"/>
      <c r="W19" s="183"/>
      <c r="X19" s="183"/>
      <c r="Y19" s="183"/>
      <c r="Z19" s="183"/>
      <c r="AA19" s="183"/>
      <c r="AB19" s="210"/>
      <c r="AD19" s="270"/>
      <c r="AE19" s="233"/>
      <c r="AG19" s="186"/>
    </row>
    <row r="20" spans="1:33" s="182" customFormat="1" ht="27.75" customHeight="1">
      <c r="A20" s="192">
        <v>4</v>
      </c>
      <c r="B20" s="210" t="s">
        <v>153</v>
      </c>
      <c r="C20" s="192" t="s">
        <v>150</v>
      </c>
      <c r="D20" s="211">
        <v>1</v>
      </c>
      <c r="E20" s="212">
        <v>644.52</v>
      </c>
      <c r="F20" s="214"/>
      <c r="G20" s="213">
        <v>644.52</v>
      </c>
      <c r="H20" s="213"/>
      <c r="I20" s="222">
        <v>107.42</v>
      </c>
      <c r="J20" s="231"/>
      <c r="K20" s="183"/>
      <c r="L20" s="183"/>
      <c r="M20" s="183"/>
      <c r="N20" s="183"/>
      <c r="O20" s="183"/>
      <c r="P20" s="183"/>
      <c r="Q20" s="183"/>
      <c r="R20" s="183"/>
      <c r="S20" s="183"/>
      <c r="T20" s="183"/>
      <c r="U20" s="183"/>
      <c r="V20" s="183"/>
      <c r="W20" s="183"/>
      <c r="X20" s="183"/>
      <c r="Y20" s="183"/>
      <c r="Z20" s="183"/>
      <c r="AA20" s="183"/>
      <c r="AB20" s="271"/>
      <c r="AD20" s="270"/>
      <c r="AE20" s="233"/>
      <c r="AG20" s="186"/>
    </row>
    <row r="21" spans="1:33" s="182" customFormat="1" ht="39.75" customHeight="1">
      <c r="A21" s="215">
        <v>5</v>
      </c>
      <c r="B21" s="216" t="s">
        <v>224</v>
      </c>
      <c r="C21" s="192" t="s">
        <v>150</v>
      </c>
      <c r="D21" s="217">
        <v>1</v>
      </c>
      <c r="E21" s="218">
        <v>11600</v>
      </c>
      <c r="F21" s="219"/>
      <c r="G21" s="213">
        <v>11600</v>
      </c>
      <c r="H21" s="213"/>
      <c r="I21" s="241">
        <v>11600</v>
      </c>
      <c r="J21" s="231"/>
      <c r="K21" s="183"/>
      <c r="L21" s="183"/>
      <c r="M21" s="183"/>
      <c r="N21" s="183"/>
      <c r="O21" s="183"/>
      <c r="P21" s="183"/>
      <c r="Q21" s="183"/>
      <c r="R21" s="183"/>
      <c r="S21" s="183"/>
      <c r="T21" s="183"/>
      <c r="U21" s="183"/>
      <c r="V21" s="183"/>
      <c r="W21" s="183"/>
      <c r="X21" s="183"/>
      <c r="Y21" s="183"/>
      <c r="Z21" s="183"/>
      <c r="AA21" s="235"/>
      <c r="AB21" s="271"/>
      <c r="AD21" s="270">
        <v>106.65</v>
      </c>
      <c r="AE21" s="233">
        <v>0</v>
      </c>
      <c r="AG21" s="186"/>
    </row>
    <row r="22" spans="1:33" s="182" customFormat="1" ht="18" customHeight="1">
      <c r="A22" s="220" t="s">
        <v>144</v>
      </c>
      <c r="B22" s="220"/>
      <c r="C22" s="220"/>
      <c r="D22" s="220"/>
      <c r="E22" s="220"/>
      <c r="F22" s="221"/>
      <c r="G22" s="221"/>
      <c r="H22" s="221"/>
      <c r="I22" s="221">
        <v>12303.41</v>
      </c>
      <c r="J22" s="183"/>
      <c r="K22" s="183"/>
      <c r="L22" s="183"/>
      <c r="M22" s="183"/>
      <c r="N22" s="183"/>
      <c r="O22" s="183"/>
      <c r="P22" s="183"/>
      <c r="Q22" s="183"/>
      <c r="R22" s="183"/>
      <c r="S22" s="183"/>
      <c r="T22" s="183"/>
      <c r="U22" s="183"/>
      <c r="V22" s="183"/>
      <c r="W22" s="183"/>
      <c r="X22" s="183"/>
      <c r="Y22" s="183"/>
      <c r="Z22" s="183"/>
      <c r="AA22" s="183"/>
      <c r="AB22" s="210"/>
      <c r="AD22" s="233">
        <v>0</v>
      </c>
      <c r="AE22" s="233"/>
      <c r="AG22" s="186"/>
    </row>
    <row r="23" spans="1:33" s="182" customFormat="1" ht="18" customHeight="1">
      <c r="A23" s="199" t="s">
        <v>145</v>
      </c>
      <c r="B23" s="199"/>
      <c r="C23" s="199"/>
      <c r="D23" s="196">
        <v>0.2</v>
      </c>
      <c r="E23" s="196"/>
      <c r="F23" s="221"/>
      <c r="G23" s="221"/>
      <c r="H23" s="221"/>
      <c r="I23" s="221">
        <f>I22*20%</f>
        <v>2460.6820000000002</v>
      </c>
      <c r="J23" s="183"/>
      <c r="K23" s="183"/>
      <c r="L23" s="183"/>
      <c r="M23" s="183"/>
      <c r="N23" s="183"/>
      <c r="O23" s="183"/>
      <c r="P23" s="183"/>
      <c r="Q23" s="183"/>
      <c r="R23" s="183"/>
      <c r="S23" s="183"/>
      <c r="T23" s="183"/>
      <c r="U23" s="183"/>
      <c r="V23" s="183"/>
      <c r="W23" s="183"/>
      <c r="X23" s="183"/>
      <c r="Y23" s="183"/>
      <c r="Z23" s="183"/>
      <c r="AA23" s="235"/>
      <c r="AB23" s="271"/>
      <c r="AD23" s="233">
        <v>0</v>
      </c>
      <c r="AE23" s="233"/>
      <c r="AG23" s="186"/>
    </row>
    <row r="24" spans="1:33" s="182" customFormat="1" ht="18" customHeight="1">
      <c r="A24" s="220" t="s">
        <v>155</v>
      </c>
      <c r="B24" s="220"/>
      <c r="C24" s="220"/>
      <c r="D24" s="220"/>
      <c r="E24" s="220"/>
      <c r="F24" s="221"/>
      <c r="G24" s="221"/>
      <c r="H24" s="221"/>
      <c r="I24" s="221">
        <f>I22+I23</f>
        <v>14764.092</v>
      </c>
      <c r="J24" s="183"/>
      <c r="K24" s="183"/>
      <c r="L24" s="183"/>
      <c r="M24" s="183"/>
      <c r="N24" s="183"/>
      <c r="O24" s="183"/>
      <c r="P24" s="183"/>
      <c r="Q24" s="183"/>
      <c r="R24" s="183"/>
      <c r="S24" s="183"/>
      <c r="T24" s="183"/>
      <c r="U24" s="183"/>
      <c r="V24" s="183"/>
      <c r="W24" s="183"/>
      <c r="X24" s="183"/>
      <c r="Y24" s="183"/>
      <c r="Z24" s="183"/>
      <c r="AA24" s="236"/>
      <c r="AB24" s="271"/>
      <c r="AD24" s="269">
        <v>0</v>
      </c>
      <c r="AE24" s="232"/>
      <c r="AG24" s="186"/>
    </row>
    <row r="25" spans="1:33" s="182" customFormat="1" ht="9.75" customHeight="1">
      <c r="A25" s="186"/>
      <c r="B25" s="186"/>
      <c r="C25" s="192"/>
      <c r="D25" s="192"/>
      <c r="E25" s="192"/>
      <c r="F25" s="222"/>
      <c r="G25" s="222"/>
      <c r="H25" s="222"/>
      <c r="I25" s="192"/>
      <c r="J25" s="183"/>
      <c r="K25" s="185"/>
      <c r="L25" s="183"/>
      <c r="M25" s="183"/>
      <c r="N25" s="183"/>
      <c r="O25" s="183"/>
      <c r="P25" s="183"/>
      <c r="Q25" s="183"/>
      <c r="R25" s="183"/>
      <c r="S25" s="183"/>
      <c r="T25" s="183"/>
      <c r="U25" s="183"/>
      <c r="V25" s="183"/>
      <c r="W25" s="183"/>
      <c r="X25" s="183"/>
      <c r="Y25" s="183"/>
      <c r="Z25" s="183"/>
      <c r="AA25" s="183"/>
      <c r="AB25" s="210"/>
      <c r="AD25" s="234"/>
      <c r="AE25" s="237"/>
      <c r="AG25" s="186"/>
    </row>
    <row r="26" spans="1:33" s="182" customFormat="1" ht="18" customHeight="1">
      <c r="A26" s="223" t="s">
        <v>156</v>
      </c>
      <c r="B26" s="223"/>
      <c r="C26" s="223"/>
      <c r="D26" s="223"/>
      <c r="E26" s="223"/>
      <c r="F26" s="224"/>
      <c r="G26" s="224"/>
      <c r="H26" s="224"/>
      <c r="I26" s="224">
        <f>I24+I13</f>
        <v>15445.668000000001</v>
      </c>
      <c r="J26" s="183"/>
      <c r="K26" s="183"/>
      <c r="L26" s="183"/>
      <c r="M26" s="183"/>
      <c r="N26" s="183"/>
      <c r="O26" s="183"/>
      <c r="P26" s="183"/>
      <c r="Q26" s="183"/>
      <c r="R26" s="183"/>
      <c r="S26" s="183"/>
      <c r="T26" s="183"/>
      <c r="U26" s="183"/>
      <c r="V26" s="183"/>
      <c r="W26" s="183"/>
      <c r="X26" s="183"/>
      <c r="Y26" s="183"/>
      <c r="Z26" s="183"/>
      <c r="AA26" s="236"/>
      <c r="AB26" s="272"/>
      <c r="AD26" s="269" t="e">
        <v>#REF!</v>
      </c>
      <c r="AE26" s="232"/>
      <c r="AG26" s="186"/>
    </row>
    <row r="27" spans="1:33" s="182" customFormat="1" ht="9.75" customHeight="1">
      <c r="A27" s="202"/>
      <c r="B27" s="202"/>
      <c r="C27" s="202"/>
      <c r="D27" s="202"/>
      <c r="E27" s="202"/>
      <c r="F27" s="203"/>
      <c r="G27" s="203"/>
      <c r="H27" s="203"/>
      <c r="I27" s="202"/>
      <c r="J27" s="183"/>
      <c r="K27" s="183"/>
      <c r="L27" s="183"/>
      <c r="M27" s="183"/>
      <c r="N27" s="183"/>
      <c r="O27" s="183"/>
      <c r="P27" s="183"/>
      <c r="Q27" s="183"/>
      <c r="R27" s="183"/>
      <c r="S27" s="183"/>
      <c r="T27" s="183"/>
      <c r="U27" s="183"/>
      <c r="V27" s="183"/>
      <c r="W27" s="183"/>
      <c r="X27" s="183"/>
      <c r="Y27" s="183"/>
      <c r="Z27" s="183"/>
      <c r="AA27" s="183"/>
      <c r="AB27" s="210"/>
      <c r="AG27" s="186"/>
    </row>
    <row r="28" spans="1:33" s="182" customFormat="1" ht="18.75" customHeight="1">
      <c r="A28" s="225" t="s">
        <v>157</v>
      </c>
      <c r="B28" s="225"/>
      <c r="C28" s="225"/>
      <c r="D28" s="225"/>
      <c r="E28" s="225"/>
      <c r="F28" s="225"/>
      <c r="G28" s="225"/>
      <c r="H28" s="225"/>
      <c r="I28" s="225"/>
      <c r="J28" s="183"/>
      <c r="K28" s="185"/>
      <c r="L28" s="183"/>
      <c r="M28" s="183"/>
      <c r="N28" s="183"/>
      <c r="O28" s="183"/>
      <c r="P28" s="183"/>
      <c r="Q28" s="183"/>
      <c r="R28" s="183"/>
      <c r="S28" s="183"/>
      <c r="T28" s="183"/>
      <c r="U28" s="183"/>
      <c r="V28" s="183"/>
      <c r="W28" s="183"/>
      <c r="X28" s="183"/>
      <c r="Y28" s="183"/>
      <c r="Z28" s="183"/>
      <c r="AA28" s="183"/>
      <c r="AB28" s="210"/>
      <c r="AG28" s="186"/>
    </row>
    <row r="29" spans="1:33" s="182" customFormat="1" ht="15" customHeight="1">
      <c r="A29" s="226" t="s">
        <v>158</v>
      </c>
      <c r="B29" s="226"/>
      <c r="C29" s="226"/>
      <c r="D29" s="226"/>
      <c r="E29" s="226"/>
      <c r="F29" s="226"/>
      <c r="G29" s="226"/>
      <c r="H29" s="226"/>
      <c r="I29" s="239"/>
      <c r="J29" s="239"/>
      <c r="K29" s="239"/>
      <c r="L29" s="183"/>
      <c r="M29" s="183"/>
      <c r="N29" s="183"/>
      <c r="O29" s="183"/>
      <c r="P29" s="183"/>
      <c r="Q29" s="183"/>
      <c r="R29" s="183"/>
      <c r="S29" s="183"/>
      <c r="T29" s="183"/>
      <c r="U29" s="183"/>
      <c r="V29" s="183"/>
      <c r="W29" s="183"/>
      <c r="X29" s="183"/>
      <c r="Y29" s="183"/>
      <c r="Z29" s="183"/>
      <c r="AA29" s="183"/>
      <c r="AB29" s="210"/>
      <c r="AG29" s="186"/>
    </row>
    <row r="30" spans="1:33" s="182" customFormat="1" ht="15" customHeight="1">
      <c r="A30" s="226" t="s">
        <v>159</v>
      </c>
      <c r="B30" s="226"/>
      <c r="C30" s="226"/>
      <c r="D30" s="226"/>
      <c r="E30" s="226"/>
      <c r="F30" s="226"/>
      <c r="G30" s="226"/>
      <c r="H30" s="226"/>
      <c r="I30" s="239"/>
      <c r="J30" s="239"/>
      <c r="K30" s="239"/>
      <c r="L30" s="183"/>
      <c r="M30" s="183"/>
      <c r="N30" s="183"/>
      <c r="O30" s="183"/>
      <c r="P30" s="183"/>
      <c r="Q30" s="183"/>
      <c r="R30" s="183"/>
      <c r="S30" s="183"/>
      <c r="T30" s="183"/>
      <c r="U30" s="183"/>
      <c r="V30" s="183"/>
      <c r="W30" s="183"/>
      <c r="X30" s="183"/>
      <c r="Y30" s="183"/>
      <c r="Z30" s="183"/>
      <c r="AA30" s="183"/>
      <c r="AB30" s="210"/>
      <c r="AG30" s="186"/>
    </row>
    <row r="31" spans="1:33" s="182" customFormat="1" ht="15" customHeight="1">
      <c r="A31" s="226" t="s">
        <v>160</v>
      </c>
      <c r="B31" s="226"/>
      <c r="C31" s="226"/>
      <c r="D31" s="226"/>
      <c r="E31" s="226"/>
      <c r="F31" s="226"/>
      <c r="G31" s="226"/>
      <c r="H31" s="226"/>
      <c r="I31" s="239"/>
      <c r="J31" s="239"/>
      <c r="K31" s="239"/>
      <c r="L31" s="183"/>
      <c r="M31" s="183"/>
      <c r="N31" s="183"/>
      <c r="O31" s="183"/>
      <c r="P31" s="183"/>
      <c r="Q31" s="183"/>
      <c r="R31" s="183"/>
      <c r="S31" s="183"/>
      <c r="T31" s="183"/>
      <c r="U31" s="183"/>
      <c r="V31" s="183"/>
      <c r="W31" s="183"/>
      <c r="X31" s="183"/>
      <c r="Y31" s="183"/>
      <c r="Z31" s="183"/>
      <c r="AA31" s="183"/>
      <c r="AB31" s="210"/>
      <c r="AG31" s="186"/>
    </row>
    <row r="32" spans="1:12" ht="172.5" customHeight="1">
      <c r="A32" s="242" t="s">
        <v>161</v>
      </c>
      <c r="B32" s="242"/>
      <c r="C32" s="242"/>
      <c r="D32" s="242"/>
      <c r="E32" s="242"/>
      <c r="F32" s="242"/>
      <c r="G32" s="242"/>
      <c r="H32" s="242"/>
      <c r="I32" s="242"/>
      <c r="J32" s="242"/>
      <c r="K32" s="242"/>
      <c r="L32" s="242"/>
    </row>
  </sheetData>
  <sheetProtection/>
  <mergeCells count="24">
    <mergeCell ref="A1:I1"/>
    <mergeCell ref="J1:K1"/>
    <mergeCell ref="A2:I2"/>
    <mergeCell ref="A3:K3"/>
    <mergeCell ref="A11:D11"/>
    <mergeCell ref="AD11:AE11"/>
    <mergeCell ref="A12:C12"/>
    <mergeCell ref="AD12:AE12"/>
    <mergeCell ref="A13:D13"/>
    <mergeCell ref="AD13:AE13"/>
    <mergeCell ref="A15:K15"/>
    <mergeCell ref="A22:D22"/>
    <mergeCell ref="AD22:AE22"/>
    <mergeCell ref="A23:C23"/>
    <mergeCell ref="AD23:AE23"/>
    <mergeCell ref="A24:D24"/>
    <mergeCell ref="AD24:AE24"/>
    <mergeCell ref="A26:D26"/>
    <mergeCell ref="AD26:AE26"/>
    <mergeCell ref="A28:I28"/>
    <mergeCell ref="A29:H29"/>
    <mergeCell ref="A30:H30"/>
    <mergeCell ref="A31:H31"/>
    <mergeCell ref="A32:L32"/>
  </mergeCells>
  <printOptions/>
  <pageMargins left="0.5118110236220472" right="0.5118110236220472" top="0.9842519685039371" bottom="0.8661417322834646" header="0.31496062992125984" footer="0.31496062992125984"/>
  <pageSetup fitToHeight="0" fitToWidth="1" horizontalDpi="600" verticalDpi="600" orientation="portrait" paperSize="9" scale="71"/>
</worksheet>
</file>

<file path=xl/worksheets/sheet28.xml><?xml version="1.0" encoding="utf-8"?>
<worksheet xmlns="http://schemas.openxmlformats.org/spreadsheetml/2006/main" xmlns:r="http://schemas.openxmlformats.org/officeDocument/2006/relationships">
  <sheetPr>
    <pageSetUpPr fitToPage="1"/>
  </sheetPr>
  <dimension ref="A1:AG32"/>
  <sheetViews>
    <sheetView showZeros="0" view="pageBreakPreview" zoomScaleNormal="120" zoomScaleSheetLayoutView="100" workbookViewId="0" topLeftCell="A11">
      <selection activeCell="I27" sqref="I27"/>
    </sheetView>
  </sheetViews>
  <sheetFormatPr defaultColWidth="9.140625" defaultRowHeight="12" customHeight="1"/>
  <cols>
    <col min="1" max="1" width="6.140625" style="183" customWidth="1"/>
    <col min="2" max="2" width="47.28125" style="183" customWidth="1"/>
    <col min="3" max="3" width="6.28125" style="184" customWidth="1"/>
    <col min="4" max="4" width="8.140625" style="184" customWidth="1"/>
    <col min="5" max="5" width="16.00390625" style="184" customWidth="1"/>
    <col min="6" max="7" width="11.00390625" style="184" customWidth="1"/>
    <col min="8" max="8" width="11.421875" style="184" customWidth="1"/>
    <col min="9" max="9" width="10.7109375" style="184" customWidth="1"/>
    <col min="10" max="10" width="9.140625" style="183" hidden="1" customWidth="1"/>
    <col min="11" max="11" width="9.140625" style="185" hidden="1" customWidth="1"/>
    <col min="12" max="13" width="9.140625" style="183" hidden="1" customWidth="1"/>
    <col min="14" max="14" width="11.140625" style="183" hidden="1" customWidth="1"/>
    <col min="15" max="25" width="9.140625" style="183" hidden="1" customWidth="1"/>
    <col min="26" max="26" width="2.28125" style="183" customWidth="1"/>
    <col min="27" max="27" width="11.7109375" style="183" customWidth="1"/>
    <col min="28" max="28" width="15.7109375" style="210" bestFit="1" customWidth="1"/>
    <col min="29" max="29" width="12.140625" style="182" bestFit="1" customWidth="1"/>
    <col min="30" max="30" width="17.140625" style="182" bestFit="1" customWidth="1"/>
    <col min="31" max="31" width="18.57421875" style="182" customWidth="1"/>
    <col min="32" max="32" width="9.140625" style="182" customWidth="1"/>
    <col min="33" max="33" width="9.140625" style="186" customWidth="1"/>
    <col min="34" max="34" width="9.140625" style="182" customWidth="1"/>
    <col min="35" max="16384" width="9.140625" style="183" customWidth="1"/>
  </cols>
  <sheetData>
    <row r="1" spans="1:33" s="182" customFormat="1" ht="20.25" customHeight="1">
      <c r="A1" s="187" t="s">
        <v>124</v>
      </c>
      <c r="B1" s="187"/>
      <c r="C1" s="187"/>
      <c r="D1" s="187"/>
      <c r="E1" s="187"/>
      <c r="F1" s="187"/>
      <c r="G1" s="187"/>
      <c r="H1" s="187"/>
      <c r="I1" s="187"/>
      <c r="J1" s="187"/>
      <c r="K1" s="187"/>
      <c r="L1" s="183"/>
      <c r="M1" s="183"/>
      <c r="N1" s="183"/>
      <c r="O1" s="183"/>
      <c r="P1" s="183"/>
      <c r="Q1" s="183"/>
      <c r="R1" s="183"/>
      <c r="S1" s="183"/>
      <c r="T1" s="183"/>
      <c r="U1" s="183"/>
      <c r="V1" s="183"/>
      <c r="W1" s="183"/>
      <c r="X1" s="183"/>
      <c r="Y1" s="183"/>
      <c r="Z1" s="183"/>
      <c r="AA1" s="183"/>
      <c r="AB1" s="210"/>
      <c r="AG1" s="186"/>
    </row>
    <row r="2" spans="1:33" s="182" customFormat="1" ht="42" customHeight="1">
      <c r="A2" s="188" t="s">
        <v>225</v>
      </c>
      <c r="B2" s="188"/>
      <c r="C2" s="188"/>
      <c r="D2" s="188"/>
      <c r="E2" s="188"/>
      <c r="F2" s="188"/>
      <c r="G2" s="188"/>
      <c r="H2" s="188"/>
      <c r="I2" s="188"/>
      <c r="J2" s="227"/>
      <c r="K2" s="227"/>
      <c r="L2" s="183"/>
      <c r="M2" s="183"/>
      <c r="N2" s="183"/>
      <c r="O2" s="183"/>
      <c r="P2" s="183"/>
      <c r="Q2" s="183"/>
      <c r="R2" s="183"/>
      <c r="S2" s="183"/>
      <c r="T2" s="183"/>
      <c r="U2" s="183"/>
      <c r="V2" s="183"/>
      <c r="W2" s="183"/>
      <c r="X2" s="183"/>
      <c r="Y2" s="183"/>
      <c r="Z2" s="183"/>
      <c r="AA2" s="183"/>
      <c r="AB2" s="267"/>
      <c r="AG2" s="186"/>
    </row>
    <row r="3" spans="1:33" s="182" customFormat="1" ht="18" customHeight="1">
      <c r="A3" s="189" t="s">
        <v>126</v>
      </c>
      <c r="B3" s="189"/>
      <c r="C3" s="189"/>
      <c r="D3" s="189"/>
      <c r="E3" s="189"/>
      <c r="F3" s="189"/>
      <c r="G3" s="189"/>
      <c r="H3" s="189"/>
      <c r="I3" s="189"/>
      <c r="J3" s="189"/>
      <c r="K3" s="189"/>
      <c r="L3" s="183"/>
      <c r="M3" s="183"/>
      <c r="N3" s="183"/>
      <c r="O3" s="183"/>
      <c r="P3" s="183"/>
      <c r="Q3" s="183"/>
      <c r="R3" s="183"/>
      <c r="S3" s="183"/>
      <c r="T3" s="183"/>
      <c r="U3" s="183"/>
      <c r="V3" s="183"/>
      <c r="W3" s="183"/>
      <c r="X3" s="183"/>
      <c r="Y3" s="183"/>
      <c r="Z3" s="183"/>
      <c r="AA3" s="183"/>
      <c r="AB3" s="210"/>
      <c r="AG3" s="186"/>
    </row>
    <row r="4" spans="1:33" s="182" customFormat="1" ht="9.75" customHeight="1">
      <c r="A4" s="183"/>
      <c r="B4" s="183"/>
      <c r="C4" s="184"/>
      <c r="D4" s="184"/>
      <c r="E4" s="184"/>
      <c r="F4" s="184"/>
      <c r="G4" s="184"/>
      <c r="H4" s="184"/>
      <c r="I4" s="184"/>
      <c r="J4" s="183">
        <v>192</v>
      </c>
      <c r="K4" s="185">
        <v>67</v>
      </c>
      <c r="L4" s="183"/>
      <c r="M4" s="183"/>
      <c r="N4" s="183"/>
      <c r="O4" s="183"/>
      <c r="P4" s="183"/>
      <c r="Q4" s="183"/>
      <c r="R4" s="183"/>
      <c r="S4" s="183"/>
      <c r="T4" s="183"/>
      <c r="U4" s="183"/>
      <c r="V4" s="183"/>
      <c r="W4" s="183"/>
      <c r="X4" s="183"/>
      <c r="Y4" s="183"/>
      <c r="Z4" s="183"/>
      <c r="AA4" s="183"/>
      <c r="AB4" s="210"/>
      <c r="AG4" s="186"/>
    </row>
    <row r="5" spans="1:33" s="182" customFormat="1" ht="30.75" customHeight="1">
      <c r="A5" s="190" t="s">
        <v>51</v>
      </c>
      <c r="B5" s="190" t="s">
        <v>127</v>
      </c>
      <c r="C5" s="190" t="s">
        <v>95</v>
      </c>
      <c r="D5" s="190" t="s">
        <v>128</v>
      </c>
      <c r="E5" s="190" t="s">
        <v>129</v>
      </c>
      <c r="F5" s="191" t="s">
        <v>130</v>
      </c>
      <c r="G5" s="191" t="s">
        <v>131</v>
      </c>
      <c r="H5" s="191" t="s">
        <v>132</v>
      </c>
      <c r="I5" s="190" t="s">
        <v>180</v>
      </c>
      <c r="J5" s="183">
        <v>192</v>
      </c>
      <c r="K5" s="185">
        <v>67</v>
      </c>
      <c r="L5" s="183"/>
      <c r="M5" s="183"/>
      <c r="N5" s="183"/>
      <c r="O5" s="183"/>
      <c r="P5" s="183"/>
      <c r="Q5" s="183"/>
      <c r="R5" s="183"/>
      <c r="S5" s="183"/>
      <c r="T5" s="183"/>
      <c r="U5" s="183"/>
      <c r="V5" s="183"/>
      <c r="W5" s="183"/>
      <c r="X5" s="183"/>
      <c r="Y5" s="183"/>
      <c r="Z5" s="183"/>
      <c r="AA5" s="183"/>
      <c r="AB5" s="210"/>
      <c r="AD5" s="232" t="s">
        <v>134</v>
      </c>
      <c r="AE5" s="232" t="s">
        <v>135</v>
      </c>
      <c r="AG5" s="186"/>
    </row>
    <row r="6" spans="1:33" s="182" customFormat="1" ht="18" customHeight="1">
      <c r="A6" s="192">
        <v>1</v>
      </c>
      <c r="B6" s="186" t="s">
        <v>136</v>
      </c>
      <c r="C6" s="192" t="s">
        <v>137</v>
      </c>
      <c r="D6" s="193">
        <v>6</v>
      </c>
      <c r="E6" s="194">
        <v>3122.05</v>
      </c>
      <c r="F6" s="195">
        <v>104.06833333333334</v>
      </c>
      <c r="G6" s="195">
        <v>624.41</v>
      </c>
      <c r="H6" s="196"/>
      <c r="I6" s="214">
        <v>104.06</v>
      </c>
      <c r="J6" s="183"/>
      <c r="K6" s="185"/>
      <c r="L6" s="183"/>
      <c r="M6" s="183"/>
      <c r="N6" s="183"/>
      <c r="O6" s="183"/>
      <c r="P6" s="183"/>
      <c r="Q6" s="183"/>
      <c r="R6" s="183"/>
      <c r="S6" s="183"/>
      <c r="T6" s="183"/>
      <c r="U6" s="183"/>
      <c r="V6" s="183"/>
      <c r="W6" s="183"/>
      <c r="X6" s="183"/>
      <c r="Y6" s="183"/>
      <c r="Z6" s="183"/>
      <c r="AA6" s="183">
        <v>39</v>
      </c>
      <c r="AB6" s="268"/>
      <c r="AD6" s="233">
        <v>18.81</v>
      </c>
      <c r="AE6" s="233">
        <v>0</v>
      </c>
      <c r="AG6" s="186"/>
    </row>
    <row r="7" spans="1:33" s="182" customFormat="1" ht="18" customHeight="1">
      <c r="A7" s="192">
        <v>2</v>
      </c>
      <c r="B7" s="186" t="s">
        <v>138</v>
      </c>
      <c r="C7" s="192" t="s">
        <v>139</v>
      </c>
      <c r="D7" s="193">
        <v>6</v>
      </c>
      <c r="E7" s="194">
        <v>1362.298574</v>
      </c>
      <c r="F7" s="195">
        <v>45.40995246666667</v>
      </c>
      <c r="G7" s="195">
        <v>272.45</v>
      </c>
      <c r="H7" s="196">
        <v>0.81</v>
      </c>
      <c r="I7" s="214">
        <v>82.18</v>
      </c>
      <c r="J7" s="183"/>
      <c r="K7" s="183"/>
      <c r="L7" s="183"/>
      <c r="M7" s="183"/>
      <c r="N7" s="183"/>
      <c r="O7" s="183"/>
      <c r="P7" s="183"/>
      <c r="Q7" s="183"/>
      <c r="R7" s="183"/>
      <c r="S7" s="183"/>
      <c r="T7" s="183"/>
      <c r="U7" s="183"/>
      <c r="V7" s="183"/>
      <c r="W7" s="183"/>
      <c r="X7" s="183"/>
      <c r="Y7" s="183"/>
      <c r="Z7" s="183"/>
      <c r="AA7" s="183"/>
      <c r="AB7" s="268"/>
      <c r="AD7" s="233">
        <v>15.05</v>
      </c>
      <c r="AE7" s="233">
        <v>0</v>
      </c>
      <c r="AG7" s="186"/>
    </row>
    <row r="8" spans="1:33" s="182" customFormat="1" ht="18" customHeight="1">
      <c r="A8" s="192">
        <v>3</v>
      </c>
      <c r="B8" s="186" t="s">
        <v>140</v>
      </c>
      <c r="C8" s="192" t="s">
        <v>137</v>
      </c>
      <c r="D8" s="193">
        <v>6</v>
      </c>
      <c r="E8" s="194">
        <v>2346.71</v>
      </c>
      <c r="F8" s="195">
        <v>78.22366666666667</v>
      </c>
      <c r="G8" s="195">
        <v>469.34</v>
      </c>
      <c r="H8" s="196"/>
      <c r="I8" s="214">
        <v>78.22</v>
      </c>
      <c r="J8" s="183"/>
      <c r="K8" s="183"/>
      <c r="L8" s="183"/>
      <c r="M8" s="183"/>
      <c r="N8" s="183"/>
      <c r="O8" s="183"/>
      <c r="P8" s="183"/>
      <c r="Q8" s="183"/>
      <c r="R8" s="183"/>
      <c r="S8" s="183"/>
      <c r="T8" s="183"/>
      <c r="U8" s="183"/>
      <c r="V8" s="183"/>
      <c r="W8" s="183"/>
      <c r="X8" s="183"/>
      <c r="Y8" s="183"/>
      <c r="Z8" s="183"/>
      <c r="AA8" s="183"/>
      <c r="AB8" s="268"/>
      <c r="AD8" s="233"/>
      <c r="AE8" s="233"/>
      <c r="AG8" s="186"/>
    </row>
    <row r="9" spans="1:33" s="182" customFormat="1" ht="18" customHeight="1">
      <c r="A9" s="192">
        <v>4</v>
      </c>
      <c r="B9" s="186" t="s">
        <v>142</v>
      </c>
      <c r="C9" s="192" t="s">
        <v>137</v>
      </c>
      <c r="D9" s="193">
        <v>4</v>
      </c>
      <c r="E9" s="194">
        <v>3297.12</v>
      </c>
      <c r="F9" s="195">
        <v>109.904</v>
      </c>
      <c r="G9" s="195">
        <v>439.61</v>
      </c>
      <c r="H9" s="196"/>
      <c r="I9" s="214">
        <v>73.26</v>
      </c>
      <c r="J9" s="183"/>
      <c r="K9" s="183"/>
      <c r="L9" s="183"/>
      <c r="M9" s="183"/>
      <c r="N9" s="183"/>
      <c r="O9" s="183"/>
      <c r="P9" s="183"/>
      <c r="Q9" s="183"/>
      <c r="R9" s="183"/>
      <c r="S9" s="183"/>
      <c r="T9" s="183"/>
      <c r="U9" s="183"/>
      <c r="V9" s="183"/>
      <c r="W9" s="183"/>
      <c r="X9" s="183"/>
      <c r="Y9" s="183"/>
      <c r="Z9" s="183"/>
      <c r="AA9" s="183"/>
      <c r="AB9" s="210"/>
      <c r="AD9" s="233"/>
      <c r="AE9" s="233"/>
      <c r="AG9" s="186"/>
    </row>
    <row r="10" spans="1:33" s="182" customFormat="1" ht="18" customHeight="1">
      <c r="A10" s="192">
        <v>5</v>
      </c>
      <c r="B10" s="186" t="s">
        <v>143</v>
      </c>
      <c r="C10" s="192" t="s">
        <v>137</v>
      </c>
      <c r="D10" s="193">
        <v>4</v>
      </c>
      <c r="E10" s="194">
        <v>4263.1</v>
      </c>
      <c r="F10" s="195">
        <v>142.10333333333335</v>
      </c>
      <c r="G10" s="195">
        <v>568.41</v>
      </c>
      <c r="H10" s="196"/>
      <c r="I10" s="214">
        <v>94.73</v>
      </c>
      <c r="J10" s="183"/>
      <c r="K10" s="183"/>
      <c r="L10" s="183"/>
      <c r="M10" s="183"/>
      <c r="N10" s="183"/>
      <c r="O10" s="183"/>
      <c r="P10" s="183"/>
      <c r="Q10" s="183"/>
      <c r="R10" s="183"/>
      <c r="S10" s="183"/>
      <c r="T10" s="183"/>
      <c r="U10" s="183"/>
      <c r="V10" s="183"/>
      <c r="W10" s="183"/>
      <c r="X10" s="183"/>
      <c r="Y10" s="183"/>
      <c r="Z10" s="183"/>
      <c r="AA10" s="183"/>
      <c r="AB10" s="210"/>
      <c r="AD10" s="233"/>
      <c r="AE10" s="233"/>
      <c r="AG10" s="186"/>
    </row>
    <row r="11" spans="1:33" s="182" customFormat="1" ht="18" customHeight="1">
      <c r="A11" s="197" t="s">
        <v>144</v>
      </c>
      <c r="B11" s="197"/>
      <c r="C11" s="197"/>
      <c r="D11" s="197"/>
      <c r="E11" s="197"/>
      <c r="F11" s="198"/>
      <c r="G11" s="198"/>
      <c r="H11" s="198"/>
      <c r="I11" s="228">
        <v>432.45000000000005</v>
      </c>
      <c r="J11" s="183"/>
      <c r="K11" s="183"/>
      <c r="L11" s="183"/>
      <c r="M11" s="183"/>
      <c r="N11" s="183"/>
      <c r="O11" s="183"/>
      <c r="P11" s="183"/>
      <c r="Q11" s="183"/>
      <c r="R11" s="183"/>
      <c r="S11" s="183"/>
      <c r="T11" s="183"/>
      <c r="U11" s="183"/>
      <c r="V11" s="183"/>
      <c r="W11" s="183"/>
      <c r="X11" s="183"/>
      <c r="Y11" s="183"/>
      <c r="Z11" s="183"/>
      <c r="AA11" s="183"/>
      <c r="AB11" s="210"/>
      <c r="AD11" s="237">
        <v>0</v>
      </c>
      <c r="AE11" s="234"/>
      <c r="AG11" s="186"/>
    </row>
    <row r="12" spans="1:33" s="182" customFormat="1" ht="18" customHeight="1">
      <c r="A12" s="199" t="s">
        <v>145</v>
      </c>
      <c r="B12" s="199"/>
      <c r="C12" s="199"/>
      <c r="D12" s="200">
        <v>0.2</v>
      </c>
      <c r="E12" s="200"/>
      <c r="F12" s="201"/>
      <c r="G12" s="201"/>
      <c r="H12" s="201"/>
      <c r="I12" s="229">
        <f>I11*20%</f>
        <v>86.49000000000001</v>
      </c>
      <c r="J12" s="183"/>
      <c r="K12" s="183"/>
      <c r="L12" s="183"/>
      <c r="M12" s="183"/>
      <c r="N12" s="183"/>
      <c r="O12" s="183"/>
      <c r="P12" s="183"/>
      <c r="Q12" s="183"/>
      <c r="R12" s="183"/>
      <c r="S12" s="183"/>
      <c r="T12" s="183"/>
      <c r="U12" s="183"/>
      <c r="V12" s="183"/>
      <c r="W12" s="183"/>
      <c r="X12" s="183"/>
      <c r="Y12" s="183"/>
      <c r="Z12" s="183"/>
      <c r="AA12" s="183"/>
      <c r="AB12" s="210"/>
      <c r="AD12" s="233" t="e">
        <v>#REF!</v>
      </c>
      <c r="AE12" s="233"/>
      <c r="AG12" s="186"/>
    </row>
    <row r="13" spans="1:33" s="182" customFormat="1" ht="18" customHeight="1">
      <c r="A13" s="197" t="s">
        <v>146</v>
      </c>
      <c r="B13" s="197"/>
      <c r="C13" s="197"/>
      <c r="D13" s="197"/>
      <c r="E13" s="197"/>
      <c r="F13" s="201"/>
      <c r="G13" s="201"/>
      <c r="H13" s="201"/>
      <c r="I13" s="230">
        <f>I11+I12</f>
        <v>518.94</v>
      </c>
      <c r="J13" s="183"/>
      <c r="K13" s="183"/>
      <c r="L13" s="183"/>
      <c r="M13" s="183"/>
      <c r="N13" s="183"/>
      <c r="O13" s="183"/>
      <c r="P13" s="183"/>
      <c r="Q13" s="183"/>
      <c r="R13" s="183"/>
      <c r="S13" s="183"/>
      <c r="T13" s="183"/>
      <c r="U13" s="183"/>
      <c r="V13" s="183"/>
      <c r="W13" s="183"/>
      <c r="X13" s="183"/>
      <c r="Y13" s="183"/>
      <c r="Z13" s="183"/>
      <c r="AA13" s="183"/>
      <c r="AB13" s="210"/>
      <c r="AD13" s="269" t="e">
        <v>#REF!</v>
      </c>
      <c r="AE13" s="232"/>
      <c r="AG13" s="186"/>
    </row>
    <row r="14" spans="1:33" s="182" customFormat="1" ht="9.75" customHeight="1">
      <c r="A14" s="202"/>
      <c r="B14" s="202"/>
      <c r="C14" s="202"/>
      <c r="D14" s="202"/>
      <c r="E14" s="202"/>
      <c r="F14" s="203"/>
      <c r="G14" s="203"/>
      <c r="H14" s="203"/>
      <c r="I14" s="202"/>
      <c r="J14" s="183"/>
      <c r="K14" s="183"/>
      <c r="L14" s="183"/>
      <c r="M14" s="183"/>
      <c r="N14" s="183"/>
      <c r="O14" s="183"/>
      <c r="P14" s="183"/>
      <c r="Q14" s="183"/>
      <c r="R14" s="183"/>
      <c r="S14" s="183"/>
      <c r="T14" s="183"/>
      <c r="U14" s="183"/>
      <c r="V14" s="183"/>
      <c r="W14" s="183"/>
      <c r="X14" s="183"/>
      <c r="Y14" s="183"/>
      <c r="Z14" s="183"/>
      <c r="AA14" s="183"/>
      <c r="AB14" s="210"/>
      <c r="AD14" s="269"/>
      <c r="AE14" s="232"/>
      <c r="AG14" s="186"/>
    </row>
    <row r="15" spans="1:33" s="182" customFormat="1" ht="18" customHeight="1">
      <c r="A15" s="204" t="s">
        <v>147</v>
      </c>
      <c r="B15" s="204"/>
      <c r="C15" s="204"/>
      <c r="D15" s="204"/>
      <c r="E15" s="204"/>
      <c r="F15" s="204"/>
      <c r="G15" s="204"/>
      <c r="H15" s="204"/>
      <c r="I15" s="204"/>
      <c r="J15" s="204"/>
      <c r="K15" s="204"/>
      <c r="L15" s="183"/>
      <c r="M15" s="183"/>
      <c r="N15" s="183"/>
      <c r="O15" s="183"/>
      <c r="P15" s="183"/>
      <c r="Q15" s="183"/>
      <c r="R15" s="183"/>
      <c r="S15" s="183"/>
      <c r="T15" s="183"/>
      <c r="U15" s="183"/>
      <c r="V15" s="183"/>
      <c r="W15" s="183"/>
      <c r="X15" s="183"/>
      <c r="Y15" s="183"/>
      <c r="Z15" s="183"/>
      <c r="AA15" s="183"/>
      <c r="AB15" s="210"/>
      <c r="AD15" s="234"/>
      <c r="AE15" s="234"/>
      <c r="AG15" s="186"/>
    </row>
    <row r="16" spans="1:33" s="182" customFormat="1" ht="30" customHeight="1">
      <c r="A16" s="190" t="s">
        <v>51</v>
      </c>
      <c r="B16" s="190" t="s">
        <v>127</v>
      </c>
      <c r="C16" s="190" t="s">
        <v>95</v>
      </c>
      <c r="D16" s="190" t="s">
        <v>128</v>
      </c>
      <c r="E16" s="190" t="s">
        <v>129</v>
      </c>
      <c r="F16" s="191" t="s">
        <v>148</v>
      </c>
      <c r="G16" s="191" t="s">
        <v>131</v>
      </c>
      <c r="H16" s="191"/>
      <c r="I16" s="190" t="s">
        <v>133</v>
      </c>
      <c r="J16" s="183"/>
      <c r="K16" s="183"/>
      <c r="L16" s="183"/>
      <c r="M16" s="183"/>
      <c r="N16" s="183"/>
      <c r="O16" s="183"/>
      <c r="P16" s="183"/>
      <c r="Q16" s="183"/>
      <c r="R16" s="183"/>
      <c r="S16" s="183"/>
      <c r="T16" s="183"/>
      <c r="U16" s="183"/>
      <c r="V16" s="183"/>
      <c r="W16" s="183"/>
      <c r="X16" s="183"/>
      <c r="Y16" s="183"/>
      <c r="Z16" s="183"/>
      <c r="AA16" s="183"/>
      <c r="AB16" s="210"/>
      <c r="AD16" s="232" t="s">
        <v>134</v>
      </c>
      <c r="AE16" s="232" t="s">
        <v>135</v>
      </c>
      <c r="AG16" s="186"/>
    </row>
    <row r="17" spans="1:33" s="182" customFormat="1" ht="23.25" customHeight="1">
      <c r="A17" s="205">
        <v>1</v>
      </c>
      <c r="B17" s="206" t="s">
        <v>149</v>
      </c>
      <c r="C17" s="192" t="s">
        <v>150</v>
      </c>
      <c r="D17" s="207">
        <v>3</v>
      </c>
      <c r="E17" s="208">
        <v>20</v>
      </c>
      <c r="F17" s="209">
        <v>1560</v>
      </c>
      <c r="G17" s="209"/>
      <c r="H17" s="209"/>
      <c r="I17" s="238">
        <v>260</v>
      </c>
      <c r="J17" s="231"/>
      <c r="K17" s="183"/>
      <c r="L17" s="183"/>
      <c r="M17" s="183"/>
      <c r="N17" s="183"/>
      <c r="O17" s="183"/>
      <c r="P17" s="183"/>
      <c r="Q17" s="183"/>
      <c r="R17" s="183"/>
      <c r="S17" s="183"/>
      <c r="T17" s="183"/>
      <c r="U17" s="183"/>
      <c r="V17" s="183"/>
      <c r="W17" s="183"/>
      <c r="X17" s="183"/>
      <c r="Y17" s="183"/>
      <c r="Z17" s="183"/>
      <c r="AA17" s="235"/>
      <c r="AB17" s="268"/>
      <c r="AD17" s="270">
        <v>639.92</v>
      </c>
      <c r="AE17" s="233">
        <v>0</v>
      </c>
      <c r="AG17" s="186"/>
    </row>
    <row r="18" spans="1:33" s="182" customFormat="1" ht="23.25" customHeight="1">
      <c r="A18" s="192">
        <v>2</v>
      </c>
      <c r="B18" s="210" t="s">
        <v>151</v>
      </c>
      <c r="C18" s="192" t="s">
        <v>150</v>
      </c>
      <c r="D18" s="211">
        <v>1</v>
      </c>
      <c r="E18" s="212">
        <v>105</v>
      </c>
      <c r="F18" s="213">
        <v>909.9999999999999</v>
      </c>
      <c r="G18" s="213"/>
      <c r="H18" s="213"/>
      <c r="I18" s="222">
        <v>151.66</v>
      </c>
      <c r="J18" s="231"/>
      <c r="K18" s="183"/>
      <c r="L18" s="183"/>
      <c r="M18" s="183"/>
      <c r="N18" s="183"/>
      <c r="O18" s="183"/>
      <c r="P18" s="183"/>
      <c r="Q18" s="183"/>
      <c r="R18" s="183"/>
      <c r="S18" s="183"/>
      <c r="T18" s="183"/>
      <c r="U18" s="183"/>
      <c r="V18" s="183"/>
      <c r="W18" s="183"/>
      <c r="X18" s="183"/>
      <c r="Y18" s="183"/>
      <c r="Z18" s="183"/>
      <c r="AA18" s="235"/>
      <c r="AB18" s="268"/>
      <c r="AD18" s="270"/>
      <c r="AE18" s="233"/>
      <c r="AG18" s="186"/>
    </row>
    <row r="19" spans="1:33" s="182" customFormat="1" ht="23.25" customHeight="1">
      <c r="A19" s="192">
        <v>3</v>
      </c>
      <c r="B19" s="210" t="s">
        <v>152</v>
      </c>
      <c r="C19" s="192" t="s">
        <v>150</v>
      </c>
      <c r="D19" s="211">
        <v>1</v>
      </c>
      <c r="E19" s="212">
        <v>345.98</v>
      </c>
      <c r="F19" s="214"/>
      <c r="G19" s="213">
        <v>345.98</v>
      </c>
      <c r="H19" s="213"/>
      <c r="I19" s="222">
        <v>57.66</v>
      </c>
      <c r="J19" s="231"/>
      <c r="K19" s="183"/>
      <c r="L19" s="183"/>
      <c r="M19" s="183"/>
      <c r="N19" s="183"/>
      <c r="O19" s="183"/>
      <c r="P19" s="183"/>
      <c r="Q19" s="183"/>
      <c r="R19" s="183"/>
      <c r="S19" s="183"/>
      <c r="T19" s="183"/>
      <c r="U19" s="183"/>
      <c r="V19" s="183"/>
      <c r="W19" s="183"/>
      <c r="X19" s="183"/>
      <c r="Y19" s="183"/>
      <c r="Z19" s="183"/>
      <c r="AA19" s="183"/>
      <c r="AB19" s="210"/>
      <c r="AD19" s="270"/>
      <c r="AE19" s="233"/>
      <c r="AG19" s="186"/>
    </row>
    <row r="20" spans="1:33" s="182" customFormat="1" ht="27.75" customHeight="1">
      <c r="A20" s="192">
        <v>4</v>
      </c>
      <c r="B20" s="210" t="s">
        <v>153</v>
      </c>
      <c r="C20" s="192" t="s">
        <v>150</v>
      </c>
      <c r="D20" s="211">
        <v>1</v>
      </c>
      <c r="E20" s="212">
        <v>644.52</v>
      </c>
      <c r="F20" s="214"/>
      <c r="G20" s="213">
        <v>644.52</v>
      </c>
      <c r="H20" s="213"/>
      <c r="I20" s="222">
        <v>107.42</v>
      </c>
      <c r="J20" s="231"/>
      <c r="K20" s="183"/>
      <c r="L20" s="183"/>
      <c r="M20" s="183"/>
      <c r="N20" s="183"/>
      <c r="O20" s="183"/>
      <c r="P20" s="183"/>
      <c r="Q20" s="183"/>
      <c r="R20" s="183"/>
      <c r="S20" s="183"/>
      <c r="T20" s="183"/>
      <c r="U20" s="183"/>
      <c r="V20" s="183"/>
      <c r="W20" s="183"/>
      <c r="X20" s="183"/>
      <c r="Y20" s="183"/>
      <c r="Z20" s="183"/>
      <c r="AA20" s="183"/>
      <c r="AB20" s="271"/>
      <c r="AD20" s="270"/>
      <c r="AE20" s="233"/>
      <c r="AG20" s="186"/>
    </row>
    <row r="21" spans="1:33" s="182" customFormat="1" ht="51" customHeight="1">
      <c r="A21" s="215">
        <v>5</v>
      </c>
      <c r="B21" s="216" t="s">
        <v>226</v>
      </c>
      <c r="C21" s="192" t="s">
        <v>150</v>
      </c>
      <c r="D21" s="217">
        <v>1</v>
      </c>
      <c r="E21" s="218">
        <v>7050</v>
      </c>
      <c r="F21" s="219"/>
      <c r="G21" s="213">
        <v>7050</v>
      </c>
      <c r="H21" s="213"/>
      <c r="I21" s="241">
        <v>7050</v>
      </c>
      <c r="J21" s="231"/>
      <c r="K21" s="183"/>
      <c r="L21" s="183"/>
      <c r="M21" s="183"/>
      <c r="N21" s="183"/>
      <c r="O21" s="183"/>
      <c r="P21" s="183"/>
      <c r="Q21" s="183"/>
      <c r="R21" s="183"/>
      <c r="S21" s="183"/>
      <c r="T21" s="183"/>
      <c r="U21" s="183"/>
      <c r="V21" s="183"/>
      <c r="W21" s="183"/>
      <c r="X21" s="183"/>
      <c r="Y21" s="183"/>
      <c r="Z21" s="183"/>
      <c r="AA21" s="235"/>
      <c r="AB21" s="271"/>
      <c r="AD21" s="270">
        <v>106.65</v>
      </c>
      <c r="AE21" s="233">
        <v>0</v>
      </c>
      <c r="AG21" s="186"/>
    </row>
    <row r="22" spans="1:33" s="182" customFormat="1" ht="18" customHeight="1">
      <c r="A22" s="220" t="s">
        <v>144</v>
      </c>
      <c r="B22" s="220"/>
      <c r="C22" s="220"/>
      <c r="D22" s="220"/>
      <c r="E22" s="220"/>
      <c r="F22" s="221"/>
      <c r="G22" s="221"/>
      <c r="H22" s="221"/>
      <c r="I22" s="221">
        <v>7626.74</v>
      </c>
      <c r="J22" s="183"/>
      <c r="K22" s="183"/>
      <c r="L22" s="183"/>
      <c r="M22" s="183"/>
      <c r="N22" s="183"/>
      <c r="O22" s="183"/>
      <c r="P22" s="183"/>
      <c r="Q22" s="183"/>
      <c r="R22" s="183"/>
      <c r="S22" s="183"/>
      <c r="T22" s="183"/>
      <c r="U22" s="183"/>
      <c r="V22" s="183"/>
      <c r="W22" s="183"/>
      <c r="X22" s="183"/>
      <c r="Y22" s="183"/>
      <c r="Z22" s="183"/>
      <c r="AA22" s="183"/>
      <c r="AB22" s="210"/>
      <c r="AD22" s="233">
        <v>0</v>
      </c>
      <c r="AE22" s="233"/>
      <c r="AG22" s="186"/>
    </row>
    <row r="23" spans="1:33" s="182" customFormat="1" ht="18" customHeight="1">
      <c r="A23" s="199" t="s">
        <v>145</v>
      </c>
      <c r="B23" s="199"/>
      <c r="C23" s="199"/>
      <c r="D23" s="196">
        <v>0.2</v>
      </c>
      <c r="E23" s="196"/>
      <c r="F23" s="221"/>
      <c r="G23" s="221"/>
      <c r="H23" s="221"/>
      <c r="I23" s="221">
        <f>I22*20%</f>
        <v>1525.348</v>
      </c>
      <c r="J23" s="183"/>
      <c r="K23" s="183"/>
      <c r="L23" s="183"/>
      <c r="M23" s="183"/>
      <c r="N23" s="183"/>
      <c r="O23" s="183"/>
      <c r="P23" s="183"/>
      <c r="Q23" s="183"/>
      <c r="R23" s="183"/>
      <c r="S23" s="183"/>
      <c r="T23" s="183"/>
      <c r="U23" s="183"/>
      <c r="V23" s="183"/>
      <c r="W23" s="183"/>
      <c r="X23" s="183"/>
      <c r="Y23" s="183"/>
      <c r="Z23" s="183"/>
      <c r="AA23" s="235"/>
      <c r="AB23" s="271"/>
      <c r="AD23" s="233">
        <v>0</v>
      </c>
      <c r="AE23" s="233"/>
      <c r="AG23" s="186"/>
    </row>
    <row r="24" spans="1:33" s="182" customFormat="1" ht="18" customHeight="1">
      <c r="A24" s="220" t="s">
        <v>155</v>
      </c>
      <c r="B24" s="220"/>
      <c r="C24" s="220"/>
      <c r="D24" s="220"/>
      <c r="E24" s="220"/>
      <c r="F24" s="221"/>
      <c r="G24" s="221"/>
      <c r="H24" s="221"/>
      <c r="I24" s="221">
        <f>I22+I23</f>
        <v>9152.088</v>
      </c>
      <c r="J24" s="183"/>
      <c r="K24" s="183"/>
      <c r="L24" s="183"/>
      <c r="M24" s="183"/>
      <c r="N24" s="183"/>
      <c r="O24" s="183"/>
      <c r="P24" s="183"/>
      <c r="Q24" s="183"/>
      <c r="R24" s="183"/>
      <c r="S24" s="183"/>
      <c r="T24" s="183"/>
      <c r="U24" s="183"/>
      <c r="V24" s="183"/>
      <c r="W24" s="183"/>
      <c r="X24" s="183"/>
      <c r="Y24" s="183"/>
      <c r="Z24" s="183"/>
      <c r="AA24" s="236"/>
      <c r="AB24" s="271"/>
      <c r="AD24" s="269">
        <v>0</v>
      </c>
      <c r="AE24" s="232"/>
      <c r="AG24" s="186"/>
    </row>
    <row r="25" spans="1:33" s="182" customFormat="1" ht="9.75" customHeight="1">
      <c r="A25" s="186"/>
      <c r="B25" s="186"/>
      <c r="C25" s="192"/>
      <c r="D25" s="192"/>
      <c r="E25" s="192"/>
      <c r="F25" s="222"/>
      <c r="G25" s="222"/>
      <c r="H25" s="222"/>
      <c r="I25" s="192"/>
      <c r="J25" s="183"/>
      <c r="K25" s="185"/>
      <c r="L25" s="183"/>
      <c r="M25" s="183"/>
      <c r="N25" s="183"/>
      <c r="O25" s="183"/>
      <c r="P25" s="183"/>
      <c r="Q25" s="183"/>
      <c r="R25" s="183"/>
      <c r="S25" s="183"/>
      <c r="T25" s="183"/>
      <c r="U25" s="183"/>
      <c r="V25" s="183"/>
      <c r="W25" s="183"/>
      <c r="X25" s="183"/>
      <c r="Y25" s="183"/>
      <c r="Z25" s="183"/>
      <c r="AA25" s="183"/>
      <c r="AB25" s="210"/>
      <c r="AD25" s="234"/>
      <c r="AE25" s="237"/>
      <c r="AG25" s="186"/>
    </row>
    <row r="26" spans="1:33" s="182" customFormat="1" ht="18" customHeight="1">
      <c r="A26" s="223" t="s">
        <v>156</v>
      </c>
      <c r="B26" s="223"/>
      <c r="C26" s="223"/>
      <c r="D26" s="223"/>
      <c r="E26" s="223"/>
      <c r="F26" s="224"/>
      <c r="G26" s="224"/>
      <c r="H26" s="224"/>
      <c r="I26" s="224">
        <f>I24+I13</f>
        <v>9671.028</v>
      </c>
      <c r="J26" s="183"/>
      <c r="K26" s="183"/>
      <c r="L26" s="183"/>
      <c r="M26" s="183"/>
      <c r="N26" s="183"/>
      <c r="O26" s="183"/>
      <c r="P26" s="183"/>
      <c r="Q26" s="183"/>
      <c r="R26" s="183"/>
      <c r="S26" s="183"/>
      <c r="T26" s="183"/>
      <c r="U26" s="183"/>
      <c r="V26" s="183"/>
      <c r="W26" s="183"/>
      <c r="X26" s="183"/>
      <c r="Y26" s="183"/>
      <c r="Z26" s="183"/>
      <c r="AA26" s="236"/>
      <c r="AB26" s="272"/>
      <c r="AD26" s="269" t="e">
        <v>#REF!</v>
      </c>
      <c r="AE26" s="232"/>
      <c r="AG26" s="186"/>
    </row>
    <row r="27" spans="1:33" s="182" customFormat="1" ht="9.75" customHeight="1">
      <c r="A27" s="202"/>
      <c r="B27" s="202"/>
      <c r="C27" s="202"/>
      <c r="D27" s="202"/>
      <c r="E27" s="202"/>
      <c r="F27" s="203"/>
      <c r="G27" s="203"/>
      <c r="H27" s="203"/>
      <c r="I27" s="202"/>
      <c r="J27" s="183"/>
      <c r="K27" s="183"/>
      <c r="L27" s="183"/>
      <c r="M27" s="183"/>
      <c r="N27" s="183"/>
      <c r="O27" s="183"/>
      <c r="P27" s="183"/>
      <c r="Q27" s="183"/>
      <c r="R27" s="183"/>
      <c r="S27" s="183"/>
      <c r="T27" s="183"/>
      <c r="U27" s="183"/>
      <c r="V27" s="183"/>
      <c r="W27" s="183"/>
      <c r="X27" s="183"/>
      <c r="Y27" s="183"/>
      <c r="Z27" s="183"/>
      <c r="AA27" s="183"/>
      <c r="AB27" s="210"/>
      <c r="AG27" s="186"/>
    </row>
    <row r="28" spans="1:33" s="182" customFormat="1" ht="18.75" customHeight="1">
      <c r="A28" s="225" t="s">
        <v>157</v>
      </c>
      <c r="B28" s="225"/>
      <c r="C28" s="225"/>
      <c r="D28" s="225"/>
      <c r="E28" s="225"/>
      <c r="F28" s="225"/>
      <c r="G28" s="225"/>
      <c r="H28" s="225"/>
      <c r="I28" s="225"/>
      <c r="J28" s="183"/>
      <c r="K28" s="185"/>
      <c r="L28" s="183"/>
      <c r="M28" s="183"/>
      <c r="N28" s="183"/>
      <c r="O28" s="183"/>
      <c r="P28" s="183"/>
      <c r="Q28" s="183"/>
      <c r="R28" s="183"/>
      <c r="S28" s="183"/>
      <c r="T28" s="183"/>
      <c r="U28" s="183"/>
      <c r="V28" s="183"/>
      <c r="W28" s="183"/>
      <c r="X28" s="183"/>
      <c r="Y28" s="183"/>
      <c r="Z28" s="183"/>
      <c r="AA28" s="183"/>
      <c r="AB28" s="210"/>
      <c r="AG28" s="186"/>
    </row>
    <row r="29" spans="1:33" s="182" customFormat="1" ht="16.5" customHeight="1">
      <c r="A29" s="226" t="s">
        <v>158</v>
      </c>
      <c r="B29" s="226"/>
      <c r="C29" s="226"/>
      <c r="D29" s="226"/>
      <c r="E29" s="226"/>
      <c r="F29" s="226"/>
      <c r="G29" s="226"/>
      <c r="H29" s="226"/>
      <c r="I29" s="239"/>
      <c r="J29" s="239"/>
      <c r="K29" s="239"/>
      <c r="L29" s="183"/>
      <c r="M29" s="183"/>
      <c r="N29" s="183"/>
      <c r="O29" s="183"/>
      <c r="P29" s="183"/>
      <c r="Q29" s="183"/>
      <c r="R29" s="183"/>
      <c r="S29" s="183"/>
      <c r="T29" s="183"/>
      <c r="U29" s="183"/>
      <c r="V29" s="183"/>
      <c r="W29" s="183"/>
      <c r="X29" s="183"/>
      <c r="Y29" s="183"/>
      <c r="Z29" s="183"/>
      <c r="AA29" s="183"/>
      <c r="AB29" s="210"/>
      <c r="AG29" s="186"/>
    </row>
    <row r="30" spans="1:33" s="182" customFormat="1" ht="16.5" customHeight="1">
      <c r="A30" s="226" t="s">
        <v>159</v>
      </c>
      <c r="B30" s="226"/>
      <c r="C30" s="226"/>
      <c r="D30" s="226"/>
      <c r="E30" s="226"/>
      <c r="F30" s="226"/>
      <c r="G30" s="226"/>
      <c r="H30" s="226"/>
      <c r="I30" s="239"/>
      <c r="J30" s="239"/>
      <c r="K30" s="239"/>
      <c r="L30" s="183"/>
      <c r="M30" s="183"/>
      <c r="N30" s="183"/>
      <c r="O30" s="183"/>
      <c r="P30" s="183"/>
      <c r="Q30" s="183"/>
      <c r="R30" s="183"/>
      <c r="S30" s="183"/>
      <c r="T30" s="183"/>
      <c r="U30" s="183"/>
      <c r="V30" s="183"/>
      <c r="W30" s="183"/>
      <c r="X30" s="183"/>
      <c r="Y30" s="183"/>
      <c r="Z30" s="183"/>
      <c r="AA30" s="183"/>
      <c r="AB30" s="210"/>
      <c r="AG30" s="186"/>
    </row>
    <row r="31" spans="1:33" s="182" customFormat="1" ht="16.5" customHeight="1">
      <c r="A31" s="226" t="s">
        <v>160</v>
      </c>
      <c r="B31" s="226"/>
      <c r="C31" s="226"/>
      <c r="D31" s="226"/>
      <c r="E31" s="226"/>
      <c r="F31" s="226"/>
      <c r="G31" s="226"/>
      <c r="H31" s="226"/>
      <c r="I31" s="239"/>
      <c r="J31" s="239"/>
      <c r="K31" s="239"/>
      <c r="L31" s="183"/>
      <c r="M31" s="183"/>
      <c r="N31" s="183"/>
      <c r="O31" s="183"/>
      <c r="P31" s="183"/>
      <c r="Q31" s="183"/>
      <c r="R31" s="183"/>
      <c r="S31" s="183"/>
      <c r="T31" s="183"/>
      <c r="U31" s="183"/>
      <c r="V31" s="183"/>
      <c r="W31" s="183"/>
      <c r="X31" s="183"/>
      <c r="Y31" s="183"/>
      <c r="Z31" s="183"/>
      <c r="AA31" s="183"/>
      <c r="AB31" s="210"/>
      <c r="AG31" s="186"/>
    </row>
    <row r="32" spans="1:12" ht="170.25" customHeight="1">
      <c r="A32" s="242" t="s">
        <v>161</v>
      </c>
      <c r="B32" s="242"/>
      <c r="C32" s="242"/>
      <c r="D32" s="242"/>
      <c r="E32" s="242"/>
      <c r="F32" s="242"/>
      <c r="G32" s="242"/>
      <c r="H32" s="242"/>
      <c r="I32" s="242"/>
      <c r="J32" s="242"/>
      <c r="K32" s="242"/>
      <c r="L32" s="242"/>
    </row>
  </sheetData>
  <sheetProtection/>
  <mergeCells count="24">
    <mergeCell ref="A1:I1"/>
    <mergeCell ref="J1:K1"/>
    <mergeCell ref="A2:I2"/>
    <mergeCell ref="A3:K3"/>
    <mergeCell ref="A11:D11"/>
    <mergeCell ref="AD11:AE11"/>
    <mergeCell ref="A12:C12"/>
    <mergeCell ref="AD12:AE12"/>
    <mergeCell ref="A13:D13"/>
    <mergeCell ref="AD13:AE13"/>
    <mergeCell ref="A15:K15"/>
    <mergeCell ref="A22:D22"/>
    <mergeCell ref="AD22:AE22"/>
    <mergeCell ref="A23:C23"/>
    <mergeCell ref="AD23:AE23"/>
    <mergeCell ref="A24:D24"/>
    <mergeCell ref="AD24:AE24"/>
    <mergeCell ref="A26:D26"/>
    <mergeCell ref="AD26:AE26"/>
    <mergeCell ref="A28:I28"/>
    <mergeCell ref="A29:H29"/>
    <mergeCell ref="A30:H30"/>
    <mergeCell ref="A31:H31"/>
    <mergeCell ref="A32:L32"/>
  </mergeCells>
  <printOptions/>
  <pageMargins left="0.5118110236220472" right="0.5118110236220472" top="0.9842519685039371" bottom="0.9448818897637796" header="0.31496062992125984" footer="0.31496062992125984"/>
  <pageSetup fitToHeight="0" fitToWidth="1" horizontalDpi="600" verticalDpi="600" orientation="portrait" paperSize="9" scale="72"/>
</worksheet>
</file>

<file path=xl/worksheets/sheet29.xml><?xml version="1.0" encoding="utf-8"?>
<worksheet xmlns="http://schemas.openxmlformats.org/spreadsheetml/2006/main" xmlns:r="http://schemas.openxmlformats.org/officeDocument/2006/relationships">
  <sheetPr>
    <pageSetUpPr fitToPage="1"/>
  </sheetPr>
  <dimension ref="A1:AG32"/>
  <sheetViews>
    <sheetView showZeros="0" view="pageBreakPreview" zoomScale="110" zoomScaleNormal="120" zoomScaleSheetLayoutView="110" workbookViewId="0" topLeftCell="A12">
      <selection activeCell="I26" sqref="I26"/>
    </sheetView>
  </sheetViews>
  <sheetFormatPr defaultColWidth="9.140625" defaultRowHeight="12" customHeight="1"/>
  <cols>
    <col min="1" max="1" width="6.140625" style="183" customWidth="1"/>
    <col min="2" max="2" width="47.28125" style="183" customWidth="1"/>
    <col min="3" max="3" width="6.28125" style="184" customWidth="1"/>
    <col min="4" max="4" width="8.140625" style="184" customWidth="1"/>
    <col min="5" max="5" width="16.00390625" style="184" customWidth="1"/>
    <col min="6" max="7" width="11.00390625" style="184" customWidth="1"/>
    <col min="8" max="8" width="11.421875" style="184" customWidth="1"/>
    <col min="9" max="9" width="10.7109375" style="184" customWidth="1"/>
    <col min="10" max="10" width="9.140625" style="183" hidden="1" customWidth="1"/>
    <col min="11" max="11" width="9.140625" style="185" hidden="1" customWidth="1"/>
    <col min="12" max="13" width="9.140625" style="183" hidden="1" customWidth="1"/>
    <col min="14" max="14" width="11.140625" style="183" hidden="1" customWidth="1"/>
    <col min="15" max="25" width="9.140625" style="183" hidden="1" customWidth="1"/>
    <col min="26" max="26" width="2.28125" style="183" customWidth="1"/>
    <col min="27" max="27" width="11.7109375" style="183" customWidth="1"/>
    <col min="28" max="28" width="15.7109375" style="210" bestFit="1" customWidth="1"/>
    <col min="29" max="29" width="12.140625" style="182" bestFit="1" customWidth="1"/>
    <col min="30" max="30" width="17.140625" style="182" bestFit="1" customWidth="1"/>
    <col min="31" max="31" width="18.57421875" style="182" customWidth="1"/>
    <col min="32" max="32" width="9.140625" style="182" customWidth="1"/>
    <col min="33" max="33" width="9.140625" style="186" customWidth="1"/>
    <col min="34" max="34" width="9.140625" style="182" customWidth="1"/>
    <col min="35" max="16384" width="9.140625" style="183" customWidth="1"/>
  </cols>
  <sheetData>
    <row r="1" spans="1:33" s="182" customFormat="1" ht="20.25" customHeight="1">
      <c r="A1" s="187" t="s">
        <v>124</v>
      </c>
      <c r="B1" s="187"/>
      <c r="C1" s="187"/>
      <c r="D1" s="187"/>
      <c r="E1" s="187"/>
      <c r="F1" s="187"/>
      <c r="G1" s="187"/>
      <c r="H1" s="187"/>
      <c r="I1" s="187"/>
      <c r="J1" s="187"/>
      <c r="K1" s="187"/>
      <c r="L1" s="183"/>
      <c r="M1" s="183"/>
      <c r="N1" s="183"/>
      <c r="O1" s="183"/>
      <c r="P1" s="183"/>
      <c r="Q1" s="183"/>
      <c r="R1" s="183"/>
      <c r="S1" s="183"/>
      <c r="T1" s="183"/>
      <c r="U1" s="183"/>
      <c r="V1" s="183"/>
      <c r="W1" s="183"/>
      <c r="X1" s="183"/>
      <c r="Y1" s="183"/>
      <c r="Z1" s="183"/>
      <c r="AA1" s="183"/>
      <c r="AB1" s="210"/>
      <c r="AG1" s="186"/>
    </row>
    <row r="2" spans="1:33" s="182" customFormat="1" ht="42" customHeight="1">
      <c r="A2" s="188" t="s">
        <v>227</v>
      </c>
      <c r="B2" s="188"/>
      <c r="C2" s="188"/>
      <c r="D2" s="188"/>
      <c r="E2" s="188"/>
      <c r="F2" s="188"/>
      <c r="G2" s="188"/>
      <c r="H2" s="188"/>
      <c r="I2" s="188"/>
      <c r="J2" s="227"/>
      <c r="K2" s="227"/>
      <c r="L2" s="183"/>
      <c r="M2" s="183"/>
      <c r="N2" s="183"/>
      <c r="O2" s="183"/>
      <c r="P2" s="183"/>
      <c r="Q2" s="183"/>
      <c r="R2" s="183"/>
      <c r="S2" s="183"/>
      <c r="T2" s="183"/>
      <c r="U2" s="183"/>
      <c r="V2" s="183"/>
      <c r="W2" s="183"/>
      <c r="X2" s="183"/>
      <c r="Y2" s="183"/>
      <c r="Z2" s="183"/>
      <c r="AA2" s="183"/>
      <c r="AB2" s="267"/>
      <c r="AG2" s="186"/>
    </row>
    <row r="3" spans="1:33" s="182" customFormat="1" ht="18" customHeight="1">
      <c r="A3" s="189" t="s">
        <v>126</v>
      </c>
      <c r="B3" s="189"/>
      <c r="C3" s="189"/>
      <c r="D3" s="189"/>
      <c r="E3" s="189"/>
      <c r="F3" s="189"/>
      <c r="G3" s="189"/>
      <c r="H3" s="189"/>
      <c r="I3" s="189"/>
      <c r="J3" s="189"/>
      <c r="K3" s="189"/>
      <c r="L3" s="183"/>
      <c r="M3" s="183"/>
      <c r="N3" s="183"/>
      <c r="O3" s="183"/>
      <c r="P3" s="183"/>
      <c r="Q3" s="183"/>
      <c r="R3" s="183"/>
      <c r="S3" s="183"/>
      <c r="T3" s="183"/>
      <c r="U3" s="183"/>
      <c r="V3" s="183"/>
      <c r="W3" s="183"/>
      <c r="X3" s="183"/>
      <c r="Y3" s="183"/>
      <c r="Z3" s="183"/>
      <c r="AA3" s="183"/>
      <c r="AB3" s="210"/>
      <c r="AG3" s="186"/>
    </row>
    <row r="4" spans="1:33" s="182" customFormat="1" ht="9.75" customHeight="1">
      <c r="A4" s="183"/>
      <c r="B4" s="183"/>
      <c r="C4" s="184"/>
      <c r="D4" s="184"/>
      <c r="E4" s="184"/>
      <c r="F4" s="184"/>
      <c r="G4" s="184"/>
      <c r="H4" s="184"/>
      <c r="I4" s="184"/>
      <c r="J4" s="183">
        <v>192</v>
      </c>
      <c r="K4" s="185">
        <v>67</v>
      </c>
      <c r="L4" s="183"/>
      <c r="M4" s="183"/>
      <c r="N4" s="183"/>
      <c r="O4" s="183"/>
      <c r="P4" s="183"/>
      <c r="Q4" s="183"/>
      <c r="R4" s="183"/>
      <c r="S4" s="183"/>
      <c r="T4" s="183"/>
      <c r="U4" s="183"/>
      <c r="V4" s="183"/>
      <c r="W4" s="183"/>
      <c r="X4" s="183"/>
      <c r="Y4" s="183"/>
      <c r="Z4" s="183"/>
      <c r="AA4" s="183"/>
      <c r="AB4" s="210"/>
      <c r="AG4" s="186"/>
    </row>
    <row r="5" spans="1:33" s="182" customFormat="1" ht="30.75" customHeight="1">
      <c r="A5" s="190" t="s">
        <v>51</v>
      </c>
      <c r="B5" s="190" t="s">
        <v>127</v>
      </c>
      <c r="C5" s="190" t="s">
        <v>95</v>
      </c>
      <c r="D5" s="190" t="s">
        <v>128</v>
      </c>
      <c r="E5" s="190" t="s">
        <v>129</v>
      </c>
      <c r="F5" s="191" t="s">
        <v>130</v>
      </c>
      <c r="G5" s="191" t="s">
        <v>131</v>
      </c>
      <c r="H5" s="191" t="s">
        <v>132</v>
      </c>
      <c r="I5" s="190" t="s">
        <v>180</v>
      </c>
      <c r="J5" s="183">
        <v>192</v>
      </c>
      <c r="K5" s="185">
        <v>67</v>
      </c>
      <c r="L5" s="183"/>
      <c r="M5" s="183"/>
      <c r="N5" s="183"/>
      <c r="O5" s="183"/>
      <c r="P5" s="183"/>
      <c r="Q5" s="183"/>
      <c r="R5" s="183"/>
      <c r="S5" s="183"/>
      <c r="T5" s="183"/>
      <c r="U5" s="183"/>
      <c r="V5" s="183"/>
      <c r="W5" s="183"/>
      <c r="X5" s="183"/>
      <c r="Y5" s="183"/>
      <c r="Z5" s="183"/>
      <c r="AA5" s="183"/>
      <c r="AB5" s="210"/>
      <c r="AD5" s="232" t="s">
        <v>134</v>
      </c>
      <c r="AE5" s="232" t="s">
        <v>135</v>
      </c>
      <c r="AG5" s="186"/>
    </row>
    <row r="6" spans="1:33" s="182" customFormat="1" ht="18" customHeight="1">
      <c r="A6" s="192">
        <v>1</v>
      </c>
      <c r="B6" s="186" t="s">
        <v>136</v>
      </c>
      <c r="C6" s="192" t="s">
        <v>137</v>
      </c>
      <c r="D6" s="193">
        <v>8</v>
      </c>
      <c r="E6" s="194">
        <v>3122.05</v>
      </c>
      <c r="F6" s="195">
        <v>104.06833333333334</v>
      </c>
      <c r="G6" s="195">
        <v>832.54</v>
      </c>
      <c r="H6" s="196"/>
      <c r="I6" s="214">
        <v>138.75</v>
      </c>
      <c r="J6" s="183"/>
      <c r="K6" s="185"/>
      <c r="L6" s="183"/>
      <c r="M6" s="183"/>
      <c r="N6" s="183"/>
      <c r="O6" s="183"/>
      <c r="P6" s="183"/>
      <c r="Q6" s="183"/>
      <c r="R6" s="183"/>
      <c r="S6" s="183"/>
      <c r="T6" s="183"/>
      <c r="U6" s="183"/>
      <c r="V6" s="183"/>
      <c r="W6" s="183"/>
      <c r="X6" s="183"/>
      <c r="Y6" s="183"/>
      <c r="Z6" s="183"/>
      <c r="AA6" s="183">
        <v>39</v>
      </c>
      <c r="AB6" s="268"/>
      <c r="AD6" s="233">
        <v>18.81</v>
      </c>
      <c r="AE6" s="233">
        <v>0</v>
      </c>
      <c r="AG6" s="186"/>
    </row>
    <row r="7" spans="1:33" s="182" customFormat="1" ht="18" customHeight="1">
      <c r="A7" s="192">
        <v>2</v>
      </c>
      <c r="B7" s="186" t="s">
        <v>138</v>
      </c>
      <c r="C7" s="192" t="s">
        <v>139</v>
      </c>
      <c r="D7" s="193">
        <v>8</v>
      </c>
      <c r="E7" s="194">
        <v>1362.298574</v>
      </c>
      <c r="F7" s="195">
        <v>45.40995246666667</v>
      </c>
      <c r="G7" s="195">
        <v>363.27</v>
      </c>
      <c r="H7" s="196">
        <v>0.81</v>
      </c>
      <c r="I7" s="214">
        <v>109.58</v>
      </c>
      <c r="J7" s="183"/>
      <c r="K7" s="183"/>
      <c r="L7" s="183"/>
      <c r="M7" s="183"/>
      <c r="N7" s="183"/>
      <c r="O7" s="183"/>
      <c r="P7" s="183"/>
      <c r="Q7" s="183"/>
      <c r="R7" s="183"/>
      <c r="S7" s="183"/>
      <c r="T7" s="183"/>
      <c r="U7" s="183"/>
      <c r="V7" s="183"/>
      <c r="W7" s="183"/>
      <c r="X7" s="183"/>
      <c r="Y7" s="183"/>
      <c r="Z7" s="183"/>
      <c r="AA7" s="183"/>
      <c r="AB7" s="268"/>
      <c r="AD7" s="233">
        <v>15.05</v>
      </c>
      <c r="AE7" s="233">
        <v>0</v>
      </c>
      <c r="AG7" s="186"/>
    </row>
    <row r="8" spans="1:33" s="182" customFormat="1" ht="18" customHeight="1">
      <c r="A8" s="192">
        <v>3</v>
      </c>
      <c r="B8" s="186" t="s">
        <v>140</v>
      </c>
      <c r="C8" s="192" t="s">
        <v>137</v>
      </c>
      <c r="D8" s="193">
        <v>6</v>
      </c>
      <c r="E8" s="194">
        <v>2346.71</v>
      </c>
      <c r="F8" s="195">
        <v>78.22366666666667</v>
      </c>
      <c r="G8" s="195">
        <v>469.34</v>
      </c>
      <c r="H8" s="196"/>
      <c r="I8" s="214">
        <v>78.22</v>
      </c>
      <c r="J8" s="183"/>
      <c r="K8" s="183"/>
      <c r="L8" s="183"/>
      <c r="M8" s="183"/>
      <c r="N8" s="183"/>
      <c r="O8" s="183"/>
      <c r="P8" s="183"/>
      <c r="Q8" s="183"/>
      <c r="R8" s="183"/>
      <c r="S8" s="183"/>
      <c r="T8" s="183"/>
      <c r="U8" s="183"/>
      <c r="V8" s="183"/>
      <c r="W8" s="183"/>
      <c r="X8" s="183"/>
      <c r="Y8" s="183"/>
      <c r="Z8" s="183"/>
      <c r="AA8" s="183"/>
      <c r="AB8" s="268"/>
      <c r="AD8" s="233"/>
      <c r="AE8" s="233"/>
      <c r="AG8" s="186"/>
    </row>
    <row r="9" spans="1:33" s="182" customFormat="1" ht="18" customHeight="1">
      <c r="A9" s="192">
        <v>4</v>
      </c>
      <c r="B9" s="186" t="s">
        <v>142</v>
      </c>
      <c r="C9" s="192" t="s">
        <v>137</v>
      </c>
      <c r="D9" s="193">
        <v>4</v>
      </c>
      <c r="E9" s="194">
        <v>3297.12</v>
      </c>
      <c r="F9" s="195">
        <v>109.904</v>
      </c>
      <c r="G9" s="195">
        <v>439.61</v>
      </c>
      <c r="H9" s="196"/>
      <c r="I9" s="214">
        <v>73.26</v>
      </c>
      <c r="J9" s="183"/>
      <c r="K9" s="183"/>
      <c r="L9" s="183"/>
      <c r="M9" s="183"/>
      <c r="N9" s="183"/>
      <c r="O9" s="183"/>
      <c r="P9" s="183"/>
      <c r="Q9" s="183"/>
      <c r="R9" s="183"/>
      <c r="S9" s="183"/>
      <c r="T9" s="183"/>
      <c r="U9" s="183"/>
      <c r="V9" s="183"/>
      <c r="W9" s="183"/>
      <c r="X9" s="183"/>
      <c r="Y9" s="183"/>
      <c r="Z9" s="183"/>
      <c r="AA9" s="183"/>
      <c r="AB9" s="210"/>
      <c r="AD9" s="233"/>
      <c r="AE9" s="233"/>
      <c r="AG9" s="186"/>
    </row>
    <row r="10" spans="1:33" s="182" customFormat="1" ht="18" customHeight="1">
      <c r="A10" s="192">
        <v>5</v>
      </c>
      <c r="B10" s="186" t="s">
        <v>143</v>
      </c>
      <c r="C10" s="192" t="s">
        <v>137</v>
      </c>
      <c r="D10" s="193">
        <v>6</v>
      </c>
      <c r="E10" s="194">
        <v>4263.1</v>
      </c>
      <c r="F10" s="195">
        <v>142.10333333333335</v>
      </c>
      <c r="G10" s="195">
        <v>852.62</v>
      </c>
      <c r="H10" s="196"/>
      <c r="I10" s="214">
        <v>142.1</v>
      </c>
      <c r="J10" s="183"/>
      <c r="K10" s="183"/>
      <c r="L10" s="183"/>
      <c r="M10" s="183"/>
      <c r="N10" s="183"/>
      <c r="O10" s="183"/>
      <c r="P10" s="183"/>
      <c r="Q10" s="183"/>
      <c r="R10" s="183"/>
      <c r="S10" s="183"/>
      <c r="T10" s="183"/>
      <c r="U10" s="183"/>
      <c r="V10" s="183"/>
      <c r="W10" s="183"/>
      <c r="X10" s="183"/>
      <c r="Y10" s="183"/>
      <c r="Z10" s="183"/>
      <c r="AA10" s="183"/>
      <c r="AB10" s="210"/>
      <c r="AD10" s="233"/>
      <c r="AE10" s="233"/>
      <c r="AG10" s="186"/>
    </row>
    <row r="11" spans="1:33" s="182" customFormat="1" ht="18" customHeight="1">
      <c r="A11" s="197" t="s">
        <v>144</v>
      </c>
      <c r="B11" s="197"/>
      <c r="C11" s="197"/>
      <c r="D11" s="197"/>
      <c r="E11" s="197"/>
      <c r="F11" s="198"/>
      <c r="G11" s="198"/>
      <c r="H11" s="198"/>
      <c r="I11" s="228">
        <v>541.91</v>
      </c>
      <c r="J11" s="183"/>
      <c r="K11" s="183"/>
      <c r="L11" s="183"/>
      <c r="M11" s="183"/>
      <c r="N11" s="183"/>
      <c r="O11" s="183"/>
      <c r="P11" s="183"/>
      <c r="Q11" s="183"/>
      <c r="R11" s="183"/>
      <c r="S11" s="183"/>
      <c r="T11" s="183"/>
      <c r="U11" s="183"/>
      <c r="V11" s="183"/>
      <c r="W11" s="183"/>
      <c r="X11" s="183"/>
      <c r="Y11" s="183"/>
      <c r="Z11" s="183"/>
      <c r="AA11" s="183"/>
      <c r="AB11" s="210"/>
      <c r="AD11" s="237">
        <v>0</v>
      </c>
      <c r="AE11" s="234"/>
      <c r="AG11" s="186"/>
    </row>
    <row r="12" spans="1:33" s="182" customFormat="1" ht="18" customHeight="1">
      <c r="A12" s="199" t="s">
        <v>145</v>
      </c>
      <c r="B12" s="199"/>
      <c r="C12" s="199"/>
      <c r="D12" s="200">
        <v>0.2</v>
      </c>
      <c r="E12" s="200"/>
      <c r="F12" s="201"/>
      <c r="G12" s="201"/>
      <c r="H12" s="201"/>
      <c r="I12" s="229">
        <f>I11*20%</f>
        <v>108.382</v>
      </c>
      <c r="J12" s="183"/>
      <c r="K12" s="183"/>
      <c r="L12" s="183"/>
      <c r="M12" s="183"/>
      <c r="N12" s="183"/>
      <c r="O12" s="183"/>
      <c r="P12" s="183"/>
      <c r="Q12" s="183"/>
      <c r="R12" s="183"/>
      <c r="S12" s="183"/>
      <c r="T12" s="183"/>
      <c r="U12" s="183"/>
      <c r="V12" s="183"/>
      <c r="W12" s="183"/>
      <c r="X12" s="183"/>
      <c r="Y12" s="183"/>
      <c r="Z12" s="183"/>
      <c r="AA12" s="183"/>
      <c r="AB12" s="210"/>
      <c r="AD12" s="233" t="e">
        <v>#REF!</v>
      </c>
      <c r="AE12" s="233"/>
      <c r="AG12" s="186"/>
    </row>
    <row r="13" spans="1:33" s="182" customFormat="1" ht="18" customHeight="1">
      <c r="A13" s="197" t="s">
        <v>146</v>
      </c>
      <c r="B13" s="197"/>
      <c r="C13" s="197"/>
      <c r="D13" s="197"/>
      <c r="E13" s="197"/>
      <c r="F13" s="201"/>
      <c r="G13" s="201"/>
      <c r="H13" s="201"/>
      <c r="I13" s="230">
        <f>I11+I12</f>
        <v>650.2919999999999</v>
      </c>
      <c r="J13" s="183"/>
      <c r="K13" s="183"/>
      <c r="L13" s="183"/>
      <c r="M13" s="183"/>
      <c r="N13" s="183"/>
      <c r="O13" s="183"/>
      <c r="P13" s="183"/>
      <c r="Q13" s="183"/>
      <c r="R13" s="183"/>
      <c r="S13" s="183"/>
      <c r="T13" s="183"/>
      <c r="U13" s="183"/>
      <c r="V13" s="183"/>
      <c r="W13" s="183"/>
      <c r="X13" s="183"/>
      <c r="Y13" s="183"/>
      <c r="Z13" s="183"/>
      <c r="AA13" s="183"/>
      <c r="AB13" s="210"/>
      <c r="AD13" s="269" t="e">
        <v>#REF!</v>
      </c>
      <c r="AE13" s="232"/>
      <c r="AG13" s="186"/>
    </row>
    <row r="14" spans="1:33" s="182" customFormat="1" ht="9.75" customHeight="1">
      <c r="A14" s="202"/>
      <c r="B14" s="202"/>
      <c r="C14" s="202"/>
      <c r="D14" s="202"/>
      <c r="E14" s="202"/>
      <c r="F14" s="203"/>
      <c r="G14" s="203"/>
      <c r="H14" s="203"/>
      <c r="I14" s="202"/>
      <c r="J14" s="183"/>
      <c r="K14" s="183"/>
      <c r="L14" s="183"/>
      <c r="M14" s="183"/>
      <c r="N14" s="183"/>
      <c r="O14" s="183"/>
      <c r="P14" s="183"/>
      <c r="Q14" s="183"/>
      <c r="R14" s="183"/>
      <c r="S14" s="183"/>
      <c r="T14" s="183"/>
      <c r="U14" s="183"/>
      <c r="V14" s="183"/>
      <c r="W14" s="183"/>
      <c r="X14" s="183"/>
      <c r="Y14" s="183"/>
      <c r="Z14" s="183"/>
      <c r="AA14" s="183"/>
      <c r="AB14" s="210"/>
      <c r="AD14" s="269"/>
      <c r="AE14" s="232"/>
      <c r="AG14" s="186"/>
    </row>
    <row r="15" spans="1:33" s="182" customFormat="1" ht="18" customHeight="1">
      <c r="A15" s="204" t="s">
        <v>147</v>
      </c>
      <c r="B15" s="204"/>
      <c r="C15" s="204"/>
      <c r="D15" s="204"/>
      <c r="E15" s="204"/>
      <c r="F15" s="204"/>
      <c r="G15" s="204"/>
      <c r="H15" s="204"/>
      <c r="I15" s="204"/>
      <c r="J15" s="204"/>
      <c r="K15" s="204"/>
      <c r="L15" s="183"/>
      <c r="M15" s="183"/>
      <c r="N15" s="183"/>
      <c r="O15" s="183"/>
      <c r="P15" s="183"/>
      <c r="Q15" s="183"/>
      <c r="R15" s="183"/>
      <c r="S15" s="183"/>
      <c r="T15" s="183"/>
      <c r="U15" s="183"/>
      <c r="V15" s="183"/>
      <c r="W15" s="183"/>
      <c r="X15" s="183"/>
      <c r="Y15" s="183"/>
      <c r="Z15" s="183"/>
      <c r="AA15" s="183"/>
      <c r="AB15" s="210"/>
      <c r="AD15" s="234"/>
      <c r="AE15" s="234"/>
      <c r="AG15" s="186"/>
    </row>
    <row r="16" spans="1:33" s="182" customFormat="1" ht="30" customHeight="1">
      <c r="A16" s="190" t="s">
        <v>51</v>
      </c>
      <c r="B16" s="190" t="s">
        <v>127</v>
      </c>
      <c r="C16" s="190" t="s">
        <v>95</v>
      </c>
      <c r="D16" s="190" t="s">
        <v>128</v>
      </c>
      <c r="E16" s="190" t="s">
        <v>129</v>
      </c>
      <c r="F16" s="191" t="s">
        <v>148</v>
      </c>
      <c r="G16" s="191" t="s">
        <v>131</v>
      </c>
      <c r="H16" s="191"/>
      <c r="I16" s="190" t="s">
        <v>133</v>
      </c>
      <c r="J16" s="183"/>
      <c r="K16" s="183"/>
      <c r="L16" s="183"/>
      <c r="M16" s="183"/>
      <c r="N16" s="183"/>
      <c r="O16" s="183"/>
      <c r="P16" s="183"/>
      <c r="Q16" s="183"/>
      <c r="R16" s="183"/>
      <c r="S16" s="183"/>
      <c r="T16" s="183"/>
      <c r="U16" s="183"/>
      <c r="V16" s="183"/>
      <c r="W16" s="183"/>
      <c r="X16" s="183"/>
      <c r="Y16" s="183"/>
      <c r="Z16" s="183"/>
      <c r="AA16" s="183"/>
      <c r="AB16" s="210"/>
      <c r="AD16" s="232" t="s">
        <v>134</v>
      </c>
      <c r="AE16" s="232" t="s">
        <v>135</v>
      </c>
      <c r="AG16" s="186"/>
    </row>
    <row r="17" spans="1:33" s="182" customFormat="1" ht="23.25" customHeight="1">
      <c r="A17" s="205">
        <v>1</v>
      </c>
      <c r="B17" s="206" t="s">
        <v>149</v>
      </c>
      <c r="C17" s="192" t="s">
        <v>150</v>
      </c>
      <c r="D17" s="207">
        <v>3</v>
      </c>
      <c r="E17" s="208">
        <v>20</v>
      </c>
      <c r="F17" s="209">
        <v>1920</v>
      </c>
      <c r="G17" s="209"/>
      <c r="H17" s="209"/>
      <c r="I17" s="238">
        <v>320</v>
      </c>
      <c r="J17" s="231"/>
      <c r="K17" s="183"/>
      <c r="L17" s="183"/>
      <c r="M17" s="183"/>
      <c r="N17" s="183"/>
      <c r="O17" s="183"/>
      <c r="P17" s="183"/>
      <c r="Q17" s="183"/>
      <c r="R17" s="183"/>
      <c r="S17" s="183"/>
      <c r="T17" s="183"/>
      <c r="U17" s="183"/>
      <c r="V17" s="183"/>
      <c r="W17" s="183"/>
      <c r="X17" s="183"/>
      <c r="Y17" s="183"/>
      <c r="Z17" s="183"/>
      <c r="AA17" s="235"/>
      <c r="AB17" s="268"/>
      <c r="AD17" s="270">
        <v>639.92</v>
      </c>
      <c r="AE17" s="233">
        <v>0</v>
      </c>
      <c r="AG17" s="186"/>
    </row>
    <row r="18" spans="1:33" s="182" customFormat="1" ht="23.25" customHeight="1">
      <c r="A18" s="192">
        <v>2</v>
      </c>
      <c r="B18" s="210" t="s">
        <v>151</v>
      </c>
      <c r="C18" s="192" t="s">
        <v>150</v>
      </c>
      <c r="D18" s="211">
        <v>1</v>
      </c>
      <c r="E18" s="212">
        <v>105</v>
      </c>
      <c r="F18" s="213">
        <v>1120</v>
      </c>
      <c r="G18" s="213"/>
      <c r="H18" s="213"/>
      <c r="I18" s="222">
        <v>186.66</v>
      </c>
      <c r="J18" s="231"/>
      <c r="K18" s="183"/>
      <c r="L18" s="183"/>
      <c r="M18" s="183"/>
      <c r="N18" s="183"/>
      <c r="O18" s="183"/>
      <c r="P18" s="183"/>
      <c r="Q18" s="183"/>
      <c r="R18" s="183"/>
      <c r="S18" s="183"/>
      <c r="T18" s="183"/>
      <c r="U18" s="183"/>
      <c r="V18" s="183"/>
      <c r="W18" s="183"/>
      <c r="X18" s="183"/>
      <c r="Y18" s="183"/>
      <c r="Z18" s="183"/>
      <c r="AA18" s="235"/>
      <c r="AB18" s="268"/>
      <c r="AD18" s="270"/>
      <c r="AE18" s="233"/>
      <c r="AG18" s="186"/>
    </row>
    <row r="19" spans="1:33" s="182" customFormat="1" ht="23.25" customHeight="1">
      <c r="A19" s="192">
        <v>3</v>
      </c>
      <c r="B19" s="210" t="s">
        <v>152</v>
      </c>
      <c r="C19" s="192" t="s">
        <v>150</v>
      </c>
      <c r="D19" s="211">
        <v>1</v>
      </c>
      <c r="E19" s="212">
        <v>345.98</v>
      </c>
      <c r="F19" s="214"/>
      <c r="G19" s="213">
        <v>345.98</v>
      </c>
      <c r="H19" s="213"/>
      <c r="I19" s="222">
        <v>57.66</v>
      </c>
      <c r="J19" s="231"/>
      <c r="K19" s="183"/>
      <c r="L19" s="183"/>
      <c r="M19" s="183"/>
      <c r="N19" s="183"/>
      <c r="O19" s="183"/>
      <c r="P19" s="183"/>
      <c r="Q19" s="183"/>
      <c r="R19" s="183"/>
      <c r="S19" s="183"/>
      <c r="T19" s="183"/>
      <c r="U19" s="183"/>
      <c r="V19" s="183"/>
      <c r="W19" s="183"/>
      <c r="X19" s="183"/>
      <c r="Y19" s="183"/>
      <c r="Z19" s="183"/>
      <c r="AA19" s="183"/>
      <c r="AB19" s="210"/>
      <c r="AD19" s="270"/>
      <c r="AE19" s="233"/>
      <c r="AG19" s="186"/>
    </row>
    <row r="20" spans="1:33" s="182" customFormat="1" ht="27.75" customHeight="1">
      <c r="A20" s="192">
        <v>4</v>
      </c>
      <c r="B20" s="210" t="s">
        <v>153</v>
      </c>
      <c r="C20" s="192" t="s">
        <v>150</v>
      </c>
      <c r="D20" s="211">
        <v>1</v>
      </c>
      <c r="E20" s="212">
        <v>644.52</v>
      </c>
      <c r="F20" s="214"/>
      <c r="G20" s="213">
        <v>644.52</v>
      </c>
      <c r="H20" s="213"/>
      <c r="I20" s="222">
        <v>107.42</v>
      </c>
      <c r="J20" s="231"/>
      <c r="K20" s="183"/>
      <c r="L20" s="183"/>
      <c r="M20" s="183"/>
      <c r="N20" s="183"/>
      <c r="O20" s="183"/>
      <c r="P20" s="183"/>
      <c r="Q20" s="183"/>
      <c r="R20" s="183"/>
      <c r="S20" s="183"/>
      <c r="T20" s="183"/>
      <c r="U20" s="183"/>
      <c r="V20" s="183"/>
      <c r="W20" s="183"/>
      <c r="X20" s="183"/>
      <c r="Y20" s="183"/>
      <c r="Z20" s="183"/>
      <c r="AA20" s="183"/>
      <c r="AB20" s="271"/>
      <c r="AD20" s="270"/>
      <c r="AE20" s="233"/>
      <c r="AG20" s="186"/>
    </row>
    <row r="21" spans="1:33" s="182" customFormat="1" ht="39.75" customHeight="1">
      <c r="A21" s="215">
        <v>5</v>
      </c>
      <c r="B21" s="216" t="s">
        <v>228</v>
      </c>
      <c r="C21" s="192" t="s">
        <v>150</v>
      </c>
      <c r="D21" s="217">
        <v>1</v>
      </c>
      <c r="E21" s="218">
        <v>5900</v>
      </c>
      <c r="F21" s="219"/>
      <c r="G21" s="213">
        <v>5900</v>
      </c>
      <c r="H21" s="213"/>
      <c r="I21" s="241">
        <v>5900</v>
      </c>
      <c r="J21" s="231"/>
      <c r="K21" s="183"/>
      <c r="L21" s="183"/>
      <c r="M21" s="183"/>
      <c r="N21" s="183"/>
      <c r="O21" s="183"/>
      <c r="P21" s="183"/>
      <c r="Q21" s="183"/>
      <c r="R21" s="183"/>
      <c r="S21" s="183"/>
      <c r="T21" s="183"/>
      <c r="U21" s="183"/>
      <c r="V21" s="183"/>
      <c r="W21" s="183"/>
      <c r="X21" s="183"/>
      <c r="Y21" s="183"/>
      <c r="Z21" s="183"/>
      <c r="AA21" s="235"/>
      <c r="AB21" s="271"/>
      <c r="AD21" s="270">
        <v>106.65</v>
      </c>
      <c r="AE21" s="233">
        <v>0</v>
      </c>
      <c r="AG21" s="186"/>
    </row>
    <row r="22" spans="1:33" s="182" customFormat="1" ht="18" customHeight="1">
      <c r="A22" s="220" t="s">
        <v>144</v>
      </c>
      <c r="B22" s="220"/>
      <c r="C22" s="220"/>
      <c r="D22" s="220"/>
      <c r="E22" s="220"/>
      <c r="F22" s="221"/>
      <c r="G22" s="221"/>
      <c r="H22" s="221"/>
      <c r="I22" s="221">
        <v>6571.74</v>
      </c>
      <c r="J22" s="183"/>
      <c r="K22" s="183"/>
      <c r="L22" s="183"/>
      <c r="M22" s="183"/>
      <c r="N22" s="183"/>
      <c r="O22" s="183"/>
      <c r="P22" s="183"/>
      <c r="Q22" s="183"/>
      <c r="R22" s="183"/>
      <c r="S22" s="183"/>
      <c r="T22" s="183"/>
      <c r="U22" s="183"/>
      <c r="V22" s="183"/>
      <c r="W22" s="183"/>
      <c r="X22" s="183"/>
      <c r="Y22" s="183"/>
      <c r="Z22" s="183"/>
      <c r="AA22" s="183"/>
      <c r="AB22" s="210"/>
      <c r="AD22" s="233">
        <v>0</v>
      </c>
      <c r="AE22" s="233"/>
      <c r="AG22" s="186"/>
    </row>
    <row r="23" spans="1:33" s="182" customFormat="1" ht="18" customHeight="1">
      <c r="A23" s="199" t="s">
        <v>145</v>
      </c>
      <c r="B23" s="199"/>
      <c r="C23" s="199"/>
      <c r="D23" s="196">
        <v>0.2</v>
      </c>
      <c r="E23" s="196"/>
      <c r="F23" s="221"/>
      <c r="G23" s="221"/>
      <c r="H23" s="221"/>
      <c r="I23" s="221">
        <f>I22*20%</f>
        <v>1314.348</v>
      </c>
      <c r="J23" s="183"/>
      <c r="K23" s="183"/>
      <c r="L23" s="183"/>
      <c r="M23" s="183"/>
      <c r="N23" s="183"/>
      <c r="O23" s="183"/>
      <c r="P23" s="183"/>
      <c r="Q23" s="183"/>
      <c r="R23" s="183"/>
      <c r="S23" s="183"/>
      <c r="T23" s="183"/>
      <c r="U23" s="183"/>
      <c r="V23" s="183"/>
      <c r="W23" s="183"/>
      <c r="X23" s="183"/>
      <c r="Y23" s="183"/>
      <c r="Z23" s="183"/>
      <c r="AA23" s="235"/>
      <c r="AB23" s="271"/>
      <c r="AD23" s="233">
        <v>0</v>
      </c>
      <c r="AE23" s="233"/>
      <c r="AG23" s="186"/>
    </row>
    <row r="24" spans="1:33" s="182" customFormat="1" ht="18" customHeight="1">
      <c r="A24" s="220" t="s">
        <v>155</v>
      </c>
      <c r="B24" s="220"/>
      <c r="C24" s="220"/>
      <c r="D24" s="220"/>
      <c r="E24" s="220"/>
      <c r="F24" s="221"/>
      <c r="G24" s="221"/>
      <c r="H24" s="221"/>
      <c r="I24" s="221">
        <f>I22+I23</f>
        <v>7886.088</v>
      </c>
      <c r="J24" s="183"/>
      <c r="K24" s="183"/>
      <c r="L24" s="183"/>
      <c r="M24" s="183"/>
      <c r="N24" s="183"/>
      <c r="O24" s="183"/>
      <c r="P24" s="183"/>
      <c r="Q24" s="183"/>
      <c r="R24" s="183"/>
      <c r="S24" s="183"/>
      <c r="T24" s="183"/>
      <c r="U24" s="183"/>
      <c r="V24" s="183"/>
      <c r="W24" s="183"/>
      <c r="X24" s="183"/>
      <c r="Y24" s="183"/>
      <c r="Z24" s="183"/>
      <c r="AA24" s="236"/>
      <c r="AB24" s="271"/>
      <c r="AD24" s="269">
        <v>0</v>
      </c>
      <c r="AE24" s="232"/>
      <c r="AG24" s="186"/>
    </row>
    <row r="25" spans="1:33" s="182" customFormat="1" ht="9.75" customHeight="1">
      <c r="A25" s="186"/>
      <c r="B25" s="186"/>
      <c r="C25" s="192"/>
      <c r="D25" s="192"/>
      <c r="E25" s="192"/>
      <c r="F25" s="222"/>
      <c r="G25" s="222"/>
      <c r="H25" s="222"/>
      <c r="I25" s="192"/>
      <c r="J25" s="183"/>
      <c r="K25" s="185"/>
      <c r="L25" s="183"/>
      <c r="M25" s="183"/>
      <c r="N25" s="183"/>
      <c r="O25" s="183"/>
      <c r="P25" s="183"/>
      <c r="Q25" s="183"/>
      <c r="R25" s="183"/>
      <c r="S25" s="183"/>
      <c r="T25" s="183"/>
      <c r="U25" s="183"/>
      <c r="V25" s="183"/>
      <c r="W25" s="183"/>
      <c r="X25" s="183"/>
      <c r="Y25" s="183"/>
      <c r="Z25" s="183"/>
      <c r="AA25" s="183"/>
      <c r="AB25" s="210"/>
      <c r="AD25" s="234"/>
      <c r="AE25" s="237"/>
      <c r="AG25" s="186"/>
    </row>
    <row r="26" spans="1:33" s="182" customFormat="1" ht="18" customHeight="1">
      <c r="A26" s="223" t="s">
        <v>156</v>
      </c>
      <c r="B26" s="223"/>
      <c r="C26" s="223"/>
      <c r="D26" s="223"/>
      <c r="E26" s="223"/>
      <c r="F26" s="224"/>
      <c r="G26" s="224"/>
      <c r="H26" s="224"/>
      <c r="I26" s="224">
        <f>I24+I13</f>
        <v>8536.38</v>
      </c>
      <c r="J26" s="183"/>
      <c r="K26" s="183"/>
      <c r="L26" s="183"/>
      <c r="M26" s="183"/>
      <c r="N26" s="183"/>
      <c r="O26" s="183"/>
      <c r="P26" s="183"/>
      <c r="Q26" s="183"/>
      <c r="R26" s="183"/>
      <c r="S26" s="183"/>
      <c r="T26" s="183"/>
      <c r="U26" s="183"/>
      <c r="V26" s="183"/>
      <c r="W26" s="183"/>
      <c r="X26" s="183"/>
      <c r="Y26" s="183"/>
      <c r="Z26" s="183"/>
      <c r="AA26" s="236"/>
      <c r="AB26" s="272"/>
      <c r="AD26" s="269" t="e">
        <v>#REF!</v>
      </c>
      <c r="AE26" s="232"/>
      <c r="AG26" s="186"/>
    </row>
    <row r="27" spans="1:33" s="182" customFormat="1" ht="9.75" customHeight="1">
      <c r="A27" s="202"/>
      <c r="B27" s="202"/>
      <c r="C27" s="202"/>
      <c r="D27" s="202"/>
      <c r="E27" s="202"/>
      <c r="F27" s="203"/>
      <c r="G27" s="203"/>
      <c r="H27" s="203"/>
      <c r="I27" s="202"/>
      <c r="J27" s="183"/>
      <c r="K27" s="183"/>
      <c r="L27" s="183"/>
      <c r="M27" s="183"/>
      <c r="N27" s="183"/>
      <c r="O27" s="183"/>
      <c r="P27" s="183"/>
      <c r="Q27" s="183"/>
      <c r="R27" s="183"/>
      <c r="S27" s="183"/>
      <c r="T27" s="183"/>
      <c r="U27" s="183"/>
      <c r="V27" s="183"/>
      <c r="W27" s="183"/>
      <c r="X27" s="183"/>
      <c r="Y27" s="183"/>
      <c r="Z27" s="183"/>
      <c r="AA27" s="183"/>
      <c r="AB27" s="210"/>
      <c r="AG27" s="186"/>
    </row>
    <row r="28" spans="1:33" s="182" customFormat="1" ht="18.75" customHeight="1">
      <c r="A28" s="225" t="s">
        <v>157</v>
      </c>
      <c r="B28" s="225"/>
      <c r="C28" s="225"/>
      <c r="D28" s="225"/>
      <c r="E28" s="225"/>
      <c r="F28" s="225"/>
      <c r="G28" s="225"/>
      <c r="H28" s="225"/>
      <c r="I28" s="225"/>
      <c r="J28" s="183"/>
      <c r="K28" s="185"/>
      <c r="L28" s="183"/>
      <c r="M28" s="183"/>
      <c r="N28" s="183"/>
      <c r="O28" s="183"/>
      <c r="P28" s="183"/>
      <c r="Q28" s="183"/>
      <c r="R28" s="183"/>
      <c r="S28" s="183"/>
      <c r="T28" s="183"/>
      <c r="U28" s="183"/>
      <c r="V28" s="183"/>
      <c r="W28" s="183"/>
      <c r="X28" s="183"/>
      <c r="Y28" s="183"/>
      <c r="Z28" s="183"/>
      <c r="AA28" s="183"/>
      <c r="AB28" s="210"/>
      <c r="AG28" s="186"/>
    </row>
    <row r="29" spans="1:33" s="182" customFormat="1" ht="16.5" customHeight="1">
      <c r="A29" s="226" t="s">
        <v>158</v>
      </c>
      <c r="B29" s="226"/>
      <c r="C29" s="226"/>
      <c r="D29" s="226"/>
      <c r="E29" s="226"/>
      <c r="F29" s="226"/>
      <c r="G29" s="226"/>
      <c r="H29" s="226"/>
      <c r="I29" s="239"/>
      <c r="J29" s="239"/>
      <c r="K29" s="239"/>
      <c r="L29" s="183"/>
      <c r="M29" s="183"/>
      <c r="N29" s="183"/>
      <c r="O29" s="183"/>
      <c r="P29" s="183"/>
      <c r="Q29" s="183"/>
      <c r="R29" s="183"/>
      <c r="S29" s="183"/>
      <c r="T29" s="183"/>
      <c r="U29" s="183"/>
      <c r="V29" s="183"/>
      <c r="W29" s="183"/>
      <c r="X29" s="183"/>
      <c r="Y29" s="183"/>
      <c r="Z29" s="183"/>
      <c r="AA29" s="183"/>
      <c r="AB29" s="210"/>
      <c r="AG29" s="186"/>
    </row>
    <row r="30" spans="1:33" s="182" customFormat="1" ht="16.5" customHeight="1">
      <c r="A30" s="226" t="s">
        <v>159</v>
      </c>
      <c r="B30" s="226"/>
      <c r="C30" s="226"/>
      <c r="D30" s="226"/>
      <c r="E30" s="226"/>
      <c r="F30" s="226"/>
      <c r="G30" s="226"/>
      <c r="H30" s="226"/>
      <c r="I30" s="239"/>
      <c r="J30" s="239"/>
      <c r="K30" s="239"/>
      <c r="L30" s="183"/>
      <c r="M30" s="183"/>
      <c r="N30" s="183"/>
      <c r="O30" s="183"/>
      <c r="P30" s="183"/>
      <c r="Q30" s="183"/>
      <c r="R30" s="183"/>
      <c r="S30" s="183"/>
      <c r="T30" s="183"/>
      <c r="U30" s="183"/>
      <c r="V30" s="183"/>
      <c r="W30" s="183"/>
      <c r="X30" s="183"/>
      <c r="Y30" s="183"/>
      <c r="Z30" s="183"/>
      <c r="AA30" s="183"/>
      <c r="AB30" s="210"/>
      <c r="AG30" s="186"/>
    </row>
    <row r="31" spans="1:33" s="182" customFormat="1" ht="16.5" customHeight="1">
      <c r="A31" s="226" t="s">
        <v>160</v>
      </c>
      <c r="B31" s="226"/>
      <c r="C31" s="226"/>
      <c r="D31" s="226"/>
      <c r="E31" s="226"/>
      <c r="F31" s="226"/>
      <c r="G31" s="226"/>
      <c r="H31" s="226"/>
      <c r="I31" s="239"/>
      <c r="J31" s="239"/>
      <c r="K31" s="239"/>
      <c r="L31" s="183"/>
      <c r="M31" s="183"/>
      <c r="N31" s="183"/>
      <c r="O31" s="183"/>
      <c r="P31" s="183"/>
      <c r="Q31" s="183"/>
      <c r="R31" s="183"/>
      <c r="S31" s="183"/>
      <c r="T31" s="183"/>
      <c r="U31" s="183"/>
      <c r="V31" s="183"/>
      <c r="W31" s="183"/>
      <c r="X31" s="183"/>
      <c r="Y31" s="183"/>
      <c r="Z31" s="183"/>
      <c r="AA31" s="183"/>
      <c r="AB31" s="210"/>
      <c r="AG31" s="186"/>
    </row>
    <row r="32" spans="1:12" ht="169.5" customHeight="1">
      <c r="A32" s="242" t="s">
        <v>161</v>
      </c>
      <c r="B32" s="242"/>
      <c r="C32" s="242"/>
      <c r="D32" s="242"/>
      <c r="E32" s="242"/>
      <c r="F32" s="242"/>
      <c r="G32" s="242"/>
      <c r="H32" s="242"/>
      <c r="I32" s="242"/>
      <c r="J32" s="242"/>
      <c r="K32" s="242"/>
      <c r="L32" s="242"/>
    </row>
  </sheetData>
  <sheetProtection/>
  <mergeCells count="24">
    <mergeCell ref="A1:I1"/>
    <mergeCell ref="J1:K1"/>
    <mergeCell ref="A2:I2"/>
    <mergeCell ref="A3:K3"/>
    <mergeCell ref="A11:D11"/>
    <mergeCell ref="AD11:AE11"/>
    <mergeCell ref="A12:C12"/>
    <mergeCell ref="AD12:AE12"/>
    <mergeCell ref="A13:D13"/>
    <mergeCell ref="AD13:AE13"/>
    <mergeCell ref="A15:K15"/>
    <mergeCell ref="A22:D22"/>
    <mergeCell ref="AD22:AE22"/>
    <mergeCell ref="A23:C23"/>
    <mergeCell ref="AD23:AE23"/>
    <mergeCell ref="A24:D24"/>
    <mergeCell ref="AD24:AE24"/>
    <mergeCell ref="A26:D26"/>
    <mergeCell ref="AD26:AE26"/>
    <mergeCell ref="A28:I28"/>
    <mergeCell ref="A29:H29"/>
    <mergeCell ref="A30:H30"/>
    <mergeCell ref="A31:H31"/>
    <mergeCell ref="A32:L32"/>
  </mergeCells>
  <printOptions/>
  <pageMargins left="0.5118110236220472" right="0.5118110236220472" top="1.0236220472440944" bottom="0.8661417322834646" header="0.31496062992125984" footer="0.31496062992125984"/>
  <pageSetup fitToHeight="0" fitToWidth="1" horizontalDpi="600" verticalDpi="600" orientation="portrait" paperSize="9" scale="72"/>
</worksheet>
</file>

<file path=xl/worksheets/sheet3.xml><?xml version="1.0" encoding="utf-8"?>
<worksheet xmlns="http://schemas.openxmlformats.org/spreadsheetml/2006/main" xmlns:r="http://schemas.openxmlformats.org/officeDocument/2006/relationships">
  <sheetPr>
    <pageSetUpPr fitToPage="1"/>
  </sheetPr>
  <dimension ref="A1:AG32"/>
  <sheetViews>
    <sheetView showZeros="0" view="pageBreakPreview" zoomScale="90" zoomScaleNormal="120" zoomScaleSheetLayoutView="90" workbookViewId="0" topLeftCell="A23">
      <selection activeCell="I38" sqref="I38"/>
    </sheetView>
  </sheetViews>
  <sheetFormatPr defaultColWidth="9.140625" defaultRowHeight="12" customHeight="1"/>
  <cols>
    <col min="1" max="1" width="6.140625" style="183" customWidth="1"/>
    <col min="2" max="2" width="47.28125" style="183" customWidth="1"/>
    <col min="3" max="3" width="8.28125" style="184" customWidth="1"/>
    <col min="4" max="4" width="8.140625" style="184" customWidth="1"/>
    <col min="5" max="5" width="16.00390625" style="184" customWidth="1"/>
    <col min="6" max="7" width="11.00390625" style="184" customWidth="1"/>
    <col min="8" max="8" width="12.28125" style="184" customWidth="1"/>
    <col min="9" max="9" width="10.7109375" style="184" customWidth="1"/>
    <col min="10" max="10" width="9.140625" style="183" hidden="1" customWidth="1"/>
    <col min="11" max="11" width="9.140625" style="185" hidden="1" customWidth="1"/>
    <col min="12" max="13" width="9.140625" style="183" hidden="1" customWidth="1"/>
    <col min="14" max="14" width="11.140625" style="183" hidden="1" customWidth="1"/>
    <col min="15" max="25" width="9.140625" style="183" hidden="1" customWidth="1"/>
    <col min="26" max="26" width="2.28125" style="183" customWidth="1"/>
    <col min="27" max="27" width="12.00390625" style="183" customWidth="1"/>
    <col min="28" max="28" width="15.7109375" style="210" bestFit="1" customWidth="1"/>
    <col min="29" max="29" width="12.140625" style="182" bestFit="1" customWidth="1"/>
    <col min="30" max="30" width="17.140625" style="182" bestFit="1" customWidth="1"/>
    <col min="31" max="31" width="18.57421875" style="182" customWidth="1"/>
    <col min="32" max="32" width="9.140625" style="182" customWidth="1"/>
    <col min="33" max="33" width="9.140625" style="186" customWidth="1"/>
    <col min="34" max="34" width="9.140625" style="182" customWidth="1"/>
    <col min="35" max="16384" width="9.140625" style="183" customWidth="1"/>
  </cols>
  <sheetData>
    <row r="1" spans="1:33" s="182" customFormat="1" ht="20.25" customHeight="1">
      <c r="A1" s="187" t="s">
        <v>124</v>
      </c>
      <c r="B1" s="187"/>
      <c r="C1" s="187"/>
      <c r="D1" s="187"/>
      <c r="E1" s="187"/>
      <c r="F1" s="187"/>
      <c r="G1" s="187"/>
      <c r="H1" s="187"/>
      <c r="I1" s="187"/>
      <c r="J1" s="187"/>
      <c r="K1" s="187"/>
      <c r="L1" s="183"/>
      <c r="M1" s="183"/>
      <c r="N1" s="183"/>
      <c r="O1" s="183"/>
      <c r="P1" s="183"/>
      <c r="Q1" s="183"/>
      <c r="R1" s="183"/>
      <c r="S1" s="183"/>
      <c r="T1" s="183"/>
      <c r="U1" s="183"/>
      <c r="V1" s="183"/>
      <c r="W1" s="183"/>
      <c r="X1" s="183"/>
      <c r="Y1" s="183"/>
      <c r="Z1" s="183"/>
      <c r="AA1" s="183"/>
      <c r="AB1" s="210"/>
      <c r="AG1" s="186"/>
    </row>
    <row r="2" spans="1:33" s="182" customFormat="1" ht="40.5" customHeight="1">
      <c r="A2" s="188" t="s">
        <v>125</v>
      </c>
      <c r="B2" s="188"/>
      <c r="C2" s="188"/>
      <c r="D2" s="188"/>
      <c r="E2" s="188"/>
      <c r="F2" s="188"/>
      <c r="G2" s="188"/>
      <c r="H2" s="188"/>
      <c r="I2" s="188"/>
      <c r="J2" s="227"/>
      <c r="K2" s="227"/>
      <c r="L2" s="183"/>
      <c r="M2" s="183"/>
      <c r="N2" s="183"/>
      <c r="O2" s="183"/>
      <c r="P2" s="183"/>
      <c r="Q2" s="183"/>
      <c r="R2" s="183"/>
      <c r="S2" s="183"/>
      <c r="T2" s="183"/>
      <c r="U2" s="183"/>
      <c r="V2" s="183"/>
      <c r="W2" s="183"/>
      <c r="X2" s="183"/>
      <c r="Y2" s="183"/>
      <c r="Z2" s="183"/>
      <c r="AA2" s="183"/>
      <c r="AB2" s="267"/>
      <c r="AG2" s="186"/>
    </row>
    <row r="3" spans="1:33" s="182" customFormat="1" ht="18" customHeight="1">
      <c r="A3" s="189" t="s">
        <v>126</v>
      </c>
      <c r="B3" s="189"/>
      <c r="C3" s="189"/>
      <c r="D3" s="189"/>
      <c r="E3" s="189"/>
      <c r="F3" s="189"/>
      <c r="G3" s="189"/>
      <c r="H3" s="189"/>
      <c r="I3" s="189"/>
      <c r="J3" s="189"/>
      <c r="K3" s="189"/>
      <c r="L3" s="183"/>
      <c r="M3" s="183"/>
      <c r="N3" s="183"/>
      <c r="O3" s="183"/>
      <c r="P3" s="183"/>
      <c r="Q3" s="183"/>
      <c r="R3" s="183"/>
      <c r="S3" s="183"/>
      <c r="T3" s="183"/>
      <c r="U3" s="183"/>
      <c r="V3" s="183"/>
      <c r="W3" s="183"/>
      <c r="X3" s="183"/>
      <c r="Y3" s="183"/>
      <c r="Z3" s="183"/>
      <c r="AA3" s="183"/>
      <c r="AB3" s="210"/>
      <c r="AG3" s="186"/>
    </row>
    <row r="4" spans="1:33" s="182" customFormat="1" ht="9.75" customHeight="1">
      <c r="A4" s="183"/>
      <c r="B4" s="183"/>
      <c r="C4" s="184"/>
      <c r="D4" s="184"/>
      <c r="E4" s="184"/>
      <c r="F4" s="184"/>
      <c r="G4" s="184"/>
      <c r="H4" s="184"/>
      <c r="I4" s="184"/>
      <c r="J4" s="183">
        <v>192</v>
      </c>
      <c r="K4" s="185">
        <v>67</v>
      </c>
      <c r="L4" s="183"/>
      <c r="M4" s="183"/>
      <c r="N4" s="183"/>
      <c r="O4" s="183"/>
      <c r="P4" s="183"/>
      <c r="Q4" s="183"/>
      <c r="R4" s="183"/>
      <c r="S4" s="183"/>
      <c r="T4" s="183"/>
      <c r="U4" s="183"/>
      <c r="V4" s="183"/>
      <c r="W4" s="183"/>
      <c r="X4" s="183"/>
      <c r="Y4" s="183"/>
      <c r="Z4" s="183"/>
      <c r="AA4" s="183"/>
      <c r="AB4" s="210"/>
      <c r="AG4" s="186"/>
    </row>
    <row r="5" spans="1:33" s="182" customFormat="1" ht="30.75" customHeight="1">
      <c r="A5" s="190" t="s">
        <v>51</v>
      </c>
      <c r="B5" s="190" t="s">
        <v>127</v>
      </c>
      <c r="C5" s="190" t="s">
        <v>95</v>
      </c>
      <c r="D5" s="190" t="s">
        <v>128</v>
      </c>
      <c r="E5" s="190" t="s">
        <v>129</v>
      </c>
      <c r="F5" s="191" t="s">
        <v>130</v>
      </c>
      <c r="G5" s="191" t="s">
        <v>131</v>
      </c>
      <c r="H5" s="191" t="s">
        <v>132</v>
      </c>
      <c r="I5" s="190" t="s">
        <v>133</v>
      </c>
      <c r="J5" s="183">
        <v>192</v>
      </c>
      <c r="K5" s="185">
        <v>67</v>
      </c>
      <c r="L5" s="183"/>
      <c r="M5" s="183"/>
      <c r="N5" s="183"/>
      <c r="O5" s="183"/>
      <c r="P5" s="183"/>
      <c r="Q5" s="183"/>
      <c r="R5" s="183"/>
      <c r="S5" s="183"/>
      <c r="T5" s="183"/>
      <c r="U5" s="183"/>
      <c r="V5" s="183"/>
      <c r="W5" s="183"/>
      <c r="X5" s="183"/>
      <c r="Y5" s="183"/>
      <c r="Z5" s="183"/>
      <c r="AA5" s="183"/>
      <c r="AB5" s="210"/>
      <c r="AD5" s="232" t="s">
        <v>134</v>
      </c>
      <c r="AE5" s="232" t="s">
        <v>135</v>
      </c>
      <c r="AG5" s="186"/>
    </row>
    <row r="6" spans="1:33" s="182" customFormat="1" ht="18" customHeight="1">
      <c r="A6" s="192">
        <v>1</v>
      </c>
      <c r="B6" s="186" t="s">
        <v>136</v>
      </c>
      <c r="C6" s="192" t="s">
        <v>137</v>
      </c>
      <c r="D6" s="193">
        <v>8</v>
      </c>
      <c r="E6" s="194">
        <v>3122.05</v>
      </c>
      <c r="F6" s="195">
        <v>104.06833333333334</v>
      </c>
      <c r="G6" s="195">
        <v>832.54</v>
      </c>
      <c r="H6" s="196"/>
      <c r="I6" s="214">
        <v>118.93</v>
      </c>
      <c r="J6" s="183"/>
      <c r="K6" s="185"/>
      <c r="L6" s="183"/>
      <c r="M6" s="183"/>
      <c r="N6" s="183"/>
      <c r="O6" s="183"/>
      <c r="P6" s="183"/>
      <c r="Q6" s="183"/>
      <c r="R6" s="183"/>
      <c r="S6" s="183"/>
      <c r="T6" s="183"/>
      <c r="U6" s="183"/>
      <c r="V6" s="183"/>
      <c r="W6" s="183"/>
      <c r="X6" s="183"/>
      <c r="Y6" s="183"/>
      <c r="Z6" s="183"/>
      <c r="AA6" s="235"/>
      <c r="AB6" s="210"/>
      <c r="AD6" s="233">
        <v>18.81</v>
      </c>
      <c r="AE6" s="233">
        <v>0</v>
      </c>
      <c r="AG6" s="186"/>
    </row>
    <row r="7" spans="1:33" s="182" customFormat="1" ht="18" customHeight="1">
      <c r="A7" s="192">
        <v>2</v>
      </c>
      <c r="B7" s="186" t="s">
        <v>138</v>
      </c>
      <c r="C7" s="192" t="s">
        <v>139</v>
      </c>
      <c r="D7" s="193">
        <v>8</v>
      </c>
      <c r="E7" s="194">
        <v>1362.298574</v>
      </c>
      <c r="F7" s="195">
        <v>45.40995246666667</v>
      </c>
      <c r="G7" s="195">
        <v>363.27</v>
      </c>
      <c r="H7" s="196">
        <v>0.81</v>
      </c>
      <c r="I7" s="214">
        <v>93.93</v>
      </c>
      <c r="J7" s="183"/>
      <c r="K7" s="183"/>
      <c r="L7" s="183"/>
      <c r="M7" s="183"/>
      <c r="N7" s="183"/>
      <c r="O7" s="183"/>
      <c r="P7" s="183"/>
      <c r="Q7" s="183"/>
      <c r="R7" s="183"/>
      <c r="S7" s="183"/>
      <c r="T7" s="183"/>
      <c r="U7" s="183"/>
      <c r="V7" s="183"/>
      <c r="W7" s="183"/>
      <c r="X7" s="183"/>
      <c r="Y7" s="183"/>
      <c r="Z7" s="183"/>
      <c r="AA7" s="235"/>
      <c r="AB7" s="210"/>
      <c r="AD7" s="233">
        <v>15.05</v>
      </c>
      <c r="AE7" s="233">
        <v>0</v>
      </c>
      <c r="AG7" s="186"/>
    </row>
    <row r="8" spans="1:33" s="182" customFormat="1" ht="18" customHeight="1">
      <c r="A8" s="192">
        <v>3</v>
      </c>
      <c r="B8" s="186" t="s">
        <v>140</v>
      </c>
      <c r="C8" s="192" t="s">
        <v>141</v>
      </c>
      <c r="D8" s="193">
        <v>6</v>
      </c>
      <c r="E8" s="194">
        <v>2346.71</v>
      </c>
      <c r="F8" s="195">
        <v>78.22366666666667</v>
      </c>
      <c r="G8" s="195">
        <v>469.34</v>
      </c>
      <c r="H8" s="196"/>
      <c r="I8" s="214">
        <v>67.04</v>
      </c>
      <c r="J8" s="183"/>
      <c r="K8" s="183"/>
      <c r="L8" s="183"/>
      <c r="M8" s="183"/>
      <c r="N8" s="183"/>
      <c r="O8" s="183"/>
      <c r="P8" s="183"/>
      <c r="Q8" s="183"/>
      <c r="R8" s="183"/>
      <c r="S8" s="183"/>
      <c r="T8" s="183"/>
      <c r="U8" s="183"/>
      <c r="V8" s="183"/>
      <c r="W8" s="183"/>
      <c r="X8" s="183"/>
      <c r="Y8" s="183"/>
      <c r="Z8" s="183"/>
      <c r="AA8" s="235"/>
      <c r="AB8" s="210"/>
      <c r="AD8" s="233"/>
      <c r="AE8" s="233"/>
      <c r="AG8" s="186"/>
    </row>
    <row r="9" spans="1:33" s="182" customFormat="1" ht="18" customHeight="1">
      <c r="A9" s="192">
        <v>4</v>
      </c>
      <c r="B9" s="186" t="s">
        <v>142</v>
      </c>
      <c r="C9" s="192" t="s">
        <v>137</v>
      </c>
      <c r="D9" s="193">
        <v>3</v>
      </c>
      <c r="E9" s="194">
        <v>3297.12</v>
      </c>
      <c r="F9" s="195">
        <v>109.904</v>
      </c>
      <c r="G9" s="195">
        <v>329.71</v>
      </c>
      <c r="H9" s="196"/>
      <c r="I9" s="214">
        <v>47.1</v>
      </c>
      <c r="J9" s="183"/>
      <c r="K9" s="183"/>
      <c r="L9" s="183"/>
      <c r="M9" s="183"/>
      <c r="N9" s="183"/>
      <c r="O9" s="183"/>
      <c r="P9" s="183"/>
      <c r="Q9" s="183"/>
      <c r="R9" s="183"/>
      <c r="S9" s="183"/>
      <c r="T9" s="183"/>
      <c r="U9" s="183"/>
      <c r="V9" s="183"/>
      <c r="W9" s="183"/>
      <c r="X9" s="183"/>
      <c r="Y9" s="183"/>
      <c r="Z9" s="183"/>
      <c r="AA9" s="235"/>
      <c r="AB9" s="210"/>
      <c r="AD9" s="233"/>
      <c r="AE9" s="233"/>
      <c r="AG9" s="186"/>
    </row>
    <row r="10" spans="1:33" s="182" customFormat="1" ht="18" customHeight="1">
      <c r="A10" s="192">
        <v>5</v>
      </c>
      <c r="B10" s="186" t="s">
        <v>143</v>
      </c>
      <c r="C10" s="192" t="s">
        <v>137</v>
      </c>
      <c r="D10" s="193">
        <v>6</v>
      </c>
      <c r="E10" s="194">
        <v>4263.1</v>
      </c>
      <c r="F10" s="195">
        <v>142.10333333333335</v>
      </c>
      <c r="G10" s="195">
        <v>852.62</v>
      </c>
      <c r="H10" s="196"/>
      <c r="I10" s="214">
        <v>121.8</v>
      </c>
      <c r="J10" s="183"/>
      <c r="K10" s="183"/>
      <c r="L10" s="183"/>
      <c r="M10" s="183"/>
      <c r="N10" s="183"/>
      <c r="O10" s="183"/>
      <c r="P10" s="183"/>
      <c r="Q10" s="183"/>
      <c r="R10" s="183"/>
      <c r="S10" s="183"/>
      <c r="T10" s="183"/>
      <c r="U10" s="183"/>
      <c r="V10" s="183"/>
      <c r="W10" s="183"/>
      <c r="X10" s="183"/>
      <c r="Y10" s="183"/>
      <c r="Z10" s="183"/>
      <c r="AA10" s="235"/>
      <c r="AB10" s="210"/>
      <c r="AD10" s="233"/>
      <c r="AE10" s="233"/>
      <c r="AG10" s="186"/>
    </row>
    <row r="11" spans="1:33" s="182" customFormat="1" ht="18" customHeight="1">
      <c r="A11" s="197" t="s">
        <v>144</v>
      </c>
      <c r="B11" s="197"/>
      <c r="C11" s="197"/>
      <c r="D11" s="197"/>
      <c r="E11" s="197"/>
      <c r="F11" s="198"/>
      <c r="G11" s="198"/>
      <c r="H11" s="198"/>
      <c r="I11" s="228">
        <v>448.80000000000007</v>
      </c>
      <c r="J11" s="183"/>
      <c r="K11" s="183"/>
      <c r="L11" s="183"/>
      <c r="M11" s="183"/>
      <c r="N11" s="183"/>
      <c r="O11" s="183"/>
      <c r="P11" s="183"/>
      <c r="Q11" s="183"/>
      <c r="R11" s="183"/>
      <c r="S11" s="183"/>
      <c r="T11" s="183"/>
      <c r="U11" s="183"/>
      <c r="V11" s="183"/>
      <c r="W11" s="183"/>
      <c r="X11" s="183"/>
      <c r="Y11" s="183"/>
      <c r="Z11" s="183"/>
      <c r="AA11" s="183"/>
      <c r="AB11" s="268"/>
      <c r="AD11" s="237">
        <v>0</v>
      </c>
      <c r="AE11" s="234"/>
      <c r="AG11" s="186"/>
    </row>
    <row r="12" spans="1:33" s="182" customFormat="1" ht="18" customHeight="1">
      <c r="A12" s="199" t="s">
        <v>145</v>
      </c>
      <c r="B12" s="199"/>
      <c r="C12" s="199"/>
      <c r="D12" s="200">
        <v>0.2</v>
      </c>
      <c r="E12" s="200"/>
      <c r="F12" s="201"/>
      <c r="G12" s="201"/>
      <c r="H12" s="201"/>
      <c r="I12" s="229">
        <f>I11*20%</f>
        <v>89.76000000000002</v>
      </c>
      <c r="J12" s="183"/>
      <c r="K12" s="183"/>
      <c r="L12" s="183"/>
      <c r="M12" s="183"/>
      <c r="N12" s="183"/>
      <c r="O12" s="183"/>
      <c r="P12" s="183"/>
      <c r="Q12" s="183"/>
      <c r="R12" s="183"/>
      <c r="S12" s="183"/>
      <c r="T12" s="183"/>
      <c r="U12" s="183"/>
      <c r="V12" s="183"/>
      <c r="W12" s="183"/>
      <c r="X12" s="183"/>
      <c r="Y12" s="183"/>
      <c r="Z12" s="183"/>
      <c r="AA12" s="183"/>
      <c r="AB12" s="210"/>
      <c r="AD12" s="233" t="e">
        <v>#REF!</v>
      </c>
      <c r="AE12" s="233"/>
      <c r="AG12" s="186"/>
    </row>
    <row r="13" spans="1:33" s="182" customFormat="1" ht="18" customHeight="1">
      <c r="A13" s="197" t="s">
        <v>146</v>
      </c>
      <c r="B13" s="197"/>
      <c r="C13" s="197"/>
      <c r="D13" s="197"/>
      <c r="E13" s="197"/>
      <c r="F13" s="201"/>
      <c r="G13" s="201"/>
      <c r="H13" s="201"/>
      <c r="I13" s="230">
        <f>I11+I12</f>
        <v>538.5600000000001</v>
      </c>
      <c r="J13" s="183"/>
      <c r="K13" s="183"/>
      <c r="L13" s="183"/>
      <c r="M13" s="183"/>
      <c r="N13" s="183"/>
      <c r="O13" s="183"/>
      <c r="P13" s="183"/>
      <c r="Q13" s="183"/>
      <c r="R13" s="183"/>
      <c r="S13" s="183"/>
      <c r="T13" s="183"/>
      <c r="U13" s="183"/>
      <c r="V13" s="183"/>
      <c r="W13" s="183"/>
      <c r="X13" s="183"/>
      <c r="Y13" s="183"/>
      <c r="Z13" s="183"/>
      <c r="AA13" s="183"/>
      <c r="AB13" s="210"/>
      <c r="AD13" s="269" t="e">
        <v>#REF!</v>
      </c>
      <c r="AE13" s="232"/>
      <c r="AG13" s="186"/>
    </row>
    <row r="14" spans="1:33" s="182" customFormat="1" ht="9.75" customHeight="1">
      <c r="A14" s="202"/>
      <c r="B14" s="202"/>
      <c r="C14" s="202"/>
      <c r="D14" s="202"/>
      <c r="E14" s="202"/>
      <c r="F14" s="203"/>
      <c r="G14" s="203"/>
      <c r="H14" s="203"/>
      <c r="I14" s="202"/>
      <c r="J14" s="183"/>
      <c r="K14" s="183"/>
      <c r="L14" s="183"/>
      <c r="M14" s="183"/>
      <c r="N14" s="183"/>
      <c r="O14" s="183"/>
      <c r="P14" s="183"/>
      <c r="Q14" s="183"/>
      <c r="R14" s="183"/>
      <c r="S14" s="183"/>
      <c r="T14" s="183"/>
      <c r="U14" s="183"/>
      <c r="V14" s="183"/>
      <c r="W14" s="183"/>
      <c r="X14" s="183"/>
      <c r="Y14" s="183"/>
      <c r="Z14" s="183"/>
      <c r="AA14" s="183"/>
      <c r="AB14" s="210">
        <v>1.739</v>
      </c>
      <c r="AD14" s="269"/>
      <c r="AE14" s="232"/>
      <c r="AG14" s="186"/>
    </row>
    <row r="15" spans="1:33" s="182" customFormat="1" ht="18" customHeight="1">
      <c r="A15" s="204" t="s">
        <v>147</v>
      </c>
      <c r="B15" s="204"/>
      <c r="C15" s="204"/>
      <c r="D15" s="204"/>
      <c r="E15" s="204"/>
      <c r="F15" s="204"/>
      <c r="G15" s="204"/>
      <c r="H15" s="204"/>
      <c r="I15" s="204"/>
      <c r="J15" s="204"/>
      <c r="K15" s="204"/>
      <c r="L15" s="183"/>
      <c r="M15" s="183"/>
      <c r="N15" s="183"/>
      <c r="O15" s="183"/>
      <c r="P15" s="183"/>
      <c r="Q15" s="183"/>
      <c r="R15" s="183"/>
      <c r="S15" s="183"/>
      <c r="T15" s="183"/>
      <c r="U15" s="183"/>
      <c r="V15" s="183"/>
      <c r="W15" s="183"/>
      <c r="X15" s="183"/>
      <c r="Y15" s="183"/>
      <c r="Z15" s="183"/>
      <c r="AA15" s="183"/>
      <c r="AB15" s="210"/>
      <c r="AD15" s="234"/>
      <c r="AE15" s="234"/>
      <c r="AG15" s="186"/>
    </row>
    <row r="16" spans="1:33" s="182" customFormat="1" ht="30" customHeight="1">
      <c r="A16" s="190" t="s">
        <v>51</v>
      </c>
      <c r="B16" s="190" t="s">
        <v>127</v>
      </c>
      <c r="C16" s="190" t="s">
        <v>95</v>
      </c>
      <c r="D16" s="190" t="s">
        <v>128</v>
      </c>
      <c r="E16" s="190" t="s">
        <v>129</v>
      </c>
      <c r="F16" s="191" t="s">
        <v>148</v>
      </c>
      <c r="G16" s="191" t="s">
        <v>131</v>
      </c>
      <c r="H16" s="191"/>
      <c r="I16" s="190" t="s">
        <v>133</v>
      </c>
      <c r="J16" s="183"/>
      <c r="K16" s="183"/>
      <c r="L16" s="183"/>
      <c r="M16" s="183"/>
      <c r="N16" s="183"/>
      <c r="O16" s="183"/>
      <c r="P16" s="183"/>
      <c r="Q16" s="183"/>
      <c r="R16" s="183"/>
      <c r="S16" s="183"/>
      <c r="T16" s="183"/>
      <c r="U16" s="183"/>
      <c r="V16" s="183"/>
      <c r="W16" s="183"/>
      <c r="X16" s="183"/>
      <c r="Y16" s="183"/>
      <c r="Z16" s="183"/>
      <c r="AA16" s="183"/>
      <c r="AB16" s="210"/>
      <c r="AD16" s="232" t="s">
        <v>134</v>
      </c>
      <c r="AE16" s="232" t="s">
        <v>135</v>
      </c>
      <c r="AG16" s="186"/>
    </row>
    <row r="17" spans="1:33" s="182" customFormat="1" ht="18" customHeight="1">
      <c r="A17" s="205">
        <v>1</v>
      </c>
      <c r="B17" s="206" t="s">
        <v>149</v>
      </c>
      <c r="C17" s="192" t="s">
        <v>150</v>
      </c>
      <c r="D17" s="207">
        <v>3</v>
      </c>
      <c r="E17" s="208">
        <v>20</v>
      </c>
      <c r="F17" s="209">
        <v>1860</v>
      </c>
      <c r="G17" s="209"/>
      <c r="H17" s="209"/>
      <c r="I17" s="238">
        <v>265.71</v>
      </c>
      <c r="J17" s="231"/>
      <c r="K17" s="183"/>
      <c r="L17" s="183"/>
      <c r="M17" s="183"/>
      <c r="N17" s="183"/>
      <c r="O17" s="183"/>
      <c r="P17" s="183"/>
      <c r="Q17" s="183"/>
      <c r="R17" s="183"/>
      <c r="S17" s="183"/>
      <c r="T17" s="183"/>
      <c r="U17" s="183"/>
      <c r="V17" s="183"/>
      <c r="W17" s="183"/>
      <c r="X17" s="183"/>
      <c r="Y17" s="183"/>
      <c r="Z17" s="183"/>
      <c r="AA17" s="235"/>
      <c r="AB17" s="268">
        <v>7000</v>
      </c>
      <c r="AD17" s="270">
        <v>639.92</v>
      </c>
      <c r="AE17" s="233">
        <v>0</v>
      </c>
      <c r="AG17" s="186"/>
    </row>
    <row r="18" spans="1:33" s="182" customFormat="1" ht="18" customHeight="1">
      <c r="A18" s="192">
        <v>2</v>
      </c>
      <c r="B18" s="210" t="s">
        <v>151</v>
      </c>
      <c r="C18" s="192" t="s">
        <v>150</v>
      </c>
      <c r="D18" s="211">
        <v>1</v>
      </c>
      <c r="E18" s="212">
        <v>105</v>
      </c>
      <c r="F18" s="213">
        <v>3255</v>
      </c>
      <c r="G18" s="213"/>
      <c r="H18" s="213"/>
      <c r="I18" s="222">
        <v>465</v>
      </c>
      <c r="J18" s="231"/>
      <c r="K18" s="183"/>
      <c r="L18" s="183"/>
      <c r="M18" s="183"/>
      <c r="N18" s="183"/>
      <c r="O18" s="183"/>
      <c r="P18" s="183"/>
      <c r="Q18" s="183"/>
      <c r="R18" s="183"/>
      <c r="S18" s="183"/>
      <c r="T18" s="183"/>
      <c r="U18" s="183"/>
      <c r="V18" s="183"/>
      <c r="W18" s="183"/>
      <c r="X18" s="183"/>
      <c r="Y18" s="183"/>
      <c r="Z18" s="183"/>
      <c r="AA18" s="235"/>
      <c r="AB18" s="268"/>
      <c r="AD18" s="270"/>
      <c r="AE18" s="233"/>
      <c r="AG18" s="186"/>
    </row>
    <row r="19" spans="1:33" s="182" customFormat="1" ht="18" customHeight="1">
      <c r="A19" s="192">
        <v>3</v>
      </c>
      <c r="B19" s="210" t="s">
        <v>152</v>
      </c>
      <c r="C19" s="192" t="s">
        <v>150</v>
      </c>
      <c r="D19" s="211">
        <v>2</v>
      </c>
      <c r="E19" s="212">
        <v>345.98</v>
      </c>
      <c r="F19" s="214"/>
      <c r="G19" s="213">
        <v>691.96</v>
      </c>
      <c r="H19" s="213"/>
      <c r="I19" s="222">
        <v>98.85</v>
      </c>
      <c r="J19" s="231"/>
      <c r="K19" s="183"/>
      <c r="L19" s="183"/>
      <c r="M19" s="183"/>
      <c r="N19" s="183"/>
      <c r="O19" s="183"/>
      <c r="P19" s="183"/>
      <c r="Q19" s="183"/>
      <c r="R19" s="183"/>
      <c r="S19" s="183"/>
      <c r="T19" s="183"/>
      <c r="U19" s="183"/>
      <c r="V19" s="183"/>
      <c r="W19" s="183"/>
      <c r="X19" s="183"/>
      <c r="Y19" s="183"/>
      <c r="Z19" s="183"/>
      <c r="AA19" s="183"/>
      <c r="AB19" s="271">
        <v>6094.36</v>
      </c>
      <c r="AD19" s="270"/>
      <c r="AE19" s="233"/>
      <c r="AG19" s="186"/>
    </row>
    <row r="20" spans="1:33" s="182" customFormat="1" ht="27.75" customHeight="1">
      <c r="A20" s="192">
        <v>4</v>
      </c>
      <c r="B20" s="210" t="s">
        <v>153</v>
      </c>
      <c r="C20" s="192" t="s">
        <v>150</v>
      </c>
      <c r="D20" s="211">
        <v>3</v>
      </c>
      <c r="E20" s="212">
        <v>644.52</v>
      </c>
      <c r="F20" s="214"/>
      <c r="G20" s="213">
        <v>1933.56</v>
      </c>
      <c r="H20" s="213"/>
      <c r="I20" s="222">
        <v>276.22</v>
      </c>
      <c r="J20" s="231"/>
      <c r="K20" s="183"/>
      <c r="L20" s="183"/>
      <c r="M20" s="183"/>
      <c r="N20" s="183"/>
      <c r="O20" s="183"/>
      <c r="P20" s="183"/>
      <c r="Q20" s="183"/>
      <c r="R20" s="183"/>
      <c r="S20" s="183"/>
      <c r="T20" s="183"/>
      <c r="U20" s="183"/>
      <c r="V20" s="183"/>
      <c r="W20" s="183"/>
      <c r="X20" s="183"/>
      <c r="Y20" s="183"/>
      <c r="Z20" s="183"/>
      <c r="AA20" s="183"/>
      <c r="AB20" s="271">
        <v>7000</v>
      </c>
      <c r="AD20" s="270"/>
      <c r="AE20" s="233"/>
      <c r="AG20" s="186"/>
    </row>
    <row r="21" spans="1:33" s="182" customFormat="1" ht="45.75" customHeight="1">
      <c r="A21" s="192">
        <v>5</v>
      </c>
      <c r="B21" s="210" t="s">
        <v>154</v>
      </c>
      <c r="C21" s="192" t="s">
        <v>150</v>
      </c>
      <c r="D21" s="281">
        <v>1</v>
      </c>
      <c r="E21" s="212">
        <v>10488.53</v>
      </c>
      <c r="F21" s="213"/>
      <c r="G21" s="213">
        <v>10488.53</v>
      </c>
      <c r="H21" s="213"/>
      <c r="I21" s="222">
        <v>10488.53</v>
      </c>
      <c r="J21" s="231"/>
      <c r="K21" s="183"/>
      <c r="L21" s="183"/>
      <c r="M21" s="183"/>
      <c r="N21" s="183"/>
      <c r="O21" s="183"/>
      <c r="P21" s="183"/>
      <c r="Q21" s="183"/>
      <c r="R21" s="183"/>
      <c r="S21" s="183"/>
      <c r="T21" s="183"/>
      <c r="U21" s="183"/>
      <c r="V21" s="183"/>
      <c r="W21" s="183"/>
      <c r="X21" s="183"/>
      <c r="Y21" s="183"/>
      <c r="Z21" s="183"/>
      <c r="AA21" s="183"/>
      <c r="AB21" s="271">
        <v>8620</v>
      </c>
      <c r="AD21" s="270">
        <v>106.65</v>
      </c>
      <c r="AE21" s="233">
        <v>0</v>
      </c>
      <c r="AG21" s="186"/>
    </row>
    <row r="22" spans="1:33" s="182" customFormat="1" ht="18" customHeight="1">
      <c r="A22" s="220" t="s">
        <v>144</v>
      </c>
      <c r="B22" s="220"/>
      <c r="C22" s="220"/>
      <c r="D22" s="220"/>
      <c r="E22" s="220"/>
      <c r="F22" s="221"/>
      <c r="G22" s="221"/>
      <c r="H22" s="221"/>
      <c r="I22" s="221">
        <v>11594.310000000001</v>
      </c>
      <c r="J22" s="183"/>
      <c r="K22" s="183"/>
      <c r="L22" s="183"/>
      <c r="M22" s="183"/>
      <c r="N22" s="183"/>
      <c r="O22" s="183"/>
      <c r="P22" s="183"/>
      <c r="Q22" s="183"/>
      <c r="R22" s="183"/>
      <c r="S22" s="183"/>
      <c r="T22" s="183"/>
      <c r="U22" s="183"/>
      <c r="V22" s="183"/>
      <c r="W22" s="183"/>
      <c r="X22" s="183"/>
      <c r="Y22" s="183"/>
      <c r="Z22" s="183"/>
      <c r="AA22" s="183"/>
      <c r="AB22" s="268">
        <v>7178.59</v>
      </c>
      <c r="AD22" s="233">
        <v>0</v>
      </c>
      <c r="AE22" s="233"/>
      <c r="AG22" s="186"/>
    </row>
    <row r="23" spans="1:33" s="182" customFormat="1" ht="18" customHeight="1">
      <c r="A23" s="199" t="s">
        <v>145</v>
      </c>
      <c r="B23" s="199"/>
      <c r="C23" s="199"/>
      <c r="D23" s="196">
        <v>0.2</v>
      </c>
      <c r="E23" s="196"/>
      <c r="F23" s="221"/>
      <c r="G23" s="221"/>
      <c r="H23" s="221"/>
      <c r="I23" s="221">
        <f>I22*20%</f>
        <v>2318.8620000000005</v>
      </c>
      <c r="J23" s="183"/>
      <c r="K23" s="183"/>
      <c r="L23" s="183"/>
      <c r="M23" s="183"/>
      <c r="N23" s="183"/>
      <c r="O23" s="183"/>
      <c r="P23" s="183"/>
      <c r="Q23" s="183"/>
      <c r="R23" s="183"/>
      <c r="S23" s="183"/>
      <c r="T23" s="183"/>
      <c r="U23" s="183"/>
      <c r="V23" s="183"/>
      <c r="W23" s="183"/>
      <c r="X23" s="183"/>
      <c r="Y23" s="183"/>
      <c r="Z23" s="183"/>
      <c r="AA23" s="235"/>
      <c r="AB23" s="210"/>
      <c r="AD23" s="233">
        <v>0</v>
      </c>
      <c r="AE23" s="233"/>
      <c r="AG23" s="186"/>
    </row>
    <row r="24" spans="1:33" s="182" customFormat="1" ht="18" customHeight="1">
      <c r="A24" s="220" t="s">
        <v>155</v>
      </c>
      <c r="B24" s="220"/>
      <c r="C24" s="220"/>
      <c r="D24" s="220"/>
      <c r="E24" s="220"/>
      <c r="F24" s="221"/>
      <c r="G24" s="221"/>
      <c r="H24" s="221"/>
      <c r="I24" s="221">
        <f>I22+I23</f>
        <v>13913.172000000002</v>
      </c>
      <c r="J24" s="183"/>
      <c r="K24" s="183"/>
      <c r="L24" s="183"/>
      <c r="M24" s="183"/>
      <c r="N24" s="183"/>
      <c r="O24" s="183"/>
      <c r="P24" s="183"/>
      <c r="Q24" s="183"/>
      <c r="R24" s="183"/>
      <c r="S24" s="183"/>
      <c r="T24" s="183"/>
      <c r="U24" s="183"/>
      <c r="V24" s="183"/>
      <c r="W24" s="183"/>
      <c r="X24" s="183"/>
      <c r="Y24" s="183"/>
      <c r="Z24" s="183"/>
      <c r="AA24" s="236"/>
      <c r="AB24" s="271"/>
      <c r="AD24" s="269">
        <v>0</v>
      </c>
      <c r="AE24" s="232"/>
      <c r="AG24" s="186"/>
    </row>
    <row r="25" spans="1:33" s="182" customFormat="1" ht="9.75" customHeight="1">
      <c r="A25" s="186"/>
      <c r="B25" s="186"/>
      <c r="C25" s="192"/>
      <c r="D25" s="192"/>
      <c r="E25" s="192"/>
      <c r="F25" s="222"/>
      <c r="G25" s="222"/>
      <c r="H25" s="222"/>
      <c r="I25" s="192"/>
      <c r="J25" s="183"/>
      <c r="K25" s="185"/>
      <c r="L25" s="183"/>
      <c r="M25" s="183"/>
      <c r="N25" s="183"/>
      <c r="O25" s="183"/>
      <c r="P25" s="183"/>
      <c r="Q25" s="183"/>
      <c r="R25" s="183"/>
      <c r="S25" s="183"/>
      <c r="T25" s="183"/>
      <c r="U25" s="183"/>
      <c r="V25" s="183"/>
      <c r="W25" s="183"/>
      <c r="X25" s="183"/>
      <c r="Y25" s="183"/>
      <c r="Z25" s="183"/>
      <c r="AA25" s="183"/>
      <c r="AB25" s="271">
        <f>I22+I11</f>
        <v>12043.11</v>
      </c>
      <c r="AD25" s="234"/>
      <c r="AE25" s="237"/>
      <c r="AG25" s="186"/>
    </row>
    <row r="26" spans="1:33" s="182" customFormat="1" ht="18" customHeight="1">
      <c r="A26" s="223" t="s">
        <v>156</v>
      </c>
      <c r="B26" s="223"/>
      <c r="C26" s="223"/>
      <c r="D26" s="223"/>
      <c r="E26" s="223"/>
      <c r="F26" s="224"/>
      <c r="G26" s="224"/>
      <c r="H26" s="224"/>
      <c r="I26" s="224">
        <f>SUM(I13,I24)</f>
        <v>14451.732000000002</v>
      </c>
      <c r="J26" s="183"/>
      <c r="K26" s="183"/>
      <c r="L26" s="183"/>
      <c r="M26" s="183"/>
      <c r="N26" s="183"/>
      <c r="O26" s="183"/>
      <c r="P26" s="183"/>
      <c r="Q26" s="183"/>
      <c r="R26" s="183"/>
      <c r="S26" s="183"/>
      <c r="T26" s="183"/>
      <c r="U26" s="183"/>
      <c r="V26" s="183"/>
      <c r="W26" s="183"/>
      <c r="X26" s="183"/>
      <c r="Y26" s="183"/>
      <c r="Z26" s="183"/>
      <c r="AA26" s="235"/>
      <c r="AB26" s="272"/>
      <c r="AD26" s="269" t="e">
        <v>#REF!</v>
      </c>
      <c r="AE26" s="232"/>
      <c r="AG26" s="186"/>
    </row>
    <row r="27" spans="1:33" s="182" customFormat="1" ht="9.75" customHeight="1">
      <c r="A27" s="202"/>
      <c r="B27" s="202"/>
      <c r="C27" s="202"/>
      <c r="D27" s="202"/>
      <c r="E27" s="202"/>
      <c r="F27" s="203"/>
      <c r="G27" s="203"/>
      <c r="H27" s="203"/>
      <c r="I27" s="202"/>
      <c r="J27" s="183"/>
      <c r="K27" s="183"/>
      <c r="L27" s="183"/>
      <c r="M27" s="183"/>
      <c r="N27" s="183"/>
      <c r="O27" s="183"/>
      <c r="P27" s="183"/>
      <c r="Q27" s="183"/>
      <c r="R27" s="183"/>
      <c r="S27" s="183"/>
      <c r="T27" s="183"/>
      <c r="U27" s="183"/>
      <c r="V27" s="183"/>
      <c r="W27" s="183"/>
      <c r="X27" s="183"/>
      <c r="Y27" s="183"/>
      <c r="Z27" s="183"/>
      <c r="AA27" s="183"/>
      <c r="AB27" s="210"/>
      <c r="AG27" s="186"/>
    </row>
    <row r="28" spans="1:33" s="182" customFormat="1" ht="18.75" customHeight="1">
      <c r="A28" s="225" t="s">
        <v>157</v>
      </c>
      <c r="B28" s="225"/>
      <c r="C28" s="225"/>
      <c r="D28" s="225"/>
      <c r="E28" s="225"/>
      <c r="F28" s="225"/>
      <c r="G28" s="225"/>
      <c r="H28" s="225"/>
      <c r="I28" s="225"/>
      <c r="J28" s="225"/>
      <c r="K28" s="225"/>
      <c r="L28" s="225"/>
      <c r="M28" s="183"/>
      <c r="N28" s="183"/>
      <c r="O28" s="183"/>
      <c r="P28" s="183"/>
      <c r="Q28" s="183"/>
      <c r="R28" s="183"/>
      <c r="S28" s="183"/>
      <c r="T28" s="183"/>
      <c r="U28" s="183"/>
      <c r="V28" s="183"/>
      <c r="W28" s="183"/>
      <c r="X28" s="183"/>
      <c r="Y28" s="183"/>
      <c r="Z28" s="183"/>
      <c r="AA28" s="183"/>
      <c r="AB28" s="271">
        <f>I23+I12</f>
        <v>2408.6220000000008</v>
      </c>
      <c r="AG28" s="186"/>
    </row>
    <row r="29" spans="1:33" s="182" customFormat="1" ht="18" customHeight="1">
      <c r="A29" s="226" t="s">
        <v>158</v>
      </c>
      <c r="B29" s="226"/>
      <c r="C29" s="226"/>
      <c r="D29" s="226"/>
      <c r="E29" s="226"/>
      <c r="F29" s="226"/>
      <c r="G29" s="226"/>
      <c r="H29" s="226"/>
      <c r="I29" s="226"/>
      <c r="J29" s="226"/>
      <c r="K29" s="226"/>
      <c r="L29" s="226"/>
      <c r="M29" s="183"/>
      <c r="N29" s="183"/>
      <c r="O29" s="183"/>
      <c r="P29" s="183"/>
      <c r="Q29" s="183"/>
      <c r="R29" s="183"/>
      <c r="S29" s="183"/>
      <c r="T29" s="183"/>
      <c r="U29" s="183"/>
      <c r="V29" s="183"/>
      <c r="W29" s="183"/>
      <c r="X29" s="183"/>
      <c r="Y29" s="183"/>
      <c r="Z29" s="183"/>
      <c r="AA29" s="183"/>
      <c r="AB29" s="210"/>
      <c r="AG29" s="186"/>
    </row>
    <row r="30" spans="1:33" s="182" customFormat="1" ht="18" customHeight="1">
      <c r="A30" s="226" t="s">
        <v>159</v>
      </c>
      <c r="B30" s="226"/>
      <c r="C30" s="226"/>
      <c r="D30" s="226"/>
      <c r="E30" s="226"/>
      <c r="F30" s="226"/>
      <c r="G30" s="226"/>
      <c r="H30" s="226"/>
      <c r="I30" s="226"/>
      <c r="J30" s="226"/>
      <c r="K30" s="226"/>
      <c r="L30" s="226"/>
      <c r="M30" s="183"/>
      <c r="N30" s="183"/>
      <c r="O30" s="183"/>
      <c r="P30" s="183"/>
      <c r="Q30" s="183"/>
      <c r="R30" s="183"/>
      <c r="S30" s="183"/>
      <c r="T30" s="183"/>
      <c r="U30" s="183"/>
      <c r="V30" s="183"/>
      <c r="W30" s="183"/>
      <c r="X30" s="183"/>
      <c r="Y30" s="183"/>
      <c r="Z30" s="183"/>
      <c r="AA30" s="183"/>
      <c r="AB30" s="210"/>
      <c r="AG30" s="186"/>
    </row>
    <row r="31" spans="1:33" s="182" customFormat="1" ht="18" customHeight="1">
      <c r="A31" s="226" t="s">
        <v>160</v>
      </c>
      <c r="B31" s="226"/>
      <c r="C31" s="226"/>
      <c r="D31" s="226"/>
      <c r="E31" s="226"/>
      <c r="F31" s="226"/>
      <c r="G31" s="226"/>
      <c r="H31" s="226"/>
      <c r="I31" s="226"/>
      <c r="J31" s="226"/>
      <c r="K31" s="226"/>
      <c r="L31" s="226"/>
      <c r="M31" s="183"/>
      <c r="N31" s="183"/>
      <c r="O31" s="183"/>
      <c r="P31" s="183"/>
      <c r="Q31" s="183"/>
      <c r="R31" s="183"/>
      <c r="S31" s="183"/>
      <c r="T31" s="183"/>
      <c r="U31" s="183"/>
      <c r="V31" s="183"/>
      <c r="W31" s="183"/>
      <c r="X31" s="183"/>
      <c r="Y31" s="183"/>
      <c r="Z31" s="183"/>
      <c r="AA31" s="183"/>
      <c r="AB31" s="210"/>
      <c r="AG31" s="186"/>
    </row>
    <row r="32" spans="1:12" ht="174" customHeight="1">
      <c r="A32" s="242" t="s">
        <v>161</v>
      </c>
      <c r="B32" s="242"/>
      <c r="C32" s="242"/>
      <c r="D32" s="242"/>
      <c r="E32" s="242"/>
      <c r="F32" s="242"/>
      <c r="G32" s="242"/>
      <c r="H32" s="242"/>
      <c r="I32" s="242"/>
      <c r="J32" s="242"/>
      <c r="K32" s="242"/>
      <c r="L32" s="242"/>
    </row>
  </sheetData>
  <sheetProtection/>
  <mergeCells count="24">
    <mergeCell ref="A1:I1"/>
    <mergeCell ref="J1:K1"/>
    <mergeCell ref="A2:I2"/>
    <mergeCell ref="A3:K3"/>
    <mergeCell ref="A11:D11"/>
    <mergeCell ref="AD11:AE11"/>
    <mergeCell ref="A12:C12"/>
    <mergeCell ref="AD12:AE12"/>
    <mergeCell ref="A13:D13"/>
    <mergeCell ref="AD13:AE13"/>
    <mergeCell ref="A15:K15"/>
    <mergeCell ref="A22:D22"/>
    <mergeCell ref="AD22:AE22"/>
    <mergeCell ref="A23:C23"/>
    <mergeCell ref="AD23:AE23"/>
    <mergeCell ref="A24:D24"/>
    <mergeCell ref="AD24:AE24"/>
    <mergeCell ref="A26:D26"/>
    <mergeCell ref="AD26:AE26"/>
    <mergeCell ref="A28:L28"/>
    <mergeCell ref="A29:L29"/>
    <mergeCell ref="A30:L30"/>
    <mergeCell ref="A31:L31"/>
    <mergeCell ref="A32:L32"/>
  </mergeCells>
  <printOptions/>
  <pageMargins left="0.5118110236220472" right="0.5118110236220472" top="0.9842519685039371" bottom="0.8661417322834646" header="0.31496062992125984" footer="0.31496062992125984"/>
  <pageSetup fitToHeight="0" fitToWidth="1" horizontalDpi="600" verticalDpi="600" orientation="portrait" paperSize="9" scale="70"/>
</worksheet>
</file>

<file path=xl/worksheets/sheet30.xml><?xml version="1.0" encoding="utf-8"?>
<worksheet xmlns="http://schemas.openxmlformats.org/spreadsheetml/2006/main" xmlns:r="http://schemas.openxmlformats.org/officeDocument/2006/relationships">
  <sheetPr>
    <pageSetUpPr fitToPage="1"/>
  </sheetPr>
  <dimension ref="A1:AD30"/>
  <sheetViews>
    <sheetView showZeros="0" view="pageBreakPreview" zoomScale="120" zoomScaleNormal="120" zoomScaleSheetLayoutView="120" workbookViewId="0" topLeftCell="C12">
      <selection activeCell="I25" sqref="I25"/>
    </sheetView>
  </sheetViews>
  <sheetFormatPr defaultColWidth="9.140625" defaultRowHeight="12" customHeight="1"/>
  <cols>
    <col min="1" max="1" width="6.140625" style="183" customWidth="1"/>
    <col min="2" max="2" width="47.28125" style="183" customWidth="1"/>
    <col min="3" max="3" width="6.28125" style="184" customWidth="1"/>
    <col min="4" max="4" width="8.140625" style="184" customWidth="1"/>
    <col min="5" max="5" width="16.00390625" style="184" customWidth="1"/>
    <col min="6" max="7" width="11.00390625" style="184" customWidth="1"/>
    <col min="8" max="8" width="11.57421875" style="184" customWidth="1"/>
    <col min="9" max="9" width="10.7109375" style="184" customWidth="1"/>
    <col min="10" max="10" width="9.140625" style="183" hidden="1" customWidth="1"/>
    <col min="11" max="11" width="9.140625" style="185" hidden="1" customWidth="1"/>
    <col min="12" max="13" width="9.140625" style="183" hidden="1" customWidth="1"/>
    <col min="14" max="14" width="11.140625" style="183" hidden="1" customWidth="1"/>
    <col min="15" max="25" width="9.140625" style="183" hidden="1" customWidth="1"/>
    <col min="26" max="26" width="2.28125" style="183" customWidth="1"/>
    <col min="27" max="27" width="12.57421875" style="183" customWidth="1"/>
    <col min="28" max="28" width="18.57421875" style="182" customWidth="1"/>
    <col min="29" max="29" width="9.140625" style="182" customWidth="1"/>
    <col min="30" max="30" width="9.140625" style="186" customWidth="1"/>
    <col min="31" max="31" width="9.140625" style="182" customWidth="1"/>
    <col min="32" max="16384" width="9.140625" style="183" customWidth="1"/>
  </cols>
  <sheetData>
    <row r="1" spans="1:30" s="182" customFormat="1" ht="20.25" customHeight="1">
      <c r="A1" s="187" t="s">
        <v>124</v>
      </c>
      <c r="B1" s="187"/>
      <c r="C1" s="187"/>
      <c r="D1" s="187"/>
      <c r="E1" s="187"/>
      <c r="F1" s="187"/>
      <c r="G1" s="187"/>
      <c r="H1" s="187"/>
      <c r="I1" s="187"/>
      <c r="J1" s="187"/>
      <c r="K1" s="187"/>
      <c r="L1" s="183"/>
      <c r="M1" s="183"/>
      <c r="N1" s="183"/>
      <c r="O1" s="183"/>
      <c r="P1" s="183"/>
      <c r="Q1" s="183"/>
      <c r="R1" s="183"/>
      <c r="S1" s="183"/>
      <c r="T1" s="183"/>
      <c r="U1" s="183"/>
      <c r="V1" s="183"/>
      <c r="W1" s="183"/>
      <c r="X1" s="183"/>
      <c r="Y1" s="183"/>
      <c r="Z1" s="183"/>
      <c r="AA1" s="183"/>
      <c r="AD1" s="186"/>
    </row>
    <row r="2" spans="1:30" s="182" customFormat="1" ht="32.25" customHeight="1">
      <c r="A2" s="188" t="s">
        <v>229</v>
      </c>
      <c r="B2" s="188"/>
      <c r="C2" s="188"/>
      <c r="D2" s="188"/>
      <c r="E2" s="188"/>
      <c r="F2" s="188"/>
      <c r="G2" s="188"/>
      <c r="H2" s="188"/>
      <c r="I2" s="188"/>
      <c r="J2" s="227"/>
      <c r="K2" s="227"/>
      <c r="L2" s="183"/>
      <c r="M2" s="183"/>
      <c r="N2" s="183"/>
      <c r="O2" s="183"/>
      <c r="P2" s="183"/>
      <c r="Q2" s="183"/>
      <c r="R2" s="183"/>
      <c r="S2" s="183"/>
      <c r="T2" s="183"/>
      <c r="U2" s="183"/>
      <c r="V2" s="183"/>
      <c r="W2" s="183"/>
      <c r="X2" s="183"/>
      <c r="Y2" s="183"/>
      <c r="Z2" s="183"/>
      <c r="AA2" s="183"/>
      <c r="AD2" s="186"/>
    </row>
    <row r="3" spans="1:30" s="182" customFormat="1" ht="18" customHeight="1">
      <c r="A3" s="189" t="s">
        <v>126</v>
      </c>
      <c r="B3" s="189"/>
      <c r="C3" s="189"/>
      <c r="D3" s="189"/>
      <c r="E3" s="189"/>
      <c r="F3" s="189"/>
      <c r="G3" s="189"/>
      <c r="H3" s="189"/>
      <c r="I3" s="189"/>
      <c r="J3" s="189"/>
      <c r="K3" s="189"/>
      <c r="L3" s="183"/>
      <c r="M3" s="183"/>
      <c r="N3" s="183"/>
      <c r="O3" s="183"/>
      <c r="P3" s="183"/>
      <c r="Q3" s="183"/>
      <c r="R3" s="183"/>
      <c r="S3" s="183"/>
      <c r="T3" s="183"/>
      <c r="U3" s="183"/>
      <c r="V3" s="183"/>
      <c r="W3" s="183"/>
      <c r="X3" s="183"/>
      <c r="Y3" s="183"/>
      <c r="Z3" s="183"/>
      <c r="AA3" s="183"/>
      <c r="AD3" s="186"/>
    </row>
    <row r="4" spans="1:30" s="182" customFormat="1" ht="9.75" customHeight="1">
      <c r="A4" s="183"/>
      <c r="B4" s="183"/>
      <c r="C4" s="184"/>
      <c r="D4" s="184"/>
      <c r="E4" s="184"/>
      <c r="F4" s="184"/>
      <c r="G4" s="184"/>
      <c r="H4" s="184"/>
      <c r="I4" s="184"/>
      <c r="J4" s="183">
        <v>192</v>
      </c>
      <c r="K4" s="185">
        <v>67</v>
      </c>
      <c r="L4" s="183"/>
      <c r="M4" s="183"/>
      <c r="N4" s="183"/>
      <c r="O4" s="183"/>
      <c r="P4" s="183"/>
      <c r="Q4" s="183"/>
      <c r="R4" s="183"/>
      <c r="S4" s="183"/>
      <c r="T4" s="183"/>
      <c r="U4" s="183"/>
      <c r="V4" s="183"/>
      <c r="W4" s="183"/>
      <c r="X4" s="183"/>
      <c r="Y4" s="183"/>
      <c r="Z4" s="183"/>
      <c r="AA4" s="183"/>
      <c r="AD4" s="186"/>
    </row>
    <row r="5" spans="1:30" s="182" customFormat="1" ht="30.75" customHeight="1">
      <c r="A5" s="190" t="s">
        <v>51</v>
      </c>
      <c r="B5" s="190" t="s">
        <v>127</v>
      </c>
      <c r="C5" s="190" t="s">
        <v>95</v>
      </c>
      <c r="D5" s="190" t="s">
        <v>128</v>
      </c>
      <c r="E5" s="190" t="s">
        <v>129</v>
      </c>
      <c r="F5" s="191" t="s">
        <v>130</v>
      </c>
      <c r="G5" s="191" t="s">
        <v>131</v>
      </c>
      <c r="H5" s="191" t="s">
        <v>132</v>
      </c>
      <c r="I5" s="190" t="s">
        <v>180</v>
      </c>
      <c r="J5" s="183">
        <v>192</v>
      </c>
      <c r="K5" s="185">
        <v>67</v>
      </c>
      <c r="L5" s="183"/>
      <c r="M5" s="183"/>
      <c r="N5" s="183"/>
      <c r="O5" s="183"/>
      <c r="P5" s="183"/>
      <c r="Q5" s="183"/>
      <c r="R5" s="183"/>
      <c r="S5" s="183"/>
      <c r="T5" s="183"/>
      <c r="U5" s="183"/>
      <c r="V5" s="183"/>
      <c r="W5" s="183"/>
      <c r="X5" s="183"/>
      <c r="Y5" s="183"/>
      <c r="Z5" s="183"/>
      <c r="AA5" s="183"/>
      <c r="AB5" s="232" t="s">
        <v>135</v>
      </c>
      <c r="AD5" s="186"/>
    </row>
    <row r="6" spans="1:30" s="182" customFormat="1" ht="18" customHeight="1">
      <c r="A6" s="192">
        <v>1</v>
      </c>
      <c r="B6" s="186" t="s">
        <v>138</v>
      </c>
      <c r="C6" s="192" t="s">
        <v>139</v>
      </c>
      <c r="D6" s="193">
        <v>8</v>
      </c>
      <c r="E6" s="194">
        <v>1362.298574</v>
      </c>
      <c r="F6" s="195">
        <v>45.40995246666667</v>
      </c>
      <c r="G6" s="195">
        <v>363.27</v>
      </c>
      <c r="H6" s="196">
        <v>0.81</v>
      </c>
      <c r="I6" s="214">
        <v>109.58</v>
      </c>
      <c r="J6" s="183"/>
      <c r="K6" s="185"/>
      <c r="L6" s="183"/>
      <c r="M6" s="183"/>
      <c r="N6" s="183"/>
      <c r="O6" s="183"/>
      <c r="P6" s="183"/>
      <c r="Q6" s="183"/>
      <c r="R6" s="183"/>
      <c r="S6" s="183"/>
      <c r="T6" s="183"/>
      <c r="U6" s="183"/>
      <c r="V6" s="183"/>
      <c r="W6" s="183"/>
      <c r="X6" s="183"/>
      <c r="Y6" s="183"/>
      <c r="Z6" s="183"/>
      <c r="AA6" s="183"/>
      <c r="AB6" s="233"/>
      <c r="AD6" s="186"/>
    </row>
    <row r="7" spans="1:30" s="182" customFormat="1" ht="18" customHeight="1">
      <c r="A7" s="192">
        <v>2</v>
      </c>
      <c r="B7" s="186" t="s">
        <v>140</v>
      </c>
      <c r="C7" s="192" t="s">
        <v>137</v>
      </c>
      <c r="D7" s="193">
        <v>6</v>
      </c>
      <c r="E7" s="194">
        <v>2346.71</v>
      </c>
      <c r="F7" s="195">
        <v>78.22366666666667</v>
      </c>
      <c r="G7" s="195">
        <v>469.34</v>
      </c>
      <c r="H7" s="196"/>
      <c r="I7" s="214">
        <v>78.22</v>
      </c>
      <c r="J7" s="183"/>
      <c r="K7" s="185"/>
      <c r="L7" s="183"/>
      <c r="M7" s="183"/>
      <c r="N7" s="183"/>
      <c r="O7" s="183"/>
      <c r="P7" s="183"/>
      <c r="Q7" s="183"/>
      <c r="R7" s="183"/>
      <c r="S7" s="183"/>
      <c r="T7" s="183"/>
      <c r="U7" s="183"/>
      <c r="V7" s="183"/>
      <c r="W7" s="183"/>
      <c r="X7" s="183"/>
      <c r="Y7" s="183"/>
      <c r="Z7" s="183"/>
      <c r="AA7" s="183"/>
      <c r="AB7" s="233"/>
      <c r="AD7" s="186"/>
    </row>
    <row r="8" spans="1:30" s="182" customFormat="1" ht="18" customHeight="1">
      <c r="A8" s="192">
        <v>3</v>
      </c>
      <c r="B8" s="186" t="s">
        <v>142</v>
      </c>
      <c r="C8" s="192" t="s">
        <v>137</v>
      </c>
      <c r="D8" s="193">
        <v>4</v>
      </c>
      <c r="E8" s="194">
        <v>3297.12</v>
      </c>
      <c r="F8" s="195">
        <v>109.904</v>
      </c>
      <c r="G8" s="195">
        <v>439.61</v>
      </c>
      <c r="H8" s="196"/>
      <c r="I8" s="214">
        <v>73.26</v>
      </c>
      <c r="J8" s="183"/>
      <c r="K8" s="185"/>
      <c r="L8" s="183"/>
      <c r="M8" s="183"/>
      <c r="N8" s="183"/>
      <c r="O8" s="183"/>
      <c r="P8" s="183"/>
      <c r="Q8" s="183"/>
      <c r="R8" s="183"/>
      <c r="S8" s="183"/>
      <c r="T8" s="183"/>
      <c r="U8" s="183"/>
      <c r="V8" s="183"/>
      <c r="W8" s="183"/>
      <c r="X8" s="183"/>
      <c r="Y8" s="183"/>
      <c r="Z8" s="183"/>
      <c r="AA8" s="183"/>
      <c r="AB8" s="233"/>
      <c r="AD8" s="186"/>
    </row>
    <row r="9" spans="1:30" s="182" customFormat="1" ht="18" customHeight="1">
      <c r="A9" s="197" t="s">
        <v>144</v>
      </c>
      <c r="B9" s="197"/>
      <c r="C9" s="197"/>
      <c r="D9" s="197"/>
      <c r="E9" s="197"/>
      <c r="F9" s="198"/>
      <c r="G9" s="198"/>
      <c r="H9" s="198"/>
      <c r="I9" s="228">
        <v>261.06</v>
      </c>
      <c r="J9" s="183"/>
      <c r="K9" s="183"/>
      <c r="L9" s="183"/>
      <c r="M9" s="183"/>
      <c r="N9" s="183"/>
      <c r="O9" s="183"/>
      <c r="P9" s="183"/>
      <c r="Q9" s="183"/>
      <c r="R9" s="183"/>
      <c r="S9" s="183"/>
      <c r="T9" s="183"/>
      <c r="U9" s="183"/>
      <c r="V9" s="183"/>
      <c r="W9" s="183"/>
      <c r="X9" s="183"/>
      <c r="Y9" s="183"/>
      <c r="Z9" s="183"/>
      <c r="AA9" s="183"/>
      <c r="AB9" s="234"/>
      <c r="AD9" s="186"/>
    </row>
    <row r="10" spans="1:30" s="182" customFormat="1" ht="18" customHeight="1">
      <c r="A10" s="199" t="s">
        <v>145</v>
      </c>
      <c r="B10" s="199"/>
      <c r="C10" s="199"/>
      <c r="D10" s="200">
        <v>0.2</v>
      </c>
      <c r="E10" s="200"/>
      <c r="F10" s="201"/>
      <c r="G10" s="201"/>
      <c r="H10" s="201"/>
      <c r="I10" s="229">
        <f>I9*20%</f>
        <v>52.212</v>
      </c>
      <c r="J10" s="183"/>
      <c r="K10" s="183"/>
      <c r="L10" s="183"/>
      <c r="M10" s="183"/>
      <c r="N10" s="183"/>
      <c r="O10" s="183"/>
      <c r="P10" s="183"/>
      <c r="Q10" s="183"/>
      <c r="R10" s="183"/>
      <c r="S10" s="183"/>
      <c r="T10" s="183"/>
      <c r="U10" s="183"/>
      <c r="V10" s="183"/>
      <c r="W10" s="183"/>
      <c r="X10" s="183"/>
      <c r="Y10" s="183"/>
      <c r="Z10" s="183"/>
      <c r="AA10" s="183"/>
      <c r="AB10" s="233"/>
      <c r="AD10" s="186"/>
    </row>
    <row r="11" spans="1:30" s="182" customFormat="1" ht="18" customHeight="1">
      <c r="A11" s="197" t="s">
        <v>146</v>
      </c>
      <c r="B11" s="197"/>
      <c r="C11" s="197"/>
      <c r="D11" s="197"/>
      <c r="E11" s="197"/>
      <c r="F11" s="201"/>
      <c r="G11" s="201"/>
      <c r="H11" s="201"/>
      <c r="I11" s="230">
        <f>I9+I10</f>
        <v>313.272</v>
      </c>
      <c r="J11" s="183"/>
      <c r="K11" s="183"/>
      <c r="L11" s="183"/>
      <c r="M11" s="183"/>
      <c r="N11" s="183"/>
      <c r="O11" s="183"/>
      <c r="P11" s="183"/>
      <c r="Q11" s="183"/>
      <c r="R11" s="183"/>
      <c r="S11" s="183"/>
      <c r="T11" s="183"/>
      <c r="U11" s="183"/>
      <c r="V11" s="183"/>
      <c r="W11" s="183"/>
      <c r="X11" s="183"/>
      <c r="Y11" s="183"/>
      <c r="Z11" s="183"/>
      <c r="AA11" s="183"/>
      <c r="AB11" s="232"/>
      <c r="AD11" s="186"/>
    </row>
    <row r="12" spans="1:30" s="182" customFormat="1" ht="9.75" customHeight="1">
      <c r="A12" s="202"/>
      <c r="B12" s="202"/>
      <c r="C12" s="202"/>
      <c r="D12" s="202"/>
      <c r="E12" s="202"/>
      <c r="F12" s="203"/>
      <c r="G12" s="203"/>
      <c r="H12" s="203"/>
      <c r="I12" s="202"/>
      <c r="J12" s="183"/>
      <c r="K12" s="183"/>
      <c r="L12" s="183"/>
      <c r="M12" s="183"/>
      <c r="N12" s="183"/>
      <c r="O12" s="183"/>
      <c r="P12" s="183"/>
      <c r="Q12" s="183"/>
      <c r="R12" s="183"/>
      <c r="S12" s="183"/>
      <c r="T12" s="183"/>
      <c r="U12" s="183"/>
      <c r="V12" s="183"/>
      <c r="W12" s="183"/>
      <c r="X12" s="183"/>
      <c r="Y12" s="183"/>
      <c r="Z12" s="183"/>
      <c r="AA12" s="183"/>
      <c r="AB12" s="232"/>
      <c r="AD12" s="186"/>
    </row>
    <row r="13" spans="1:30" s="182" customFormat="1" ht="18" customHeight="1">
      <c r="A13" s="204" t="s">
        <v>147</v>
      </c>
      <c r="B13" s="204"/>
      <c r="C13" s="204"/>
      <c r="D13" s="204"/>
      <c r="E13" s="204"/>
      <c r="F13" s="204"/>
      <c r="G13" s="204"/>
      <c r="H13" s="204"/>
      <c r="I13" s="204"/>
      <c r="J13" s="204"/>
      <c r="K13" s="204"/>
      <c r="L13" s="183"/>
      <c r="M13" s="183"/>
      <c r="N13" s="183"/>
      <c r="O13" s="183"/>
      <c r="P13" s="183"/>
      <c r="Q13" s="183"/>
      <c r="R13" s="183"/>
      <c r="S13" s="183"/>
      <c r="T13" s="183"/>
      <c r="U13" s="183"/>
      <c r="V13" s="183"/>
      <c r="W13" s="183"/>
      <c r="X13" s="183"/>
      <c r="Y13" s="183"/>
      <c r="Z13" s="183"/>
      <c r="AA13" s="183"/>
      <c r="AB13" s="234"/>
      <c r="AD13" s="186"/>
    </row>
    <row r="14" spans="1:30" s="182" customFormat="1" ht="30" customHeight="1">
      <c r="A14" s="190" t="s">
        <v>51</v>
      </c>
      <c r="B14" s="190" t="s">
        <v>127</v>
      </c>
      <c r="C14" s="190" t="s">
        <v>95</v>
      </c>
      <c r="D14" s="190" t="s">
        <v>128</v>
      </c>
      <c r="E14" s="190" t="s">
        <v>129</v>
      </c>
      <c r="F14" s="191" t="s">
        <v>148</v>
      </c>
      <c r="G14" s="191" t="s">
        <v>131</v>
      </c>
      <c r="H14" s="191"/>
      <c r="I14" s="190" t="s">
        <v>133</v>
      </c>
      <c r="J14" s="183"/>
      <c r="K14" s="183"/>
      <c r="L14" s="183"/>
      <c r="M14" s="183"/>
      <c r="N14" s="183"/>
      <c r="O14" s="183"/>
      <c r="P14" s="183"/>
      <c r="Q14" s="183"/>
      <c r="R14" s="183"/>
      <c r="S14" s="183"/>
      <c r="T14" s="183"/>
      <c r="U14" s="183"/>
      <c r="V14" s="183"/>
      <c r="W14" s="183"/>
      <c r="X14" s="183"/>
      <c r="Y14" s="183"/>
      <c r="Z14" s="183"/>
      <c r="AA14" s="183"/>
      <c r="AB14" s="232" t="s">
        <v>135</v>
      </c>
      <c r="AD14" s="186"/>
    </row>
    <row r="15" spans="1:30" s="182" customFormat="1" ht="23.25" customHeight="1">
      <c r="A15" s="205">
        <v>1</v>
      </c>
      <c r="B15" s="206" t="s">
        <v>149</v>
      </c>
      <c r="C15" s="192" t="s">
        <v>150</v>
      </c>
      <c r="D15" s="207">
        <v>3</v>
      </c>
      <c r="E15" s="208">
        <v>20</v>
      </c>
      <c r="F15" s="209">
        <v>1080</v>
      </c>
      <c r="G15" s="209"/>
      <c r="H15" s="209"/>
      <c r="I15" s="238">
        <v>180</v>
      </c>
      <c r="J15" s="231"/>
      <c r="K15" s="183"/>
      <c r="L15" s="183"/>
      <c r="M15" s="183"/>
      <c r="N15" s="183"/>
      <c r="O15" s="183"/>
      <c r="P15" s="183"/>
      <c r="Q15" s="183"/>
      <c r="R15" s="183"/>
      <c r="S15" s="183"/>
      <c r="T15" s="183"/>
      <c r="U15" s="183"/>
      <c r="V15" s="183"/>
      <c r="W15" s="183"/>
      <c r="X15" s="183"/>
      <c r="Y15" s="183"/>
      <c r="Z15" s="183"/>
      <c r="AA15" s="235"/>
      <c r="AB15" s="233" t="e">
        <v>#REF!</v>
      </c>
      <c r="AD15" s="186"/>
    </row>
    <row r="16" spans="1:30" s="182" customFormat="1" ht="23.25" customHeight="1">
      <c r="A16" s="192">
        <v>2</v>
      </c>
      <c r="B16" s="210" t="s">
        <v>151</v>
      </c>
      <c r="C16" s="192" t="s">
        <v>150</v>
      </c>
      <c r="D16" s="211">
        <v>1</v>
      </c>
      <c r="E16" s="212">
        <v>105</v>
      </c>
      <c r="F16" s="213">
        <v>350</v>
      </c>
      <c r="G16" s="213"/>
      <c r="H16" s="213"/>
      <c r="I16" s="222">
        <v>58.33</v>
      </c>
      <c r="J16" s="231"/>
      <c r="K16" s="183"/>
      <c r="L16" s="183"/>
      <c r="M16" s="183"/>
      <c r="N16" s="183"/>
      <c r="O16" s="183"/>
      <c r="P16" s="183"/>
      <c r="Q16" s="183"/>
      <c r="R16" s="183"/>
      <c r="S16" s="183"/>
      <c r="T16" s="183"/>
      <c r="U16" s="183"/>
      <c r="V16" s="183"/>
      <c r="W16" s="183"/>
      <c r="X16" s="183"/>
      <c r="Y16" s="183"/>
      <c r="Z16" s="183"/>
      <c r="AA16" s="235"/>
      <c r="AB16" s="233"/>
      <c r="AD16" s="186"/>
    </row>
    <row r="17" spans="1:30" s="182" customFormat="1" ht="23.25" customHeight="1">
      <c r="A17" s="192">
        <v>3</v>
      </c>
      <c r="B17" s="210" t="s">
        <v>152</v>
      </c>
      <c r="C17" s="192" t="s">
        <v>150</v>
      </c>
      <c r="D17" s="211">
        <v>1</v>
      </c>
      <c r="E17" s="212">
        <v>345.98</v>
      </c>
      <c r="F17" s="214"/>
      <c r="G17" s="213">
        <v>345.98</v>
      </c>
      <c r="H17" s="213"/>
      <c r="I17" s="222">
        <v>57.66</v>
      </c>
      <c r="J17" s="231"/>
      <c r="K17" s="183"/>
      <c r="L17" s="183"/>
      <c r="M17" s="183"/>
      <c r="N17" s="183"/>
      <c r="O17" s="183"/>
      <c r="P17" s="183"/>
      <c r="Q17" s="183"/>
      <c r="R17" s="183"/>
      <c r="S17" s="183"/>
      <c r="T17" s="183"/>
      <c r="U17" s="183"/>
      <c r="V17" s="183"/>
      <c r="W17" s="183"/>
      <c r="X17" s="183"/>
      <c r="Y17" s="183"/>
      <c r="Z17" s="183"/>
      <c r="AA17" s="183"/>
      <c r="AB17" s="233"/>
      <c r="AD17" s="186"/>
    </row>
    <row r="18" spans="1:30" s="182" customFormat="1" ht="27.75" customHeight="1">
      <c r="A18" s="192">
        <v>4</v>
      </c>
      <c r="B18" s="210" t="s">
        <v>153</v>
      </c>
      <c r="C18" s="192" t="s">
        <v>150</v>
      </c>
      <c r="D18" s="211">
        <v>1</v>
      </c>
      <c r="E18" s="212">
        <v>644.52</v>
      </c>
      <c r="F18" s="214"/>
      <c r="G18" s="213">
        <v>644.52</v>
      </c>
      <c r="H18" s="213"/>
      <c r="I18" s="222">
        <v>107.42</v>
      </c>
      <c r="J18" s="231"/>
      <c r="K18" s="183"/>
      <c r="L18" s="183"/>
      <c r="M18" s="183"/>
      <c r="N18" s="183"/>
      <c r="O18" s="183"/>
      <c r="P18" s="183"/>
      <c r="Q18" s="183"/>
      <c r="R18" s="183"/>
      <c r="S18" s="183"/>
      <c r="T18" s="183"/>
      <c r="U18" s="183"/>
      <c r="V18" s="183"/>
      <c r="W18" s="183"/>
      <c r="X18" s="183"/>
      <c r="Y18" s="183"/>
      <c r="Z18" s="183"/>
      <c r="AA18" s="183"/>
      <c r="AB18" s="233"/>
      <c r="AD18" s="186"/>
    </row>
    <row r="19" spans="1:30" s="182" customFormat="1" ht="43.5" customHeight="1">
      <c r="A19" s="215">
        <v>5</v>
      </c>
      <c r="B19" s="216" t="s">
        <v>230</v>
      </c>
      <c r="C19" s="192" t="s">
        <v>150</v>
      </c>
      <c r="D19" s="217">
        <v>1</v>
      </c>
      <c r="E19" s="218">
        <v>4995</v>
      </c>
      <c r="F19" s="219"/>
      <c r="G19" s="213">
        <v>4995</v>
      </c>
      <c r="H19" s="213"/>
      <c r="I19" s="241">
        <v>4995</v>
      </c>
      <c r="J19" s="231"/>
      <c r="K19" s="183"/>
      <c r="L19" s="183"/>
      <c r="M19" s="183"/>
      <c r="N19" s="183"/>
      <c r="O19" s="183"/>
      <c r="P19" s="183"/>
      <c r="Q19" s="183"/>
      <c r="R19" s="183"/>
      <c r="S19" s="183"/>
      <c r="T19" s="183"/>
      <c r="U19" s="183"/>
      <c r="V19" s="183"/>
      <c r="W19" s="183"/>
      <c r="X19" s="183"/>
      <c r="Y19" s="183"/>
      <c r="Z19" s="183"/>
      <c r="AA19" s="183"/>
      <c r="AB19" s="233" t="e">
        <v>#REF!</v>
      </c>
      <c r="AD19" s="186"/>
    </row>
    <row r="20" spans="1:30" s="182" customFormat="1" ht="18" customHeight="1">
      <c r="A20" s="220" t="s">
        <v>144</v>
      </c>
      <c r="B20" s="220"/>
      <c r="C20" s="220"/>
      <c r="D20" s="220"/>
      <c r="E20" s="220"/>
      <c r="F20" s="221"/>
      <c r="G20" s="221"/>
      <c r="H20" s="221"/>
      <c r="I20" s="221">
        <v>5398.41</v>
      </c>
      <c r="J20" s="183"/>
      <c r="K20" s="183"/>
      <c r="L20" s="183"/>
      <c r="M20" s="183"/>
      <c r="N20" s="183"/>
      <c r="O20" s="183"/>
      <c r="P20" s="183"/>
      <c r="Q20" s="183"/>
      <c r="R20" s="183"/>
      <c r="S20" s="183"/>
      <c r="T20" s="183"/>
      <c r="U20" s="183"/>
      <c r="V20" s="183"/>
      <c r="W20" s="183"/>
      <c r="X20" s="183"/>
      <c r="Y20" s="183"/>
      <c r="Z20" s="183"/>
      <c r="AA20" s="183"/>
      <c r="AB20" s="233"/>
      <c r="AD20" s="186"/>
    </row>
    <row r="21" spans="1:30" s="182" customFormat="1" ht="18" customHeight="1">
      <c r="A21" s="199" t="s">
        <v>145</v>
      </c>
      <c r="B21" s="199"/>
      <c r="C21" s="199"/>
      <c r="D21" s="196">
        <v>0.2</v>
      </c>
      <c r="E21" s="196"/>
      <c r="F21" s="221"/>
      <c r="G21" s="221"/>
      <c r="H21" s="221"/>
      <c r="I21" s="221">
        <f>I20*20%</f>
        <v>1079.682</v>
      </c>
      <c r="J21" s="183"/>
      <c r="K21" s="183"/>
      <c r="L21" s="183"/>
      <c r="M21" s="183"/>
      <c r="N21" s="183"/>
      <c r="O21" s="183"/>
      <c r="P21" s="183"/>
      <c r="Q21" s="183"/>
      <c r="R21" s="183"/>
      <c r="S21" s="183"/>
      <c r="T21" s="183"/>
      <c r="U21" s="183"/>
      <c r="V21" s="183"/>
      <c r="W21" s="183"/>
      <c r="X21" s="183"/>
      <c r="Y21" s="183"/>
      <c r="Z21" s="183"/>
      <c r="AA21" s="183"/>
      <c r="AB21" s="233"/>
      <c r="AD21" s="186"/>
    </row>
    <row r="22" spans="1:30" s="182" customFormat="1" ht="18" customHeight="1">
      <c r="A22" s="220" t="s">
        <v>155</v>
      </c>
      <c r="B22" s="220"/>
      <c r="C22" s="220"/>
      <c r="D22" s="220"/>
      <c r="E22" s="220"/>
      <c r="F22" s="221"/>
      <c r="G22" s="221"/>
      <c r="H22" s="221"/>
      <c r="I22" s="221">
        <f>I20+I21</f>
        <v>6478.092</v>
      </c>
      <c r="J22" s="183"/>
      <c r="K22" s="183"/>
      <c r="L22" s="183"/>
      <c r="M22" s="183"/>
      <c r="N22" s="183"/>
      <c r="O22" s="183"/>
      <c r="P22" s="183"/>
      <c r="Q22" s="183"/>
      <c r="R22" s="183"/>
      <c r="S22" s="183"/>
      <c r="T22" s="183"/>
      <c r="U22" s="183"/>
      <c r="V22" s="183"/>
      <c r="W22" s="183"/>
      <c r="X22" s="183"/>
      <c r="Y22" s="183"/>
      <c r="Z22" s="183"/>
      <c r="AA22" s="236" t="e">
        <v>#REF!</v>
      </c>
      <c r="AB22" s="232"/>
      <c r="AD22" s="186"/>
    </row>
    <row r="23" spans="1:30" s="182" customFormat="1" ht="9.75" customHeight="1">
      <c r="A23" s="186"/>
      <c r="B23" s="186"/>
      <c r="C23" s="192"/>
      <c r="D23" s="192"/>
      <c r="E23" s="192"/>
      <c r="F23" s="222"/>
      <c r="G23" s="222"/>
      <c r="H23" s="222"/>
      <c r="I23" s="192"/>
      <c r="J23" s="183"/>
      <c r="K23" s="185"/>
      <c r="L23" s="183"/>
      <c r="M23" s="183"/>
      <c r="N23" s="183"/>
      <c r="O23" s="183"/>
      <c r="P23" s="183"/>
      <c r="Q23" s="183"/>
      <c r="R23" s="183"/>
      <c r="S23" s="183"/>
      <c r="T23" s="183"/>
      <c r="U23" s="183"/>
      <c r="V23" s="183"/>
      <c r="W23" s="183"/>
      <c r="X23" s="183"/>
      <c r="Y23" s="183"/>
      <c r="Z23" s="183"/>
      <c r="AA23" s="183"/>
      <c r="AB23" s="237"/>
      <c r="AD23" s="186"/>
    </row>
    <row r="24" spans="1:30" s="182" customFormat="1" ht="18" customHeight="1">
      <c r="A24" s="223" t="s">
        <v>156</v>
      </c>
      <c r="B24" s="223"/>
      <c r="C24" s="223"/>
      <c r="D24" s="223"/>
      <c r="E24" s="223"/>
      <c r="F24" s="224"/>
      <c r="G24" s="224"/>
      <c r="H24" s="224"/>
      <c r="I24" s="224">
        <f>I22+I11</f>
        <v>6791.364</v>
      </c>
      <c r="J24" s="183"/>
      <c r="K24" s="183"/>
      <c r="L24" s="183"/>
      <c r="M24" s="183"/>
      <c r="N24" s="183"/>
      <c r="O24" s="183"/>
      <c r="P24" s="183"/>
      <c r="Q24" s="183"/>
      <c r="R24" s="183"/>
      <c r="S24" s="183"/>
      <c r="T24" s="183"/>
      <c r="U24" s="183"/>
      <c r="V24" s="183"/>
      <c r="W24" s="183"/>
      <c r="X24" s="183"/>
      <c r="Y24" s="183"/>
      <c r="Z24" s="183"/>
      <c r="AA24" s="235" t="e">
        <v>#REF!</v>
      </c>
      <c r="AB24" s="232"/>
      <c r="AD24" s="186"/>
    </row>
    <row r="25" spans="1:30" s="182" customFormat="1" ht="9.75" customHeight="1">
      <c r="A25" s="202"/>
      <c r="B25" s="202"/>
      <c r="C25" s="202"/>
      <c r="D25" s="202"/>
      <c r="E25" s="202"/>
      <c r="F25" s="203"/>
      <c r="G25" s="203"/>
      <c r="H25" s="203"/>
      <c r="I25" s="202"/>
      <c r="J25" s="183"/>
      <c r="K25" s="183"/>
      <c r="L25" s="183"/>
      <c r="M25" s="183"/>
      <c r="N25" s="183"/>
      <c r="O25" s="183"/>
      <c r="P25" s="183"/>
      <c r="Q25" s="183"/>
      <c r="R25" s="183"/>
      <c r="S25" s="183"/>
      <c r="T25" s="183"/>
      <c r="U25" s="183"/>
      <c r="V25" s="183"/>
      <c r="W25" s="183"/>
      <c r="X25" s="183"/>
      <c r="Y25" s="183"/>
      <c r="Z25" s="183"/>
      <c r="AA25" s="183"/>
      <c r="AD25" s="186"/>
    </row>
    <row r="26" spans="1:30" s="182" customFormat="1" ht="17.25" customHeight="1">
      <c r="A26" s="225" t="s">
        <v>157</v>
      </c>
      <c r="B26" s="225"/>
      <c r="C26" s="225"/>
      <c r="D26" s="225"/>
      <c r="E26" s="225"/>
      <c r="F26" s="225"/>
      <c r="G26" s="225"/>
      <c r="H26" s="225"/>
      <c r="I26" s="225"/>
      <c r="J26" s="225"/>
      <c r="K26" s="225"/>
      <c r="L26" s="225"/>
      <c r="M26" s="183"/>
      <c r="N26" s="183"/>
      <c r="O26" s="183"/>
      <c r="P26" s="183"/>
      <c r="Q26" s="183"/>
      <c r="R26" s="183"/>
      <c r="S26" s="183"/>
      <c r="T26" s="183"/>
      <c r="U26" s="183"/>
      <c r="V26" s="183"/>
      <c r="W26" s="183"/>
      <c r="X26" s="183"/>
      <c r="Y26" s="183"/>
      <c r="Z26" s="183"/>
      <c r="AA26" s="183"/>
      <c r="AB26" s="210"/>
      <c r="AD26" s="186"/>
    </row>
    <row r="27" spans="1:30" s="182" customFormat="1" ht="15" customHeight="1">
      <c r="A27" s="226" t="s">
        <v>158</v>
      </c>
      <c r="B27" s="226"/>
      <c r="C27" s="226"/>
      <c r="D27" s="226"/>
      <c r="E27" s="226"/>
      <c r="F27" s="226"/>
      <c r="G27" s="226"/>
      <c r="H27" s="226"/>
      <c r="I27" s="239"/>
      <c r="J27" s="239"/>
      <c r="K27" s="239"/>
      <c r="L27" s="239"/>
      <c r="M27" s="183"/>
      <c r="N27" s="183"/>
      <c r="O27" s="183"/>
      <c r="P27" s="183"/>
      <c r="Q27" s="183"/>
      <c r="R27" s="183"/>
      <c r="S27" s="183"/>
      <c r="T27" s="183"/>
      <c r="U27" s="183"/>
      <c r="V27" s="183"/>
      <c r="W27" s="183"/>
      <c r="X27" s="183"/>
      <c r="Y27" s="183"/>
      <c r="Z27" s="183"/>
      <c r="AA27" s="183"/>
      <c r="AB27" s="210"/>
      <c r="AD27" s="186"/>
    </row>
    <row r="28" spans="1:30" s="182" customFormat="1" ht="15" customHeight="1">
      <c r="A28" s="226" t="s">
        <v>159</v>
      </c>
      <c r="B28" s="226"/>
      <c r="C28" s="226"/>
      <c r="D28" s="226"/>
      <c r="E28" s="226"/>
      <c r="F28" s="226"/>
      <c r="G28" s="226"/>
      <c r="H28" s="226"/>
      <c r="I28" s="239"/>
      <c r="J28" s="239"/>
      <c r="K28" s="239"/>
      <c r="L28" s="239"/>
      <c r="M28" s="183"/>
      <c r="N28" s="183"/>
      <c r="O28" s="183"/>
      <c r="P28" s="183"/>
      <c r="Q28" s="183"/>
      <c r="R28" s="183"/>
      <c r="S28" s="183"/>
      <c r="T28" s="183"/>
      <c r="U28" s="183"/>
      <c r="V28" s="183"/>
      <c r="W28" s="183"/>
      <c r="X28" s="183"/>
      <c r="Y28" s="183"/>
      <c r="Z28" s="183"/>
      <c r="AA28" s="183"/>
      <c r="AB28" s="210"/>
      <c r="AD28" s="186"/>
    </row>
    <row r="29" spans="1:30" s="182" customFormat="1" ht="15" customHeight="1">
      <c r="A29" s="226" t="s">
        <v>160</v>
      </c>
      <c r="B29" s="226"/>
      <c r="C29" s="226"/>
      <c r="D29" s="226"/>
      <c r="E29" s="226"/>
      <c r="F29" s="226"/>
      <c r="G29" s="226"/>
      <c r="H29" s="226"/>
      <c r="I29" s="239"/>
      <c r="J29" s="239"/>
      <c r="K29" s="239"/>
      <c r="L29" s="239"/>
      <c r="M29" s="183"/>
      <c r="N29" s="183"/>
      <c r="O29" s="183"/>
      <c r="P29" s="183"/>
      <c r="Q29" s="183"/>
      <c r="R29" s="183"/>
      <c r="S29" s="183"/>
      <c r="T29" s="183"/>
      <c r="U29" s="183"/>
      <c r="V29" s="183"/>
      <c r="W29" s="183"/>
      <c r="X29" s="183"/>
      <c r="Y29" s="183"/>
      <c r="Z29" s="183"/>
      <c r="AA29" s="183"/>
      <c r="AB29" s="210"/>
      <c r="AD29" s="186"/>
    </row>
    <row r="30" spans="1:12" ht="170.25" customHeight="1">
      <c r="A30" s="242" t="s">
        <v>161</v>
      </c>
      <c r="B30" s="242"/>
      <c r="C30" s="242"/>
      <c r="D30" s="242"/>
      <c r="E30" s="242"/>
      <c r="F30" s="242"/>
      <c r="G30" s="242"/>
      <c r="H30" s="242"/>
      <c r="I30" s="242"/>
      <c r="J30" s="242"/>
      <c r="K30" s="242"/>
      <c r="L30" s="242"/>
    </row>
  </sheetData>
  <sheetProtection/>
  <mergeCells count="17">
    <mergeCell ref="A1:I1"/>
    <mergeCell ref="J1:K1"/>
    <mergeCell ref="A2:I2"/>
    <mergeCell ref="A3:K3"/>
    <mergeCell ref="A9:D9"/>
    <mergeCell ref="A10:C10"/>
    <mergeCell ref="A11:D11"/>
    <mergeCell ref="A13:K13"/>
    <mergeCell ref="A20:D20"/>
    <mergeCell ref="A21:C21"/>
    <mergeCell ref="A22:D22"/>
    <mergeCell ref="A24:D24"/>
    <mergeCell ref="A26:L26"/>
    <mergeCell ref="A27:H27"/>
    <mergeCell ref="A28:H28"/>
    <mergeCell ref="A29:H29"/>
    <mergeCell ref="A30:L30"/>
  </mergeCells>
  <printOptions/>
  <pageMargins left="0.5118110236220472" right="0.5118110236220472" top="0.9842519685039371" bottom="0.8661417322834646" header="0.31496062992125984" footer="0.31496062992125984"/>
  <pageSetup fitToHeight="0" fitToWidth="1" horizontalDpi="600" verticalDpi="600" orientation="portrait" paperSize="9" scale="72"/>
</worksheet>
</file>

<file path=xl/worksheets/sheet31.xml><?xml version="1.0" encoding="utf-8"?>
<worksheet xmlns="http://schemas.openxmlformats.org/spreadsheetml/2006/main" xmlns:r="http://schemas.openxmlformats.org/officeDocument/2006/relationships">
  <sheetPr>
    <pageSetUpPr fitToPage="1"/>
  </sheetPr>
  <dimension ref="A1:AG30"/>
  <sheetViews>
    <sheetView showZeros="0" view="pageBreakPreview" zoomScale="81" zoomScaleNormal="120" zoomScaleSheetLayoutView="81" workbookViewId="0" topLeftCell="A6">
      <selection activeCell="A22" sqref="A22:D22"/>
    </sheetView>
  </sheetViews>
  <sheetFormatPr defaultColWidth="9.140625" defaultRowHeight="12" customHeight="1"/>
  <cols>
    <col min="1" max="1" width="6.140625" style="183" customWidth="1"/>
    <col min="2" max="2" width="47.28125" style="183" customWidth="1"/>
    <col min="3" max="3" width="6.28125" style="184" customWidth="1"/>
    <col min="4" max="4" width="8.140625" style="184" customWidth="1"/>
    <col min="5" max="5" width="16.00390625" style="184" customWidth="1"/>
    <col min="6" max="7" width="11.00390625" style="184" customWidth="1"/>
    <col min="8" max="8" width="11.421875" style="184" customWidth="1"/>
    <col min="9" max="9" width="10.7109375" style="184" customWidth="1"/>
    <col min="10" max="10" width="9.140625" style="183" hidden="1" customWidth="1"/>
    <col min="11" max="11" width="9.140625" style="185" hidden="1" customWidth="1"/>
    <col min="12" max="13" width="9.140625" style="183" hidden="1" customWidth="1"/>
    <col min="14" max="14" width="11.140625" style="183" hidden="1" customWidth="1"/>
    <col min="15" max="25" width="9.140625" style="183" hidden="1" customWidth="1"/>
    <col min="26" max="26" width="2.28125" style="183" customWidth="1"/>
    <col min="27" max="27" width="11.7109375" style="183" customWidth="1"/>
    <col min="28" max="28" width="15.7109375" style="210" bestFit="1" customWidth="1"/>
    <col min="29" max="29" width="12.140625" style="182" bestFit="1" customWidth="1"/>
    <col min="30" max="30" width="17.140625" style="182" bestFit="1" customWidth="1"/>
    <col min="31" max="31" width="18.57421875" style="182" customWidth="1"/>
    <col min="32" max="32" width="9.140625" style="182" customWidth="1"/>
    <col min="33" max="33" width="9.140625" style="186" customWidth="1"/>
    <col min="34" max="34" width="9.140625" style="182" customWidth="1"/>
    <col min="35" max="16384" width="9.140625" style="183" customWidth="1"/>
  </cols>
  <sheetData>
    <row r="1" spans="1:33" s="182" customFormat="1" ht="20.25" customHeight="1">
      <c r="A1" s="187" t="s">
        <v>124</v>
      </c>
      <c r="B1" s="187"/>
      <c r="C1" s="187"/>
      <c r="D1" s="187"/>
      <c r="E1" s="187"/>
      <c r="F1" s="187"/>
      <c r="G1" s="187"/>
      <c r="H1" s="187"/>
      <c r="I1" s="187"/>
      <c r="J1" s="187"/>
      <c r="K1" s="187"/>
      <c r="L1" s="183"/>
      <c r="M1" s="183"/>
      <c r="N1" s="183"/>
      <c r="O1" s="183"/>
      <c r="P1" s="183"/>
      <c r="Q1" s="183"/>
      <c r="R1" s="183"/>
      <c r="S1" s="183"/>
      <c r="T1" s="183"/>
      <c r="U1" s="183"/>
      <c r="V1" s="183"/>
      <c r="W1" s="183"/>
      <c r="X1" s="183"/>
      <c r="Y1" s="183"/>
      <c r="Z1" s="183"/>
      <c r="AA1" s="183"/>
      <c r="AB1" s="210"/>
      <c r="AG1" s="186"/>
    </row>
    <row r="2" spans="1:33" s="182" customFormat="1" ht="42" customHeight="1">
      <c r="A2" s="188" t="s">
        <v>231</v>
      </c>
      <c r="B2" s="188"/>
      <c r="C2" s="188"/>
      <c r="D2" s="188"/>
      <c r="E2" s="188"/>
      <c r="F2" s="188"/>
      <c r="G2" s="188"/>
      <c r="H2" s="188"/>
      <c r="I2" s="188"/>
      <c r="J2" s="227"/>
      <c r="K2" s="227"/>
      <c r="L2" s="183"/>
      <c r="M2" s="183"/>
      <c r="N2" s="183"/>
      <c r="O2" s="183"/>
      <c r="P2" s="183"/>
      <c r="Q2" s="183"/>
      <c r="R2" s="183"/>
      <c r="S2" s="183"/>
      <c r="T2" s="183"/>
      <c r="U2" s="183"/>
      <c r="V2" s="183"/>
      <c r="W2" s="183"/>
      <c r="X2" s="183"/>
      <c r="Y2" s="183"/>
      <c r="Z2" s="183"/>
      <c r="AA2" s="183"/>
      <c r="AB2" s="267"/>
      <c r="AG2" s="186"/>
    </row>
    <row r="3" spans="1:33" s="182" customFormat="1" ht="18" customHeight="1">
      <c r="A3" s="189" t="s">
        <v>126</v>
      </c>
      <c r="B3" s="189"/>
      <c r="C3" s="189"/>
      <c r="D3" s="189"/>
      <c r="E3" s="189"/>
      <c r="F3" s="189"/>
      <c r="G3" s="189"/>
      <c r="H3" s="189"/>
      <c r="I3" s="189"/>
      <c r="J3" s="189"/>
      <c r="K3" s="189"/>
      <c r="L3" s="183"/>
      <c r="M3" s="183"/>
      <c r="N3" s="183"/>
      <c r="O3" s="183"/>
      <c r="P3" s="183"/>
      <c r="Q3" s="183"/>
      <c r="R3" s="183"/>
      <c r="S3" s="183"/>
      <c r="T3" s="183"/>
      <c r="U3" s="183"/>
      <c r="V3" s="183"/>
      <c r="W3" s="183"/>
      <c r="X3" s="183"/>
      <c r="Y3" s="183"/>
      <c r="Z3" s="183"/>
      <c r="AA3" s="183"/>
      <c r="AB3" s="210"/>
      <c r="AG3" s="186"/>
    </row>
    <row r="4" spans="1:33" s="182" customFormat="1" ht="9.75" customHeight="1">
      <c r="A4" s="183"/>
      <c r="B4" s="183"/>
      <c r="C4" s="184"/>
      <c r="D4" s="184"/>
      <c r="E4" s="184"/>
      <c r="F4" s="184"/>
      <c r="G4" s="184"/>
      <c r="H4" s="184"/>
      <c r="I4" s="184"/>
      <c r="J4" s="183">
        <v>192</v>
      </c>
      <c r="K4" s="185">
        <v>67</v>
      </c>
      <c r="L4" s="183"/>
      <c r="M4" s="183"/>
      <c r="N4" s="183"/>
      <c r="O4" s="183"/>
      <c r="P4" s="183"/>
      <c r="Q4" s="183"/>
      <c r="R4" s="183"/>
      <c r="S4" s="183"/>
      <c r="T4" s="183"/>
      <c r="U4" s="183"/>
      <c r="V4" s="183"/>
      <c r="W4" s="183"/>
      <c r="X4" s="183"/>
      <c r="Y4" s="183"/>
      <c r="Z4" s="183"/>
      <c r="AA4" s="183"/>
      <c r="AB4" s="210"/>
      <c r="AG4" s="186"/>
    </row>
    <row r="5" spans="1:33" s="182" customFormat="1" ht="30.75" customHeight="1">
      <c r="A5" s="190" t="s">
        <v>51</v>
      </c>
      <c r="B5" s="190" t="s">
        <v>127</v>
      </c>
      <c r="C5" s="190" t="s">
        <v>95</v>
      </c>
      <c r="D5" s="190" t="s">
        <v>128</v>
      </c>
      <c r="E5" s="190" t="s">
        <v>129</v>
      </c>
      <c r="F5" s="191" t="s">
        <v>130</v>
      </c>
      <c r="G5" s="191" t="s">
        <v>131</v>
      </c>
      <c r="H5" s="191" t="s">
        <v>132</v>
      </c>
      <c r="I5" s="190" t="s">
        <v>180</v>
      </c>
      <c r="J5" s="183">
        <v>192</v>
      </c>
      <c r="K5" s="185">
        <v>67</v>
      </c>
      <c r="L5" s="183"/>
      <c r="M5" s="183"/>
      <c r="N5" s="183"/>
      <c r="O5" s="183"/>
      <c r="P5" s="183"/>
      <c r="Q5" s="183"/>
      <c r="R5" s="183"/>
      <c r="S5" s="183"/>
      <c r="T5" s="183"/>
      <c r="U5" s="183"/>
      <c r="V5" s="183"/>
      <c r="W5" s="183"/>
      <c r="X5" s="183"/>
      <c r="Y5" s="183"/>
      <c r="Z5" s="183"/>
      <c r="AA5" s="183"/>
      <c r="AB5" s="210"/>
      <c r="AD5" s="232" t="s">
        <v>134</v>
      </c>
      <c r="AE5" s="232" t="s">
        <v>135</v>
      </c>
      <c r="AG5" s="186"/>
    </row>
    <row r="6" spans="1:33" s="182" customFormat="1" ht="18" customHeight="1">
      <c r="A6" s="192">
        <v>1</v>
      </c>
      <c r="B6" s="186" t="s">
        <v>138</v>
      </c>
      <c r="C6" s="192" t="s">
        <v>139</v>
      </c>
      <c r="D6" s="193">
        <v>2</v>
      </c>
      <c r="E6" s="194">
        <v>1362.298574</v>
      </c>
      <c r="F6" s="195">
        <v>45.40995246666667</v>
      </c>
      <c r="G6" s="195">
        <v>90.81</v>
      </c>
      <c r="H6" s="196">
        <v>0.81</v>
      </c>
      <c r="I6" s="214">
        <v>27.39</v>
      </c>
      <c r="J6" s="183"/>
      <c r="K6" s="183"/>
      <c r="L6" s="183"/>
      <c r="M6" s="183"/>
      <c r="N6" s="183"/>
      <c r="O6" s="183"/>
      <c r="P6" s="183"/>
      <c r="Q6" s="183"/>
      <c r="R6" s="183"/>
      <c r="S6" s="183"/>
      <c r="T6" s="183"/>
      <c r="U6" s="183"/>
      <c r="V6" s="183"/>
      <c r="W6" s="183"/>
      <c r="X6" s="183"/>
      <c r="Y6" s="183"/>
      <c r="Z6" s="183"/>
      <c r="AA6" s="183"/>
      <c r="AB6" s="268"/>
      <c r="AD6" s="233">
        <v>15.05</v>
      </c>
      <c r="AE6" s="233">
        <v>0</v>
      </c>
      <c r="AG6" s="186"/>
    </row>
    <row r="7" spans="1:33" s="182" customFormat="1" ht="18" customHeight="1">
      <c r="A7" s="192">
        <v>2</v>
      </c>
      <c r="B7" s="186" t="s">
        <v>140</v>
      </c>
      <c r="C7" s="192" t="s">
        <v>137</v>
      </c>
      <c r="D7" s="193">
        <v>2</v>
      </c>
      <c r="E7" s="194">
        <v>2346.71</v>
      </c>
      <c r="F7" s="195">
        <v>78.22366666666667</v>
      </c>
      <c r="G7" s="195">
        <v>156.44</v>
      </c>
      <c r="H7" s="196"/>
      <c r="I7" s="214">
        <v>26.07</v>
      </c>
      <c r="J7" s="183"/>
      <c r="K7" s="183"/>
      <c r="L7" s="183"/>
      <c r="M7" s="183"/>
      <c r="N7" s="183"/>
      <c r="O7" s="183"/>
      <c r="P7" s="183"/>
      <c r="Q7" s="183"/>
      <c r="R7" s="183"/>
      <c r="S7" s="183"/>
      <c r="T7" s="183"/>
      <c r="U7" s="183"/>
      <c r="V7" s="183"/>
      <c r="W7" s="183"/>
      <c r="X7" s="183"/>
      <c r="Y7" s="183"/>
      <c r="Z7" s="183"/>
      <c r="AA7" s="183"/>
      <c r="AB7" s="268"/>
      <c r="AD7" s="233"/>
      <c r="AE7" s="233"/>
      <c r="AG7" s="186"/>
    </row>
    <row r="8" spans="1:33" s="182" customFormat="1" ht="18" customHeight="1">
      <c r="A8" s="192">
        <v>3</v>
      </c>
      <c r="B8" s="186" t="s">
        <v>142</v>
      </c>
      <c r="C8" s="192" t="s">
        <v>137</v>
      </c>
      <c r="D8" s="193">
        <v>1</v>
      </c>
      <c r="E8" s="194">
        <v>3297.12</v>
      </c>
      <c r="F8" s="195">
        <v>109.904</v>
      </c>
      <c r="G8" s="195">
        <v>109.9</v>
      </c>
      <c r="H8" s="196"/>
      <c r="I8" s="214">
        <v>18.31</v>
      </c>
      <c r="J8" s="183"/>
      <c r="K8" s="183"/>
      <c r="L8" s="183"/>
      <c r="M8" s="183"/>
      <c r="N8" s="183"/>
      <c r="O8" s="183"/>
      <c r="P8" s="183"/>
      <c r="Q8" s="183"/>
      <c r="R8" s="183"/>
      <c r="S8" s="183"/>
      <c r="T8" s="183"/>
      <c r="U8" s="183"/>
      <c r="V8" s="183"/>
      <c r="W8" s="183"/>
      <c r="X8" s="183"/>
      <c r="Y8" s="183"/>
      <c r="Z8" s="183"/>
      <c r="AA8" s="183"/>
      <c r="AB8" s="210"/>
      <c r="AD8" s="233"/>
      <c r="AE8" s="233"/>
      <c r="AG8" s="186"/>
    </row>
    <row r="9" spans="1:33" s="182" customFormat="1" ht="18" customHeight="1">
      <c r="A9" s="197" t="s">
        <v>144</v>
      </c>
      <c r="B9" s="197"/>
      <c r="C9" s="197"/>
      <c r="D9" s="197"/>
      <c r="E9" s="197"/>
      <c r="F9" s="198"/>
      <c r="G9" s="198"/>
      <c r="H9" s="198"/>
      <c r="I9" s="228">
        <v>71.77</v>
      </c>
      <c r="J9" s="183"/>
      <c r="K9" s="183"/>
      <c r="L9" s="183"/>
      <c r="M9" s="183"/>
      <c r="N9" s="183"/>
      <c r="O9" s="183"/>
      <c r="P9" s="183"/>
      <c r="Q9" s="183"/>
      <c r="R9" s="183"/>
      <c r="S9" s="183"/>
      <c r="T9" s="183"/>
      <c r="U9" s="183"/>
      <c r="V9" s="183"/>
      <c r="W9" s="183"/>
      <c r="X9" s="183"/>
      <c r="Y9" s="183"/>
      <c r="Z9" s="183"/>
      <c r="AA9" s="183"/>
      <c r="AB9" s="210"/>
      <c r="AD9" s="237">
        <v>0</v>
      </c>
      <c r="AE9" s="234"/>
      <c r="AG9" s="186"/>
    </row>
    <row r="10" spans="1:33" s="182" customFormat="1" ht="18" customHeight="1">
      <c r="A10" s="199" t="s">
        <v>145</v>
      </c>
      <c r="B10" s="199"/>
      <c r="C10" s="199"/>
      <c r="D10" s="200">
        <v>0.2</v>
      </c>
      <c r="E10" s="200"/>
      <c r="F10" s="201"/>
      <c r="G10" s="201"/>
      <c r="H10" s="201"/>
      <c r="I10" s="229">
        <f>I9*20%</f>
        <v>14.354</v>
      </c>
      <c r="J10" s="183"/>
      <c r="K10" s="183"/>
      <c r="L10" s="183"/>
      <c r="M10" s="183"/>
      <c r="N10" s="183"/>
      <c r="O10" s="183"/>
      <c r="P10" s="183"/>
      <c r="Q10" s="183"/>
      <c r="R10" s="183"/>
      <c r="S10" s="183"/>
      <c r="T10" s="183"/>
      <c r="U10" s="183"/>
      <c r="V10" s="183"/>
      <c r="W10" s="183"/>
      <c r="X10" s="183"/>
      <c r="Y10" s="183"/>
      <c r="Z10" s="183"/>
      <c r="AA10" s="183"/>
      <c r="AB10" s="210"/>
      <c r="AD10" s="233" t="e">
        <v>#REF!</v>
      </c>
      <c r="AE10" s="233"/>
      <c r="AG10" s="186"/>
    </row>
    <row r="11" spans="1:33" s="182" customFormat="1" ht="18" customHeight="1">
      <c r="A11" s="197" t="s">
        <v>146</v>
      </c>
      <c r="B11" s="197"/>
      <c r="C11" s="197"/>
      <c r="D11" s="197"/>
      <c r="E11" s="197"/>
      <c r="F11" s="201"/>
      <c r="G11" s="201"/>
      <c r="H11" s="201"/>
      <c r="I11" s="230">
        <f>I9+I10</f>
        <v>86.124</v>
      </c>
      <c r="J11" s="183"/>
      <c r="K11" s="183"/>
      <c r="L11" s="183"/>
      <c r="M11" s="183"/>
      <c r="N11" s="183"/>
      <c r="O11" s="183"/>
      <c r="P11" s="183"/>
      <c r="Q11" s="183"/>
      <c r="R11" s="183"/>
      <c r="S11" s="183"/>
      <c r="T11" s="183"/>
      <c r="U11" s="183"/>
      <c r="V11" s="183"/>
      <c r="W11" s="183"/>
      <c r="X11" s="183"/>
      <c r="Y11" s="183"/>
      <c r="Z11" s="183"/>
      <c r="AA11" s="183"/>
      <c r="AB11" s="210"/>
      <c r="AD11" s="269" t="e">
        <v>#REF!</v>
      </c>
      <c r="AE11" s="232"/>
      <c r="AG11" s="186"/>
    </row>
    <row r="12" spans="1:33" s="182" customFormat="1" ht="9.75" customHeight="1">
      <c r="A12" s="202"/>
      <c r="B12" s="202"/>
      <c r="C12" s="202"/>
      <c r="D12" s="202"/>
      <c r="E12" s="202"/>
      <c r="F12" s="203"/>
      <c r="G12" s="203"/>
      <c r="H12" s="203"/>
      <c r="I12" s="202"/>
      <c r="J12" s="183"/>
      <c r="K12" s="183"/>
      <c r="L12" s="183"/>
      <c r="M12" s="183"/>
      <c r="N12" s="183"/>
      <c r="O12" s="183"/>
      <c r="P12" s="183"/>
      <c r="Q12" s="183"/>
      <c r="R12" s="183"/>
      <c r="S12" s="183"/>
      <c r="T12" s="183"/>
      <c r="U12" s="183"/>
      <c r="V12" s="183"/>
      <c r="W12" s="183"/>
      <c r="X12" s="183"/>
      <c r="Y12" s="183"/>
      <c r="Z12" s="183"/>
      <c r="AA12" s="183"/>
      <c r="AB12" s="210"/>
      <c r="AD12" s="269"/>
      <c r="AE12" s="232"/>
      <c r="AG12" s="186"/>
    </row>
    <row r="13" spans="1:33" s="182" customFormat="1" ht="18" customHeight="1">
      <c r="A13" s="204" t="s">
        <v>147</v>
      </c>
      <c r="B13" s="204"/>
      <c r="C13" s="204"/>
      <c r="D13" s="204"/>
      <c r="E13" s="204"/>
      <c r="F13" s="204"/>
      <c r="G13" s="204"/>
      <c r="H13" s="204"/>
      <c r="I13" s="204"/>
      <c r="J13" s="204"/>
      <c r="K13" s="204"/>
      <c r="L13" s="183"/>
      <c r="M13" s="183"/>
      <c r="N13" s="183"/>
      <c r="O13" s="183"/>
      <c r="P13" s="183"/>
      <c r="Q13" s="183"/>
      <c r="R13" s="183"/>
      <c r="S13" s="183"/>
      <c r="T13" s="183"/>
      <c r="U13" s="183"/>
      <c r="V13" s="183"/>
      <c r="W13" s="183"/>
      <c r="X13" s="183"/>
      <c r="Y13" s="183"/>
      <c r="Z13" s="183"/>
      <c r="AA13" s="183"/>
      <c r="AB13" s="210"/>
      <c r="AD13" s="234"/>
      <c r="AE13" s="234"/>
      <c r="AG13" s="186"/>
    </row>
    <row r="14" spans="1:33" s="182" customFormat="1" ht="30" customHeight="1">
      <c r="A14" s="190" t="s">
        <v>51</v>
      </c>
      <c r="B14" s="190" t="s">
        <v>127</v>
      </c>
      <c r="C14" s="190" t="s">
        <v>95</v>
      </c>
      <c r="D14" s="190" t="s">
        <v>128</v>
      </c>
      <c r="E14" s="190" t="s">
        <v>129</v>
      </c>
      <c r="F14" s="191" t="s">
        <v>148</v>
      </c>
      <c r="G14" s="191" t="s">
        <v>131</v>
      </c>
      <c r="H14" s="191"/>
      <c r="I14" s="190" t="s">
        <v>133</v>
      </c>
      <c r="J14" s="183"/>
      <c r="K14" s="183"/>
      <c r="L14" s="183"/>
      <c r="M14" s="183"/>
      <c r="N14" s="183"/>
      <c r="O14" s="183"/>
      <c r="P14" s="183"/>
      <c r="Q14" s="183"/>
      <c r="R14" s="183"/>
      <c r="S14" s="183"/>
      <c r="T14" s="183"/>
      <c r="U14" s="183"/>
      <c r="V14" s="183"/>
      <c r="W14" s="183"/>
      <c r="X14" s="183"/>
      <c r="Y14" s="183"/>
      <c r="Z14" s="183"/>
      <c r="AA14" s="183"/>
      <c r="AB14" s="210"/>
      <c r="AD14" s="232" t="s">
        <v>134</v>
      </c>
      <c r="AE14" s="232" t="s">
        <v>135</v>
      </c>
      <c r="AG14" s="186"/>
    </row>
    <row r="15" spans="1:33" s="182" customFormat="1" ht="23.25" customHeight="1">
      <c r="A15" s="205">
        <v>1</v>
      </c>
      <c r="B15" s="206" t="s">
        <v>149</v>
      </c>
      <c r="C15" s="192" t="s">
        <v>150</v>
      </c>
      <c r="D15" s="207">
        <v>3</v>
      </c>
      <c r="E15" s="208">
        <v>20</v>
      </c>
      <c r="F15" s="209">
        <v>300</v>
      </c>
      <c r="G15" s="209"/>
      <c r="H15" s="209"/>
      <c r="I15" s="238">
        <v>50</v>
      </c>
      <c r="J15" s="231"/>
      <c r="K15" s="183"/>
      <c r="L15" s="183"/>
      <c r="M15" s="183"/>
      <c r="N15" s="183"/>
      <c r="O15" s="183"/>
      <c r="P15" s="183"/>
      <c r="Q15" s="183"/>
      <c r="R15" s="183"/>
      <c r="S15" s="183"/>
      <c r="T15" s="183"/>
      <c r="U15" s="183"/>
      <c r="V15" s="183"/>
      <c r="W15" s="183"/>
      <c r="X15" s="183"/>
      <c r="Y15" s="183"/>
      <c r="Z15" s="183"/>
      <c r="AA15" s="235"/>
      <c r="AB15" s="268"/>
      <c r="AD15" s="270">
        <v>639.92</v>
      </c>
      <c r="AE15" s="233">
        <v>0</v>
      </c>
      <c r="AG15" s="186"/>
    </row>
    <row r="16" spans="1:33" s="182" customFormat="1" ht="23.25" customHeight="1">
      <c r="A16" s="192">
        <v>2</v>
      </c>
      <c r="B16" s="210" t="s">
        <v>151</v>
      </c>
      <c r="C16" s="192" t="s">
        <v>150</v>
      </c>
      <c r="D16" s="211">
        <v>1</v>
      </c>
      <c r="E16" s="212">
        <v>105</v>
      </c>
      <c r="F16" s="213">
        <v>175</v>
      </c>
      <c r="G16" s="213"/>
      <c r="H16" s="213"/>
      <c r="I16" s="222">
        <v>29.16</v>
      </c>
      <c r="J16" s="231"/>
      <c r="K16" s="183"/>
      <c r="L16" s="183"/>
      <c r="M16" s="183"/>
      <c r="N16" s="183"/>
      <c r="O16" s="183"/>
      <c r="P16" s="183"/>
      <c r="Q16" s="183"/>
      <c r="R16" s="183"/>
      <c r="S16" s="183"/>
      <c r="T16" s="183"/>
      <c r="U16" s="183"/>
      <c r="V16" s="183"/>
      <c r="W16" s="183"/>
      <c r="X16" s="183"/>
      <c r="Y16" s="183"/>
      <c r="Z16" s="183"/>
      <c r="AA16" s="235"/>
      <c r="AB16" s="268"/>
      <c r="AD16" s="270"/>
      <c r="AE16" s="233"/>
      <c r="AG16" s="186"/>
    </row>
    <row r="17" spans="1:33" s="182" customFormat="1" ht="23.25" customHeight="1">
      <c r="A17" s="192">
        <v>3</v>
      </c>
      <c r="B17" s="210" t="s">
        <v>152</v>
      </c>
      <c r="C17" s="192" t="s">
        <v>150</v>
      </c>
      <c r="D17" s="211">
        <v>1</v>
      </c>
      <c r="E17" s="212">
        <v>345.98</v>
      </c>
      <c r="F17" s="214"/>
      <c r="G17" s="213">
        <v>345.98</v>
      </c>
      <c r="H17" s="213"/>
      <c r="I17" s="222">
        <v>57.66</v>
      </c>
      <c r="J17" s="231"/>
      <c r="K17" s="183"/>
      <c r="L17" s="183"/>
      <c r="M17" s="183"/>
      <c r="N17" s="183"/>
      <c r="O17" s="183"/>
      <c r="P17" s="183"/>
      <c r="Q17" s="183"/>
      <c r="R17" s="183"/>
      <c r="S17" s="183"/>
      <c r="T17" s="183"/>
      <c r="U17" s="183"/>
      <c r="V17" s="183"/>
      <c r="W17" s="183"/>
      <c r="X17" s="183"/>
      <c r="Y17" s="183"/>
      <c r="Z17" s="183"/>
      <c r="AA17" s="183"/>
      <c r="AB17" s="210"/>
      <c r="AD17" s="270"/>
      <c r="AE17" s="233"/>
      <c r="AG17" s="186"/>
    </row>
    <row r="18" spans="1:33" s="182" customFormat="1" ht="27.75" customHeight="1">
      <c r="A18" s="192">
        <v>4</v>
      </c>
      <c r="B18" s="210" t="s">
        <v>153</v>
      </c>
      <c r="C18" s="192" t="s">
        <v>150</v>
      </c>
      <c r="D18" s="211">
        <v>1</v>
      </c>
      <c r="E18" s="212">
        <v>644.52</v>
      </c>
      <c r="F18" s="214"/>
      <c r="G18" s="213">
        <v>644.52</v>
      </c>
      <c r="H18" s="213"/>
      <c r="I18" s="222">
        <v>107.42</v>
      </c>
      <c r="J18" s="231"/>
      <c r="K18" s="183"/>
      <c r="L18" s="183"/>
      <c r="M18" s="183"/>
      <c r="N18" s="183"/>
      <c r="O18" s="183"/>
      <c r="P18" s="183"/>
      <c r="Q18" s="183"/>
      <c r="R18" s="183"/>
      <c r="S18" s="183"/>
      <c r="T18" s="183"/>
      <c r="U18" s="183"/>
      <c r="V18" s="183"/>
      <c r="W18" s="183"/>
      <c r="X18" s="183"/>
      <c r="Y18" s="183"/>
      <c r="Z18" s="183"/>
      <c r="AA18" s="183"/>
      <c r="AB18" s="271"/>
      <c r="AD18" s="270"/>
      <c r="AE18" s="233"/>
      <c r="AG18" s="186"/>
    </row>
    <row r="19" spans="1:33" s="182" customFormat="1" ht="52.5" customHeight="1">
      <c r="A19" s="215">
        <v>5</v>
      </c>
      <c r="B19" s="216" t="s">
        <v>232</v>
      </c>
      <c r="C19" s="192" t="s">
        <v>150</v>
      </c>
      <c r="D19" s="217">
        <v>1</v>
      </c>
      <c r="E19" s="218">
        <v>1300</v>
      </c>
      <c r="F19" s="219"/>
      <c r="G19" s="213">
        <v>1300</v>
      </c>
      <c r="H19" s="213"/>
      <c r="I19" s="241">
        <v>1300</v>
      </c>
      <c r="J19" s="231"/>
      <c r="K19" s="183"/>
      <c r="L19" s="183"/>
      <c r="M19" s="183"/>
      <c r="N19" s="183"/>
      <c r="O19" s="183"/>
      <c r="P19" s="183"/>
      <c r="Q19" s="183"/>
      <c r="R19" s="183"/>
      <c r="S19" s="183"/>
      <c r="T19" s="183"/>
      <c r="U19" s="183"/>
      <c r="V19" s="183"/>
      <c r="W19" s="183"/>
      <c r="X19" s="183"/>
      <c r="Y19" s="183"/>
      <c r="Z19" s="183"/>
      <c r="AA19" s="235"/>
      <c r="AB19" s="271"/>
      <c r="AD19" s="270">
        <v>106.65</v>
      </c>
      <c r="AE19" s="233">
        <v>0</v>
      </c>
      <c r="AG19" s="186"/>
    </row>
    <row r="20" spans="1:33" s="182" customFormat="1" ht="18" customHeight="1">
      <c r="A20" s="220" t="s">
        <v>144</v>
      </c>
      <c r="B20" s="220"/>
      <c r="C20" s="220"/>
      <c r="D20" s="220"/>
      <c r="E20" s="220"/>
      <c r="F20" s="221"/>
      <c r="G20" s="221"/>
      <c r="H20" s="221"/>
      <c r="I20" s="221">
        <v>1544.24</v>
      </c>
      <c r="J20" s="183"/>
      <c r="K20" s="183"/>
      <c r="L20" s="183"/>
      <c r="M20" s="183"/>
      <c r="N20" s="183"/>
      <c r="O20" s="183"/>
      <c r="P20" s="183"/>
      <c r="Q20" s="183"/>
      <c r="R20" s="183"/>
      <c r="S20" s="183"/>
      <c r="T20" s="183"/>
      <c r="U20" s="183"/>
      <c r="V20" s="183"/>
      <c r="W20" s="183"/>
      <c r="X20" s="183"/>
      <c r="Y20" s="183"/>
      <c r="Z20" s="183"/>
      <c r="AA20" s="183"/>
      <c r="AB20" s="210"/>
      <c r="AD20" s="233">
        <v>0</v>
      </c>
      <c r="AE20" s="233"/>
      <c r="AG20" s="186"/>
    </row>
    <row r="21" spans="1:33" s="182" customFormat="1" ht="18" customHeight="1">
      <c r="A21" s="199" t="s">
        <v>145</v>
      </c>
      <c r="B21" s="199"/>
      <c r="C21" s="199"/>
      <c r="D21" s="196">
        <v>0.2</v>
      </c>
      <c r="E21" s="196"/>
      <c r="F21" s="221"/>
      <c r="G21" s="221"/>
      <c r="H21" s="221"/>
      <c r="I21" s="221">
        <f>I20*20%</f>
        <v>308.848</v>
      </c>
      <c r="J21" s="183"/>
      <c r="K21" s="183"/>
      <c r="L21" s="183"/>
      <c r="M21" s="183"/>
      <c r="N21" s="183"/>
      <c r="O21" s="183"/>
      <c r="P21" s="183"/>
      <c r="Q21" s="183"/>
      <c r="R21" s="183"/>
      <c r="S21" s="183"/>
      <c r="T21" s="183"/>
      <c r="U21" s="183"/>
      <c r="V21" s="183"/>
      <c r="W21" s="183"/>
      <c r="X21" s="183"/>
      <c r="Y21" s="183"/>
      <c r="Z21" s="183"/>
      <c r="AA21" s="235"/>
      <c r="AB21" s="271"/>
      <c r="AD21" s="233">
        <v>0</v>
      </c>
      <c r="AE21" s="233"/>
      <c r="AG21" s="186"/>
    </row>
    <row r="22" spans="1:33" s="182" customFormat="1" ht="18" customHeight="1">
      <c r="A22" s="220" t="s">
        <v>155</v>
      </c>
      <c r="B22" s="220"/>
      <c r="C22" s="220"/>
      <c r="D22" s="220"/>
      <c r="E22" s="220"/>
      <c r="F22" s="221"/>
      <c r="G22" s="221"/>
      <c r="H22" s="221"/>
      <c r="I22" s="221">
        <f>I20+I21</f>
        <v>1853.088</v>
      </c>
      <c r="J22" s="183"/>
      <c r="K22" s="183"/>
      <c r="L22" s="183"/>
      <c r="M22" s="183"/>
      <c r="N22" s="183"/>
      <c r="O22" s="183"/>
      <c r="P22" s="183"/>
      <c r="Q22" s="183"/>
      <c r="R22" s="183"/>
      <c r="S22" s="183"/>
      <c r="T22" s="183"/>
      <c r="U22" s="183"/>
      <c r="V22" s="183"/>
      <c r="W22" s="183"/>
      <c r="X22" s="183"/>
      <c r="Y22" s="183"/>
      <c r="Z22" s="183"/>
      <c r="AA22" s="236"/>
      <c r="AB22" s="271"/>
      <c r="AD22" s="269">
        <v>0</v>
      </c>
      <c r="AE22" s="232"/>
      <c r="AG22" s="186"/>
    </row>
    <row r="23" spans="1:33" s="182" customFormat="1" ht="9.75" customHeight="1">
      <c r="A23" s="186"/>
      <c r="B23" s="186"/>
      <c r="C23" s="192"/>
      <c r="D23" s="192"/>
      <c r="E23" s="192"/>
      <c r="F23" s="222"/>
      <c r="G23" s="222"/>
      <c r="H23" s="222"/>
      <c r="I23" s="192"/>
      <c r="J23" s="183"/>
      <c r="K23" s="185"/>
      <c r="L23" s="183"/>
      <c r="M23" s="183"/>
      <c r="N23" s="183"/>
      <c r="O23" s="183"/>
      <c r="P23" s="183"/>
      <c r="Q23" s="183"/>
      <c r="R23" s="183"/>
      <c r="S23" s="183"/>
      <c r="T23" s="183"/>
      <c r="U23" s="183"/>
      <c r="V23" s="183"/>
      <c r="W23" s="183"/>
      <c r="X23" s="183"/>
      <c r="Y23" s="183"/>
      <c r="Z23" s="183"/>
      <c r="AA23" s="183"/>
      <c r="AB23" s="210"/>
      <c r="AD23" s="234"/>
      <c r="AE23" s="237"/>
      <c r="AG23" s="186"/>
    </row>
    <row r="24" spans="1:33" s="182" customFormat="1" ht="18" customHeight="1">
      <c r="A24" s="223" t="s">
        <v>156</v>
      </c>
      <c r="B24" s="223"/>
      <c r="C24" s="223"/>
      <c r="D24" s="223"/>
      <c r="E24" s="223"/>
      <c r="F24" s="224"/>
      <c r="G24" s="224"/>
      <c r="H24" s="224"/>
      <c r="I24" s="224">
        <f>I22+I11</f>
        <v>1939.212</v>
      </c>
      <c r="J24" s="183"/>
      <c r="K24" s="183"/>
      <c r="L24" s="183"/>
      <c r="M24" s="183"/>
      <c r="N24" s="183"/>
      <c r="O24" s="183"/>
      <c r="P24" s="183"/>
      <c r="Q24" s="183"/>
      <c r="R24" s="183"/>
      <c r="S24" s="183"/>
      <c r="T24" s="183"/>
      <c r="U24" s="183"/>
      <c r="V24" s="183"/>
      <c r="W24" s="183"/>
      <c r="X24" s="183"/>
      <c r="Y24" s="183"/>
      <c r="Z24" s="183"/>
      <c r="AA24" s="236"/>
      <c r="AB24" s="272"/>
      <c r="AD24" s="269" t="e">
        <v>#REF!</v>
      </c>
      <c r="AE24" s="232"/>
      <c r="AG24" s="186"/>
    </row>
    <row r="25" spans="1:33" s="182" customFormat="1" ht="9.75" customHeight="1">
      <c r="A25" s="202"/>
      <c r="B25" s="202"/>
      <c r="C25" s="202"/>
      <c r="D25" s="202"/>
      <c r="E25" s="202"/>
      <c r="F25" s="203"/>
      <c r="G25" s="203"/>
      <c r="H25" s="203"/>
      <c r="I25" s="202"/>
      <c r="J25" s="183"/>
      <c r="K25" s="183"/>
      <c r="L25" s="183"/>
      <c r="M25" s="183"/>
      <c r="N25" s="183"/>
      <c r="O25" s="183"/>
      <c r="P25" s="183"/>
      <c r="Q25" s="183"/>
      <c r="R25" s="183"/>
      <c r="S25" s="183"/>
      <c r="T25" s="183"/>
      <c r="U25" s="183"/>
      <c r="V25" s="183"/>
      <c r="W25" s="183"/>
      <c r="X25" s="183"/>
      <c r="Y25" s="183"/>
      <c r="Z25" s="183"/>
      <c r="AA25" s="183"/>
      <c r="AB25" s="210"/>
      <c r="AG25" s="186"/>
    </row>
    <row r="26" spans="1:33" s="182" customFormat="1" ht="18.75" customHeight="1">
      <c r="A26" s="225" t="s">
        <v>157</v>
      </c>
      <c r="B26" s="225"/>
      <c r="C26" s="225"/>
      <c r="D26" s="225"/>
      <c r="E26" s="225"/>
      <c r="F26" s="225"/>
      <c r="G26" s="225"/>
      <c r="H26" s="225"/>
      <c r="I26" s="225"/>
      <c r="J26" s="183"/>
      <c r="K26" s="185"/>
      <c r="L26" s="183"/>
      <c r="M26" s="183"/>
      <c r="N26" s="183"/>
      <c r="O26" s="183"/>
      <c r="P26" s="183"/>
      <c r="Q26" s="183"/>
      <c r="R26" s="183"/>
      <c r="S26" s="183"/>
      <c r="T26" s="183"/>
      <c r="U26" s="183"/>
      <c r="V26" s="183"/>
      <c r="W26" s="183"/>
      <c r="X26" s="183"/>
      <c r="Y26" s="183"/>
      <c r="Z26" s="183"/>
      <c r="AA26" s="183"/>
      <c r="AB26" s="210"/>
      <c r="AG26" s="186"/>
    </row>
    <row r="27" spans="1:33" s="182" customFormat="1" ht="16.5" customHeight="1">
      <c r="A27" s="226" t="s">
        <v>158</v>
      </c>
      <c r="B27" s="226"/>
      <c r="C27" s="226"/>
      <c r="D27" s="226"/>
      <c r="E27" s="226"/>
      <c r="F27" s="226"/>
      <c r="G27" s="226"/>
      <c r="H27" s="226"/>
      <c r="I27" s="239"/>
      <c r="J27" s="239"/>
      <c r="K27" s="239"/>
      <c r="L27" s="183"/>
      <c r="M27" s="183"/>
      <c r="N27" s="183"/>
      <c r="O27" s="183"/>
      <c r="P27" s="183"/>
      <c r="Q27" s="183"/>
      <c r="R27" s="183"/>
      <c r="S27" s="183"/>
      <c r="T27" s="183"/>
      <c r="U27" s="183"/>
      <c r="V27" s="183"/>
      <c r="W27" s="183"/>
      <c r="X27" s="183"/>
      <c r="Y27" s="183"/>
      <c r="Z27" s="183"/>
      <c r="AA27" s="183"/>
      <c r="AB27" s="210"/>
      <c r="AG27" s="186"/>
    </row>
    <row r="28" spans="1:33" s="182" customFormat="1" ht="16.5" customHeight="1">
      <c r="A28" s="226" t="s">
        <v>159</v>
      </c>
      <c r="B28" s="226"/>
      <c r="C28" s="226"/>
      <c r="D28" s="226"/>
      <c r="E28" s="226"/>
      <c r="F28" s="226"/>
      <c r="G28" s="226"/>
      <c r="H28" s="226"/>
      <c r="I28" s="239"/>
      <c r="J28" s="239"/>
      <c r="K28" s="239"/>
      <c r="L28" s="183"/>
      <c r="M28" s="183"/>
      <c r="N28" s="183"/>
      <c r="O28" s="183"/>
      <c r="P28" s="183"/>
      <c r="Q28" s="183"/>
      <c r="R28" s="183"/>
      <c r="S28" s="183"/>
      <c r="T28" s="183"/>
      <c r="U28" s="183"/>
      <c r="V28" s="183"/>
      <c r="W28" s="183"/>
      <c r="X28" s="183"/>
      <c r="Y28" s="183"/>
      <c r="Z28" s="183"/>
      <c r="AA28" s="183"/>
      <c r="AB28" s="210"/>
      <c r="AG28" s="186"/>
    </row>
    <row r="29" spans="1:33" s="182" customFormat="1" ht="16.5" customHeight="1">
      <c r="A29" s="226" t="s">
        <v>160</v>
      </c>
      <c r="B29" s="226"/>
      <c r="C29" s="226"/>
      <c r="D29" s="226"/>
      <c r="E29" s="226"/>
      <c r="F29" s="226"/>
      <c r="G29" s="226"/>
      <c r="H29" s="226"/>
      <c r="I29" s="239"/>
      <c r="J29" s="239"/>
      <c r="K29" s="239"/>
      <c r="L29" s="183"/>
      <c r="M29" s="183"/>
      <c r="N29" s="183"/>
      <c r="O29" s="183"/>
      <c r="P29" s="183"/>
      <c r="Q29" s="183"/>
      <c r="R29" s="183"/>
      <c r="S29" s="183"/>
      <c r="T29" s="183"/>
      <c r="U29" s="183"/>
      <c r="V29" s="183"/>
      <c r="W29" s="183"/>
      <c r="X29" s="183"/>
      <c r="Y29" s="183"/>
      <c r="Z29" s="183"/>
      <c r="AA29" s="183"/>
      <c r="AB29" s="210"/>
      <c r="AG29" s="186"/>
    </row>
    <row r="30" spans="1:12" ht="168.75" customHeight="1">
      <c r="A30" s="242" t="s">
        <v>161</v>
      </c>
      <c r="B30" s="242"/>
      <c r="C30" s="242"/>
      <c r="D30" s="242"/>
      <c r="E30" s="242"/>
      <c r="F30" s="242"/>
      <c r="G30" s="242"/>
      <c r="H30" s="242"/>
      <c r="I30" s="242"/>
      <c r="J30" s="242"/>
      <c r="K30" s="242"/>
      <c r="L30" s="242"/>
    </row>
  </sheetData>
  <sheetProtection/>
  <mergeCells count="24">
    <mergeCell ref="A1:I1"/>
    <mergeCell ref="J1:K1"/>
    <mergeCell ref="A2:I2"/>
    <mergeCell ref="A3:K3"/>
    <mergeCell ref="A9:D9"/>
    <mergeCell ref="AD9:AE9"/>
    <mergeCell ref="A10:C10"/>
    <mergeCell ref="AD10:AE10"/>
    <mergeCell ref="A11:D11"/>
    <mergeCell ref="AD11:AE11"/>
    <mergeCell ref="A13:K13"/>
    <mergeCell ref="A20:D20"/>
    <mergeCell ref="AD20:AE20"/>
    <mergeCell ref="A21:C21"/>
    <mergeCell ref="AD21:AE21"/>
    <mergeCell ref="A22:D22"/>
    <mergeCell ref="AD22:AE22"/>
    <mergeCell ref="A24:D24"/>
    <mergeCell ref="AD24:AE24"/>
    <mergeCell ref="A26:I26"/>
    <mergeCell ref="A27:H27"/>
    <mergeCell ref="A28:H28"/>
    <mergeCell ref="A29:H29"/>
    <mergeCell ref="A30:L30"/>
  </mergeCells>
  <printOptions/>
  <pageMargins left="0.5118110236220472" right="0.5118110236220472" top="0.9842519685039371" bottom="0.8661417322834646" header="0.31496062992125984" footer="0.31496062992125984"/>
  <pageSetup fitToHeight="0" fitToWidth="1" horizontalDpi="600" verticalDpi="600" orientation="portrait" paperSize="9" scale="72"/>
</worksheet>
</file>

<file path=xl/worksheets/sheet32.xml><?xml version="1.0" encoding="utf-8"?>
<worksheet xmlns="http://schemas.openxmlformats.org/spreadsheetml/2006/main" xmlns:r="http://schemas.openxmlformats.org/officeDocument/2006/relationships">
  <sheetPr>
    <pageSetUpPr fitToPage="1"/>
  </sheetPr>
  <dimension ref="A1:AG32"/>
  <sheetViews>
    <sheetView showZeros="0" view="pageBreakPreview" zoomScale="87" zoomScaleNormal="120" zoomScaleSheetLayoutView="87" workbookViewId="0" topLeftCell="A8">
      <selection activeCell="I27" sqref="I27"/>
    </sheetView>
  </sheetViews>
  <sheetFormatPr defaultColWidth="9.140625" defaultRowHeight="12" customHeight="1"/>
  <cols>
    <col min="1" max="1" width="6.140625" style="183" customWidth="1"/>
    <col min="2" max="2" width="47.28125" style="183" customWidth="1"/>
    <col min="3" max="4" width="8.140625" style="184" customWidth="1"/>
    <col min="5" max="5" width="16.00390625" style="184" customWidth="1"/>
    <col min="6" max="7" width="11.00390625" style="184" customWidth="1"/>
    <col min="8" max="8" width="11.421875" style="184" customWidth="1"/>
    <col min="9" max="9" width="10.7109375" style="184" customWidth="1"/>
    <col min="10" max="10" width="9.140625" style="183" hidden="1" customWidth="1"/>
    <col min="11" max="11" width="9.140625" style="185" hidden="1" customWidth="1"/>
    <col min="12" max="13" width="9.140625" style="183" hidden="1" customWidth="1"/>
    <col min="14" max="14" width="11.140625" style="183" hidden="1" customWidth="1"/>
    <col min="15" max="25" width="9.140625" style="183" hidden="1" customWidth="1"/>
    <col min="26" max="26" width="2.28125" style="183" customWidth="1"/>
    <col min="27" max="27" width="11.7109375" style="183" customWidth="1"/>
    <col min="28" max="28" width="15.7109375" style="210" bestFit="1" customWidth="1"/>
    <col min="29" max="29" width="12.140625" style="182" bestFit="1" customWidth="1"/>
    <col min="30" max="30" width="17.140625" style="182" bestFit="1" customWidth="1"/>
    <col min="31" max="31" width="18.57421875" style="182" customWidth="1"/>
    <col min="32" max="32" width="9.140625" style="182" customWidth="1"/>
    <col min="33" max="33" width="9.140625" style="186" customWidth="1"/>
    <col min="34" max="34" width="9.140625" style="182" customWidth="1"/>
    <col min="35" max="16384" width="9.140625" style="183" customWidth="1"/>
  </cols>
  <sheetData>
    <row r="1" spans="1:33" s="182" customFormat="1" ht="20.25" customHeight="1">
      <c r="A1" s="187" t="s">
        <v>124</v>
      </c>
      <c r="B1" s="187"/>
      <c r="C1" s="187"/>
      <c r="D1" s="187"/>
      <c r="E1" s="187"/>
      <c r="F1" s="187"/>
      <c r="G1" s="187"/>
      <c r="H1" s="187"/>
      <c r="I1" s="187"/>
      <c r="J1" s="187"/>
      <c r="K1" s="187"/>
      <c r="L1" s="183"/>
      <c r="M1" s="183"/>
      <c r="N1" s="183"/>
      <c r="O1" s="183"/>
      <c r="P1" s="183"/>
      <c r="Q1" s="183"/>
      <c r="R1" s="183"/>
      <c r="S1" s="183"/>
      <c r="T1" s="183"/>
      <c r="U1" s="183"/>
      <c r="V1" s="183"/>
      <c r="W1" s="183"/>
      <c r="X1" s="183"/>
      <c r="Y1" s="183"/>
      <c r="Z1" s="183"/>
      <c r="AA1" s="183"/>
      <c r="AB1" s="210"/>
      <c r="AG1" s="186"/>
    </row>
    <row r="2" spans="1:33" s="182" customFormat="1" ht="42" customHeight="1">
      <c r="A2" s="266" t="s">
        <v>233</v>
      </c>
      <c r="B2" s="266"/>
      <c r="C2" s="266"/>
      <c r="D2" s="266"/>
      <c r="E2" s="266"/>
      <c r="F2" s="266"/>
      <c r="G2" s="266"/>
      <c r="H2" s="266"/>
      <c r="I2" s="266"/>
      <c r="J2" s="227"/>
      <c r="K2" s="227"/>
      <c r="L2" s="183"/>
      <c r="M2" s="183"/>
      <c r="N2" s="183"/>
      <c r="O2" s="183"/>
      <c r="P2" s="183"/>
      <c r="Q2" s="183"/>
      <c r="R2" s="183"/>
      <c r="S2" s="183"/>
      <c r="T2" s="183"/>
      <c r="U2" s="183"/>
      <c r="V2" s="183"/>
      <c r="W2" s="183"/>
      <c r="X2" s="183"/>
      <c r="Y2" s="183"/>
      <c r="Z2" s="183"/>
      <c r="AA2" s="183"/>
      <c r="AB2" s="267"/>
      <c r="AG2" s="186"/>
    </row>
    <row r="3" spans="1:33" s="182" customFormat="1" ht="18" customHeight="1">
      <c r="A3" s="189" t="s">
        <v>126</v>
      </c>
      <c r="B3" s="189"/>
      <c r="C3" s="189"/>
      <c r="D3" s="189"/>
      <c r="E3" s="189"/>
      <c r="F3" s="189"/>
      <c r="G3" s="189"/>
      <c r="H3" s="189"/>
      <c r="I3" s="189"/>
      <c r="J3" s="189"/>
      <c r="K3" s="189"/>
      <c r="L3" s="183"/>
      <c r="M3" s="183"/>
      <c r="N3" s="183"/>
      <c r="O3" s="183"/>
      <c r="P3" s="183"/>
      <c r="Q3" s="183"/>
      <c r="R3" s="183"/>
      <c r="S3" s="183"/>
      <c r="T3" s="183"/>
      <c r="U3" s="183"/>
      <c r="V3" s="183"/>
      <c r="W3" s="183"/>
      <c r="X3" s="183"/>
      <c r="Y3" s="183"/>
      <c r="Z3" s="183"/>
      <c r="AA3" s="183"/>
      <c r="AB3" s="210"/>
      <c r="AG3" s="186"/>
    </row>
    <row r="4" spans="1:33" s="182" customFormat="1" ht="9.75" customHeight="1">
      <c r="A4" s="183"/>
      <c r="B4" s="183"/>
      <c r="C4" s="184"/>
      <c r="D4" s="184"/>
      <c r="E4" s="184"/>
      <c r="F4" s="184"/>
      <c r="G4" s="184"/>
      <c r="H4" s="184"/>
      <c r="I4" s="184"/>
      <c r="J4" s="183">
        <v>192</v>
      </c>
      <c r="K4" s="185">
        <v>67</v>
      </c>
      <c r="L4" s="183"/>
      <c r="M4" s="183"/>
      <c r="N4" s="183"/>
      <c r="O4" s="183"/>
      <c r="P4" s="183"/>
      <c r="Q4" s="183"/>
      <c r="R4" s="183"/>
      <c r="S4" s="183"/>
      <c r="T4" s="183"/>
      <c r="U4" s="183"/>
      <c r="V4" s="183"/>
      <c r="W4" s="183"/>
      <c r="X4" s="183"/>
      <c r="Y4" s="183"/>
      <c r="Z4" s="183"/>
      <c r="AA4" s="183"/>
      <c r="AB4" s="210"/>
      <c r="AG4" s="186"/>
    </row>
    <row r="5" spans="1:33" s="182" customFormat="1" ht="30.75" customHeight="1">
      <c r="A5" s="190" t="s">
        <v>51</v>
      </c>
      <c r="B5" s="190" t="s">
        <v>127</v>
      </c>
      <c r="C5" s="190" t="s">
        <v>95</v>
      </c>
      <c r="D5" s="190" t="s">
        <v>128</v>
      </c>
      <c r="E5" s="190" t="s">
        <v>129</v>
      </c>
      <c r="F5" s="191" t="s">
        <v>130</v>
      </c>
      <c r="G5" s="191" t="s">
        <v>131</v>
      </c>
      <c r="H5" s="191" t="s">
        <v>132</v>
      </c>
      <c r="I5" s="190" t="s">
        <v>133</v>
      </c>
      <c r="J5" s="183">
        <v>192</v>
      </c>
      <c r="K5" s="185">
        <v>67</v>
      </c>
      <c r="L5" s="183"/>
      <c r="M5" s="183"/>
      <c r="N5" s="183"/>
      <c r="O5" s="183"/>
      <c r="P5" s="183"/>
      <c r="Q5" s="183"/>
      <c r="R5" s="183"/>
      <c r="S5" s="183"/>
      <c r="T5" s="183"/>
      <c r="U5" s="183"/>
      <c r="V5" s="183"/>
      <c r="W5" s="183"/>
      <c r="X5" s="183"/>
      <c r="Y5" s="183"/>
      <c r="Z5" s="183"/>
      <c r="AA5" s="183"/>
      <c r="AB5" s="210"/>
      <c r="AD5" s="232" t="s">
        <v>134</v>
      </c>
      <c r="AE5" s="232" t="s">
        <v>135</v>
      </c>
      <c r="AG5" s="186"/>
    </row>
    <row r="6" spans="1:33" s="182" customFormat="1" ht="18" customHeight="1">
      <c r="A6" s="192">
        <v>1</v>
      </c>
      <c r="B6" s="186" t="s">
        <v>136</v>
      </c>
      <c r="C6" s="192" t="s">
        <v>139</v>
      </c>
      <c r="D6" s="193">
        <v>4</v>
      </c>
      <c r="E6" s="194">
        <v>3122.05</v>
      </c>
      <c r="F6" s="195">
        <v>104.06833333333334</v>
      </c>
      <c r="G6" s="195">
        <v>416.27</v>
      </c>
      <c r="H6" s="196"/>
      <c r="I6" s="214">
        <v>69.37</v>
      </c>
      <c r="J6" s="183"/>
      <c r="K6" s="185"/>
      <c r="L6" s="183"/>
      <c r="M6" s="183"/>
      <c r="N6" s="183"/>
      <c r="O6" s="183"/>
      <c r="P6" s="183"/>
      <c r="Q6" s="183"/>
      <c r="R6" s="183"/>
      <c r="S6" s="183"/>
      <c r="T6" s="183"/>
      <c r="U6" s="183"/>
      <c r="V6" s="183"/>
      <c r="W6" s="183"/>
      <c r="X6" s="183"/>
      <c r="Y6" s="183"/>
      <c r="Z6" s="183"/>
      <c r="AA6" s="183"/>
      <c r="AB6" s="268"/>
      <c r="AD6" s="233">
        <v>18.81</v>
      </c>
      <c r="AE6" s="233">
        <v>0</v>
      </c>
      <c r="AG6" s="186"/>
    </row>
    <row r="7" spans="1:33" s="182" customFormat="1" ht="18" customHeight="1">
      <c r="A7" s="192">
        <v>2</v>
      </c>
      <c r="B7" s="186" t="s">
        <v>138</v>
      </c>
      <c r="C7" s="192" t="s">
        <v>141</v>
      </c>
      <c r="D7" s="193">
        <v>6</v>
      </c>
      <c r="E7" s="194">
        <v>1362.298574</v>
      </c>
      <c r="F7" s="195">
        <v>45.40995246666667</v>
      </c>
      <c r="G7" s="195">
        <v>272.45</v>
      </c>
      <c r="H7" s="196">
        <v>0.81</v>
      </c>
      <c r="I7" s="214">
        <v>82.18</v>
      </c>
      <c r="J7" s="183"/>
      <c r="K7" s="183"/>
      <c r="L7" s="183"/>
      <c r="M7" s="183"/>
      <c r="N7" s="183"/>
      <c r="O7" s="183"/>
      <c r="P7" s="183"/>
      <c r="Q7" s="183"/>
      <c r="R7" s="183"/>
      <c r="S7" s="183"/>
      <c r="T7" s="183"/>
      <c r="U7" s="183"/>
      <c r="V7" s="183"/>
      <c r="W7" s="183"/>
      <c r="X7" s="183"/>
      <c r="Y7" s="183"/>
      <c r="Z7" s="183"/>
      <c r="AA7" s="183"/>
      <c r="AB7" s="268"/>
      <c r="AD7" s="233">
        <v>15.05</v>
      </c>
      <c r="AE7" s="233">
        <v>0</v>
      </c>
      <c r="AG7" s="186"/>
    </row>
    <row r="8" spans="1:33" s="182" customFormat="1" ht="18" customHeight="1">
      <c r="A8" s="192">
        <v>3</v>
      </c>
      <c r="B8" s="186" t="s">
        <v>140</v>
      </c>
      <c r="C8" s="192" t="s">
        <v>137</v>
      </c>
      <c r="D8" s="193">
        <v>4</v>
      </c>
      <c r="E8" s="194">
        <v>2346.71</v>
      </c>
      <c r="F8" s="195">
        <v>78.22366666666667</v>
      </c>
      <c r="G8" s="195">
        <v>312.89</v>
      </c>
      <c r="H8" s="196"/>
      <c r="I8" s="214">
        <v>52.14</v>
      </c>
      <c r="J8" s="183"/>
      <c r="K8" s="183"/>
      <c r="L8" s="183"/>
      <c r="M8" s="183"/>
      <c r="N8" s="183"/>
      <c r="O8" s="183"/>
      <c r="P8" s="183"/>
      <c r="Q8" s="183"/>
      <c r="R8" s="183"/>
      <c r="S8" s="183"/>
      <c r="T8" s="183"/>
      <c r="U8" s="183"/>
      <c r="V8" s="183"/>
      <c r="W8" s="183"/>
      <c r="X8" s="183"/>
      <c r="Y8" s="183"/>
      <c r="Z8" s="183"/>
      <c r="AA8" s="183"/>
      <c r="AB8" s="268"/>
      <c r="AD8" s="233"/>
      <c r="AE8" s="233"/>
      <c r="AG8" s="186"/>
    </row>
    <row r="9" spans="1:33" s="182" customFormat="1" ht="18" customHeight="1">
      <c r="A9" s="192">
        <v>4</v>
      </c>
      <c r="B9" s="186" t="s">
        <v>142</v>
      </c>
      <c r="C9" s="192" t="s">
        <v>137</v>
      </c>
      <c r="D9" s="193">
        <v>2</v>
      </c>
      <c r="E9" s="194">
        <v>3297.12</v>
      </c>
      <c r="F9" s="195">
        <v>109.904</v>
      </c>
      <c r="G9" s="195">
        <v>219.8</v>
      </c>
      <c r="H9" s="196"/>
      <c r="I9" s="214">
        <v>36.63</v>
      </c>
      <c r="J9" s="183"/>
      <c r="K9" s="183"/>
      <c r="L9" s="183"/>
      <c r="M9" s="183"/>
      <c r="N9" s="183"/>
      <c r="O9" s="183"/>
      <c r="P9" s="183"/>
      <c r="Q9" s="183"/>
      <c r="R9" s="183"/>
      <c r="S9" s="183"/>
      <c r="T9" s="183"/>
      <c r="U9" s="183"/>
      <c r="V9" s="183"/>
      <c r="W9" s="183"/>
      <c r="X9" s="183"/>
      <c r="Y9" s="183"/>
      <c r="Z9" s="183"/>
      <c r="AA9" s="183"/>
      <c r="AB9" s="210"/>
      <c r="AD9" s="233"/>
      <c r="AE9" s="233"/>
      <c r="AG9" s="186"/>
    </row>
    <row r="10" spans="1:33" s="182" customFormat="1" ht="18" customHeight="1">
      <c r="A10" s="192">
        <v>5</v>
      </c>
      <c r="B10" s="186" t="s">
        <v>143</v>
      </c>
      <c r="C10" s="192" t="s">
        <v>137</v>
      </c>
      <c r="D10" s="193">
        <v>4</v>
      </c>
      <c r="E10" s="194">
        <v>4263.1</v>
      </c>
      <c r="F10" s="195">
        <v>142.10333333333335</v>
      </c>
      <c r="G10" s="195">
        <v>568.41</v>
      </c>
      <c r="H10" s="196"/>
      <c r="I10" s="214">
        <v>94.73</v>
      </c>
      <c r="J10" s="183"/>
      <c r="K10" s="183"/>
      <c r="L10" s="183"/>
      <c r="M10" s="183"/>
      <c r="N10" s="183"/>
      <c r="O10" s="183"/>
      <c r="P10" s="183"/>
      <c r="Q10" s="183"/>
      <c r="R10" s="183"/>
      <c r="S10" s="183"/>
      <c r="T10" s="183"/>
      <c r="U10" s="183"/>
      <c r="V10" s="183"/>
      <c r="W10" s="183"/>
      <c r="X10" s="183"/>
      <c r="Y10" s="183"/>
      <c r="Z10" s="183"/>
      <c r="AA10" s="183"/>
      <c r="AB10" s="210"/>
      <c r="AD10" s="233"/>
      <c r="AE10" s="233"/>
      <c r="AG10" s="186"/>
    </row>
    <row r="11" spans="1:33" s="182" customFormat="1" ht="18" customHeight="1">
      <c r="A11" s="197" t="s">
        <v>144</v>
      </c>
      <c r="B11" s="197"/>
      <c r="C11" s="197"/>
      <c r="D11" s="197"/>
      <c r="E11" s="197"/>
      <c r="F11" s="198"/>
      <c r="G11" s="198"/>
      <c r="H11" s="198"/>
      <c r="I11" s="228">
        <v>335.05</v>
      </c>
      <c r="J11" s="183"/>
      <c r="K11" s="183"/>
      <c r="L11" s="183"/>
      <c r="M11" s="183"/>
      <c r="N11" s="183"/>
      <c r="O11" s="183"/>
      <c r="P11" s="183"/>
      <c r="Q11" s="183"/>
      <c r="R11" s="183"/>
      <c r="S11" s="183"/>
      <c r="T11" s="183"/>
      <c r="U11" s="183"/>
      <c r="V11" s="183"/>
      <c r="W11" s="183"/>
      <c r="X11" s="183"/>
      <c r="Y11" s="183"/>
      <c r="Z11" s="183"/>
      <c r="AA11" s="183"/>
      <c r="AB11" s="210"/>
      <c r="AD11" s="237">
        <v>0</v>
      </c>
      <c r="AE11" s="234"/>
      <c r="AG11" s="186"/>
    </row>
    <row r="12" spans="1:33" s="182" customFormat="1" ht="18" customHeight="1">
      <c r="A12" s="199" t="s">
        <v>145</v>
      </c>
      <c r="B12" s="199"/>
      <c r="C12" s="199"/>
      <c r="D12" s="200">
        <v>0.2</v>
      </c>
      <c r="E12" s="200"/>
      <c r="F12" s="201"/>
      <c r="G12" s="201"/>
      <c r="H12" s="201"/>
      <c r="I12" s="229">
        <f>I11*20%</f>
        <v>67.01</v>
      </c>
      <c r="J12" s="183"/>
      <c r="K12" s="183"/>
      <c r="L12" s="183"/>
      <c r="M12" s="183"/>
      <c r="N12" s="183"/>
      <c r="O12" s="183"/>
      <c r="P12" s="183"/>
      <c r="Q12" s="183"/>
      <c r="R12" s="183"/>
      <c r="S12" s="183"/>
      <c r="T12" s="183"/>
      <c r="U12" s="183"/>
      <c r="V12" s="183"/>
      <c r="W12" s="183"/>
      <c r="X12" s="183"/>
      <c r="Y12" s="183"/>
      <c r="Z12" s="183"/>
      <c r="AA12" s="183"/>
      <c r="AB12" s="210"/>
      <c r="AD12" s="233" t="e">
        <v>#REF!</v>
      </c>
      <c r="AE12" s="233"/>
      <c r="AG12" s="186"/>
    </row>
    <row r="13" spans="1:33" s="182" customFormat="1" ht="18" customHeight="1">
      <c r="A13" s="197" t="s">
        <v>146</v>
      </c>
      <c r="B13" s="197"/>
      <c r="C13" s="197"/>
      <c r="D13" s="197"/>
      <c r="E13" s="197"/>
      <c r="F13" s="201"/>
      <c r="G13" s="201"/>
      <c r="H13" s="201"/>
      <c r="I13" s="230">
        <f>I11+I12</f>
        <v>402.06</v>
      </c>
      <c r="J13" s="183"/>
      <c r="K13" s="183"/>
      <c r="L13" s="183"/>
      <c r="M13" s="183"/>
      <c r="N13" s="183"/>
      <c r="O13" s="183"/>
      <c r="P13" s="183"/>
      <c r="Q13" s="183"/>
      <c r="R13" s="183"/>
      <c r="S13" s="183"/>
      <c r="T13" s="183"/>
      <c r="U13" s="183"/>
      <c r="V13" s="183"/>
      <c r="W13" s="183"/>
      <c r="X13" s="183"/>
      <c r="Y13" s="183"/>
      <c r="Z13" s="183"/>
      <c r="AA13" s="183"/>
      <c r="AB13" s="210"/>
      <c r="AD13" s="269" t="e">
        <v>#REF!</v>
      </c>
      <c r="AE13" s="232"/>
      <c r="AG13" s="186"/>
    </row>
    <row r="14" spans="1:33" s="182" customFormat="1" ht="9.75" customHeight="1">
      <c r="A14" s="202"/>
      <c r="B14" s="202"/>
      <c r="C14" s="202"/>
      <c r="D14" s="202"/>
      <c r="E14" s="202"/>
      <c r="F14" s="203"/>
      <c r="G14" s="203"/>
      <c r="H14" s="203"/>
      <c r="I14" s="202"/>
      <c r="J14" s="183"/>
      <c r="K14" s="183"/>
      <c r="L14" s="183"/>
      <c r="M14" s="183"/>
      <c r="N14" s="183"/>
      <c r="O14" s="183"/>
      <c r="P14" s="183"/>
      <c r="Q14" s="183"/>
      <c r="R14" s="183"/>
      <c r="S14" s="183"/>
      <c r="T14" s="183"/>
      <c r="U14" s="183"/>
      <c r="V14" s="183"/>
      <c r="W14" s="183"/>
      <c r="X14" s="183"/>
      <c r="Y14" s="183"/>
      <c r="Z14" s="183"/>
      <c r="AA14" s="183"/>
      <c r="AB14" s="210"/>
      <c r="AD14" s="269"/>
      <c r="AE14" s="232"/>
      <c r="AG14" s="186"/>
    </row>
    <row r="15" spans="1:33" s="182" customFormat="1" ht="18" customHeight="1">
      <c r="A15" s="204" t="s">
        <v>147</v>
      </c>
      <c r="B15" s="204"/>
      <c r="C15" s="204"/>
      <c r="D15" s="204"/>
      <c r="E15" s="204"/>
      <c r="F15" s="204"/>
      <c r="G15" s="204"/>
      <c r="H15" s="204"/>
      <c r="I15" s="204"/>
      <c r="J15" s="204"/>
      <c r="K15" s="204"/>
      <c r="L15" s="183"/>
      <c r="M15" s="183"/>
      <c r="N15" s="183"/>
      <c r="O15" s="183"/>
      <c r="P15" s="183"/>
      <c r="Q15" s="183"/>
      <c r="R15" s="183"/>
      <c r="S15" s="183"/>
      <c r="T15" s="183"/>
      <c r="U15" s="183"/>
      <c r="V15" s="183"/>
      <c r="W15" s="183"/>
      <c r="X15" s="183"/>
      <c r="Y15" s="183"/>
      <c r="Z15" s="183"/>
      <c r="AA15" s="183"/>
      <c r="AB15" s="210"/>
      <c r="AD15" s="234"/>
      <c r="AE15" s="234"/>
      <c r="AG15" s="186"/>
    </row>
    <row r="16" spans="1:33" s="182" customFormat="1" ht="30" customHeight="1">
      <c r="A16" s="190" t="s">
        <v>51</v>
      </c>
      <c r="B16" s="190" t="s">
        <v>127</v>
      </c>
      <c r="C16" s="190" t="s">
        <v>95</v>
      </c>
      <c r="D16" s="190" t="s">
        <v>128</v>
      </c>
      <c r="E16" s="190" t="s">
        <v>129</v>
      </c>
      <c r="F16" s="191" t="s">
        <v>148</v>
      </c>
      <c r="G16" s="191" t="s">
        <v>131</v>
      </c>
      <c r="H16" s="191"/>
      <c r="I16" s="190" t="s">
        <v>133</v>
      </c>
      <c r="J16" s="183"/>
      <c r="K16" s="183"/>
      <c r="L16" s="183"/>
      <c r="M16" s="183"/>
      <c r="N16" s="183"/>
      <c r="O16" s="183"/>
      <c r="P16" s="183"/>
      <c r="Q16" s="183"/>
      <c r="R16" s="183"/>
      <c r="S16" s="183"/>
      <c r="T16" s="183"/>
      <c r="U16" s="183"/>
      <c r="V16" s="183"/>
      <c r="W16" s="183"/>
      <c r="X16" s="183"/>
      <c r="Y16" s="183"/>
      <c r="Z16" s="183"/>
      <c r="AA16" s="183"/>
      <c r="AB16" s="210"/>
      <c r="AD16" s="232" t="s">
        <v>134</v>
      </c>
      <c r="AE16" s="232" t="s">
        <v>135</v>
      </c>
      <c r="AG16" s="186"/>
    </row>
    <row r="17" spans="1:33" s="182" customFormat="1" ht="15" customHeight="1">
      <c r="A17" s="205">
        <v>1</v>
      </c>
      <c r="B17" s="206" t="s">
        <v>149</v>
      </c>
      <c r="C17" s="192" t="s">
        <v>150</v>
      </c>
      <c r="D17" s="207">
        <v>3</v>
      </c>
      <c r="E17" s="208">
        <v>20</v>
      </c>
      <c r="F17" s="209">
        <v>1200</v>
      </c>
      <c r="G17" s="209"/>
      <c r="H17" s="209"/>
      <c r="I17" s="238">
        <v>200</v>
      </c>
      <c r="J17" s="231"/>
      <c r="K17" s="183"/>
      <c r="L17" s="183"/>
      <c r="M17" s="183"/>
      <c r="N17" s="183"/>
      <c r="O17" s="183"/>
      <c r="P17" s="183"/>
      <c r="Q17" s="183"/>
      <c r="R17" s="183"/>
      <c r="S17" s="183"/>
      <c r="T17" s="183"/>
      <c r="U17" s="183"/>
      <c r="V17" s="183"/>
      <c r="W17" s="183"/>
      <c r="X17" s="183"/>
      <c r="Y17" s="183"/>
      <c r="Z17" s="183"/>
      <c r="AA17" s="235"/>
      <c r="AB17" s="268"/>
      <c r="AD17" s="270">
        <v>639.92</v>
      </c>
      <c r="AE17" s="233">
        <v>0</v>
      </c>
      <c r="AG17" s="186"/>
    </row>
    <row r="18" spans="1:33" s="182" customFormat="1" ht="15" customHeight="1">
      <c r="A18" s="192">
        <v>2</v>
      </c>
      <c r="B18" s="210" t="s">
        <v>151</v>
      </c>
      <c r="C18" s="192" t="s">
        <v>150</v>
      </c>
      <c r="D18" s="211">
        <v>1</v>
      </c>
      <c r="E18" s="212">
        <v>105</v>
      </c>
      <c r="F18" s="213">
        <v>700</v>
      </c>
      <c r="G18" s="213"/>
      <c r="H18" s="213"/>
      <c r="I18" s="222">
        <v>116.66</v>
      </c>
      <c r="J18" s="231"/>
      <c r="K18" s="183"/>
      <c r="L18" s="183"/>
      <c r="M18" s="183"/>
      <c r="N18" s="183"/>
      <c r="O18" s="183"/>
      <c r="P18" s="183"/>
      <c r="Q18" s="183"/>
      <c r="R18" s="183"/>
      <c r="S18" s="183"/>
      <c r="T18" s="183"/>
      <c r="U18" s="183"/>
      <c r="V18" s="183"/>
      <c r="W18" s="183"/>
      <c r="X18" s="183"/>
      <c r="Y18" s="183"/>
      <c r="Z18" s="183"/>
      <c r="AA18" s="235"/>
      <c r="AB18" s="268"/>
      <c r="AD18" s="270"/>
      <c r="AE18" s="233"/>
      <c r="AG18" s="186"/>
    </row>
    <row r="19" spans="1:33" s="182" customFormat="1" ht="15" customHeight="1">
      <c r="A19" s="192">
        <v>3</v>
      </c>
      <c r="B19" s="210" t="s">
        <v>152</v>
      </c>
      <c r="C19" s="192" t="s">
        <v>150</v>
      </c>
      <c r="D19" s="211">
        <v>1</v>
      </c>
      <c r="E19" s="212">
        <v>345.98</v>
      </c>
      <c r="F19" s="214"/>
      <c r="G19" s="213">
        <v>345.98</v>
      </c>
      <c r="H19" s="213"/>
      <c r="I19" s="222">
        <v>57.66</v>
      </c>
      <c r="J19" s="231"/>
      <c r="K19" s="183"/>
      <c r="L19" s="183"/>
      <c r="M19" s="183"/>
      <c r="N19" s="183"/>
      <c r="O19" s="183"/>
      <c r="P19" s="183"/>
      <c r="Q19" s="183"/>
      <c r="R19" s="183"/>
      <c r="S19" s="183"/>
      <c r="T19" s="183"/>
      <c r="U19" s="183"/>
      <c r="V19" s="183"/>
      <c r="W19" s="183"/>
      <c r="X19" s="183"/>
      <c r="Y19" s="183"/>
      <c r="Z19" s="183"/>
      <c r="AA19" s="183"/>
      <c r="AB19" s="210"/>
      <c r="AD19" s="270"/>
      <c r="AE19" s="233"/>
      <c r="AG19" s="186"/>
    </row>
    <row r="20" spans="1:33" s="182" customFormat="1" ht="26.25" customHeight="1">
      <c r="A20" s="192">
        <v>4</v>
      </c>
      <c r="B20" s="210" t="s">
        <v>153</v>
      </c>
      <c r="C20" s="192" t="s">
        <v>150</v>
      </c>
      <c r="D20" s="211">
        <v>1</v>
      </c>
      <c r="E20" s="212">
        <v>644.52</v>
      </c>
      <c r="F20" s="214"/>
      <c r="G20" s="213">
        <v>644.52</v>
      </c>
      <c r="H20" s="213"/>
      <c r="I20" s="222">
        <v>107.42</v>
      </c>
      <c r="J20" s="231"/>
      <c r="K20" s="183"/>
      <c r="L20" s="183"/>
      <c r="M20" s="183"/>
      <c r="N20" s="183"/>
      <c r="O20" s="183"/>
      <c r="P20" s="183"/>
      <c r="Q20" s="183"/>
      <c r="R20" s="183"/>
      <c r="S20" s="183"/>
      <c r="T20" s="183"/>
      <c r="U20" s="183"/>
      <c r="V20" s="183"/>
      <c r="W20" s="183"/>
      <c r="X20" s="183"/>
      <c r="Y20" s="183"/>
      <c r="Z20" s="183"/>
      <c r="AA20" s="183"/>
      <c r="AB20" s="271"/>
      <c r="AD20" s="270"/>
      <c r="AE20" s="233"/>
      <c r="AG20" s="186"/>
    </row>
    <row r="21" spans="1:33" s="182" customFormat="1" ht="42.75" customHeight="1">
      <c r="A21" s="215">
        <v>5</v>
      </c>
      <c r="B21" s="216" t="s">
        <v>234</v>
      </c>
      <c r="C21" s="192" t="s">
        <v>150</v>
      </c>
      <c r="D21" s="217">
        <v>1</v>
      </c>
      <c r="E21" s="218">
        <v>2543</v>
      </c>
      <c r="F21" s="219"/>
      <c r="G21" s="213">
        <v>2543</v>
      </c>
      <c r="H21" s="213"/>
      <c r="I21" s="241">
        <v>2543</v>
      </c>
      <c r="J21" s="231"/>
      <c r="K21" s="183"/>
      <c r="L21" s="183"/>
      <c r="M21" s="183"/>
      <c r="N21" s="183"/>
      <c r="O21" s="183"/>
      <c r="P21" s="183"/>
      <c r="Q21" s="183"/>
      <c r="R21" s="183"/>
      <c r="S21" s="183"/>
      <c r="T21" s="183"/>
      <c r="U21" s="183"/>
      <c r="V21" s="183"/>
      <c r="W21" s="183"/>
      <c r="X21" s="183"/>
      <c r="Y21" s="183"/>
      <c r="Z21" s="183"/>
      <c r="AA21" s="235"/>
      <c r="AB21" s="271"/>
      <c r="AD21" s="270">
        <v>106.65</v>
      </c>
      <c r="AE21" s="233">
        <v>0</v>
      </c>
      <c r="AG21" s="186"/>
    </row>
    <row r="22" spans="1:33" s="182" customFormat="1" ht="18" customHeight="1">
      <c r="A22" s="220" t="s">
        <v>144</v>
      </c>
      <c r="B22" s="220"/>
      <c r="C22" s="220"/>
      <c r="D22" s="220"/>
      <c r="E22" s="220"/>
      <c r="F22" s="221"/>
      <c r="G22" s="221"/>
      <c r="H22" s="221"/>
      <c r="I22" s="221">
        <v>3024.74</v>
      </c>
      <c r="J22" s="183"/>
      <c r="K22" s="183"/>
      <c r="L22" s="183"/>
      <c r="M22" s="183"/>
      <c r="N22" s="183"/>
      <c r="O22" s="183"/>
      <c r="P22" s="183"/>
      <c r="Q22" s="183"/>
      <c r="R22" s="183"/>
      <c r="S22" s="183"/>
      <c r="T22" s="183"/>
      <c r="U22" s="183"/>
      <c r="V22" s="183"/>
      <c r="W22" s="183"/>
      <c r="X22" s="183"/>
      <c r="Y22" s="183"/>
      <c r="Z22" s="183"/>
      <c r="AA22" s="183"/>
      <c r="AB22" s="210"/>
      <c r="AD22" s="233">
        <v>0</v>
      </c>
      <c r="AE22" s="233"/>
      <c r="AG22" s="186"/>
    </row>
    <row r="23" spans="1:33" s="182" customFormat="1" ht="18" customHeight="1">
      <c r="A23" s="199" t="s">
        <v>145</v>
      </c>
      <c r="B23" s="199"/>
      <c r="C23" s="199"/>
      <c r="D23" s="196">
        <v>0.2</v>
      </c>
      <c r="E23" s="196"/>
      <c r="F23" s="221"/>
      <c r="G23" s="221"/>
      <c r="H23" s="221"/>
      <c r="I23" s="221">
        <f>I22*20%</f>
        <v>604.948</v>
      </c>
      <c r="J23" s="183"/>
      <c r="K23" s="183"/>
      <c r="L23" s="183"/>
      <c r="M23" s="183"/>
      <c r="N23" s="183"/>
      <c r="O23" s="183"/>
      <c r="P23" s="183"/>
      <c r="Q23" s="183"/>
      <c r="R23" s="183"/>
      <c r="S23" s="183"/>
      <c r="T23" s="183"/>
      <c r="U23" s="183"/>
      <c r="V23" s="183"/>
      <c r="W23" s="183"/>
      <c r="X23" s="183"/>
      <c r="Y23" s="183"/>
      <c r="Z23" s="183"/>
      <c r="AA23" s="235"/>
      <c r="AB23" s="271"/>
      <c r="AD23" s="233">
        <v>0</v>
      </c>
      <c r="AE23" s="233"/>
      <c r="AG23" s="186"/>
    </row>
    <row r="24" spans="1:33" s="182" customFormat="1" ht="18" customHeight="1">
      <c r="A24" s="220" t="s">
        <v>155</v>
      </c>
      <c r="B24" s="220"/>
      <c r="C24" s="220"/>
      <c r="D24" s="220"/>
      <c r="E24" s="220"/>
      <c r="F24" s="221"/>
      <c r="G24" s="221"/>
      <c r="H24" s="221"/>
      <c r="I24" s="221">
        <f>I22+I23</f>
        <v>3629.6879999999996</v>
      </c>
      <c r="J24" s="183"/>
      <c r="K24" s="183"/>
      <c r="L24" s="183"/>
      <c r="M24" s="183"/>
      <c r="N24" s="183"/>
      <c r="O24" s="183"/>
      <c r="P24" s="183"/>
      <c r="Q24" s="183"/>
      <c r="R24" s="183"/>
      <c r="S24" s="183"/>
      <c r="T24" s="183"/>
      <c r="U24" s="183"/>
      <c r="V24" s="183"/>
      <c r="W24" s="183"/>
      <c r="X24" s="183"/>
      <c r="Y24" s="183"/>
      <c r="Z24" s="183"/>
      <c r="AA24" s="236"/>
      <c r="AB24" s="271"/>
      <c r="AD24" s="269">
        <v>0</v>
      </c>
      <c r="AE24" s="232"/>
      <c r="AG24" s="186"/>
    </row>
    <row r="25" spans="1:33" s="182" customFormat="1" ht="9.75" customHeight="1">
      <c r="A25" s="186"/>
      <c r="B25" s="186"/>
      <c r="C25" s="192"/>
      <c r="D25" s="192"/>
      <c r="E25" s="192"/>
      <c r="F25" s="222"/>
      <c r="G25" s="222"/>
      <c r="H25" s="222"/>
      <c r="I25" s="192"/>
      <c r="J25" s="183"/>
      <c r="K25" s="185"/>
      <c r="L25" s="183"/>
      <c r="M25" s="183"/>
      <c r="N25" s="183"/>
      <c r="O25" s="183"/>
      <c r="P25" s="183"/>
      <c r="Q25" s="183"/>
      <c r="R25" s="183"/>
      <c r="S25" s="183"/>
      <c r="T25" s="183"/>
      <c r="U25" s="183"/>
      <c r="V25" s="183"/>
      <c r="W25" s="183"/>
      <c r="X25" s="183"/>
      <c r="Y25" s="183"/>
      <c r="Z25" s="183"/>
      <c r="AA25" s="183"/>
      <c r="AB25" s="210"/>
      <c r="AD25" s="234"/>
      <c r="AE25" s="237"/>
      <c r="AG25" s="186"/>
    </row>
    <row r="26" spans="1:33" s="182" customFormat="1" ht="18" customHeight="1">
      <c r="A26" s="223" t="s">
        <v>156</v>
      </c>
      <c r="B26" s="223"/>
      <c r="C26" s="223"/>
      <c r="D26" s="223"/>
      <c r="E26" s="223"/>
      <c r="F26" s="224"/>
      <c r="G26" s="224"/>
      <c r="H26" s="224"/>
      <c r="I26" s="224">
        <f>I24+I13</f>
        <v>4031.7479999999996</v>
      </c>
      <c r="J26" s="183"/>
      <c r="K26" s="183"/>
      <c r="L26" s="183"/>
      <c r="M26" s="183"/>
      <c r="N26" s="183"/>
      <c r="O26" s="183"/>
      <c r="P26" s="183"/>
      <c r="Q26" s="183"/>
      <c r="R26" s="183"/>
      <c r="S26" s="183"/>
      <c r="T26" s="183"/>
      <c r="U26" s="183"/>
      <c r="V26" s="183"/>
      <c r="W26" s="183"/>
      <c r="X26" s="183"/>
      <c r="Y26" s="183"/>
      <c r="Z26" s="183"/>
      <c r="AA26" s="236"/>
      <c r="AB26" s="272"/>
      <c r="AD26" s="269" t="e">
        <v>#REF!</v>
      </c>
      <c r="AE26" s="232"/>
      <c r="AG26" s="186"/>
    </row>
    <row r="27" spans="1:33" s="182" customFormat="1" ht="9.75" customHeight="1">
      <c r="A27" s="202"/>
      <c r="B27" s="202"/>
      <c r="C27" s="202"/>
      <c r="D27" s="202"/>
      <c r="E27" s="202"/>
      <c r="F27" s="203"/>
      <c r="G27" s="203"/>
      <c r="H27" s="203"/>
      <c r="I27" s="202"/>
      <c r="J27" s="183"/>
      <c r="K27" s="183"/>
      <c r="L27" s="183"/>
      <c r="M27" s="183"/>
      <c r="N27" s="183"/>
      <c r="O27" s="183"/>
      <c r="P27" s="183"/>
      <c r="Q27" s="183"/>
      <c r="R27" s="183"/>
      <c r="S27" s="183"/>
      <c r="T27" s="183"/>
      <c r="U27" s="183"/>
      <c r="V27" s="183"/>
      <c r="W27" s="183"/>
      <c r="X27" s="183"/>
      <c r="Y27" s="183"/>
      <c r="Z27" s="183"/>
      <c r="AA27" s="183"/>
      <c r="AB27" s="210"/>
      <c r="AG27" s="186"/>
    </row>
    <row r="28" spans="1:33" s="182" customFormat="1" ht="18.75" customHeight="1">
      <c r="A28" s="225" t="s">
        <v>157</v>
      </c>
      <c r="B28" s="225"/>
      <c r="C28" s="225"/>
      <c r="D28" s="225"/>
      <c r="E28" s="225"/>
      <c r="F28" s="225"/>
      <c r="G28" s="225"/>
      <c r="H28" s="225"/>
      <c r="I28" s="225"/>
      <c r="J28" s="183"/>
      <c r="K28" s="185"/>
      <c r="L28" s="183"/>
      <c r="M28" s="183"/>
      <c r="N28" s="183"/>
      <c r="O28" s="183"/>
      <c r="P28" s="183"/>
      <c r="Q28" s="183"/>
      <c r="R28" s="183"/>
      <c r="S28" s="183"/>
      <c r="T28" s="183"/>
      <c r="U28" s="183"/>
      <c r="V28" s="183"/>
      <c r="W28" s="183"/>
      <c r="X28" s="183"/>
      <c r="Y28" s="183"/>
      <c r="Z28" s="183"/>
      <c r="AA28" s="183"/>
      <c r="AB28" s="210"/>
      <c r="AG28" s="186"/>
    </row>
    <row r="29" spans="1:33" s="182" customFormat="1" ht="16.5" customHeight="1">
      <c r="A29" s="226" t="s">
        <v>158</v>
      </c>
      <c r="B29" s="226"/>
      <c r="C29" s="226"/>
      <c r="D29" s="226"/>
      <c r="E29" s="226"/>
      <c r="F29" s="226"/>
      <c r="G29" s="226"/>
      <c r="H29" s="226"/>
      <c r="I29" s="239"/>
      <c r="J29" s="239"/>
      <c r="K29" s="239"/>
      <c r="L29" s="183"/>
      <c r="M29" s="183"/>
      <c r="N29" s="183"/>
      <c r="O29" s="183"/>
      <c r="P29" s="183"/>
      <c r="Q29" s="183"/>
      <c r="R29" s="183"/>
      <c r="S29" s="183"/>
      <c r="T29" s="183"/>
      <c r="U29" s="183"/>
      <c r="V29" s="183"/>
      <c r="W29" s="183"/>
      <c r="X29" s="183"/>
      <c r="Y29" s="183"/>
      <c r="Z29" s="183"/>
      <c r="AA29" s="183"/>
      <c r="AB29" s="210"/>
      <c r="AG29" s="186"/>
    </row>
    <row r="30" spans="1:33" s="182" customFormat="1" ht="16.5" customHeight="1">
      <c r="A30" s="226" t="s">
        <v>159</v>
      </c>
      <c r="B30" s="226"/>
      <c r="C30" s="226"/>
      <c r="D30" s="226"/>
      <c r="E30" s="226"/>
      <c r="F30" s="226"/>
      <c r="G30" s="226"/>
      <c r="H30" s="226"/>
      <c r="I30" s="239"/>
      <c r="J30" s="239"/>
      <c r="K30" s="239"/>
      <c r="L30" s="183"/>
      <c r="M30" s="183"/>
      <c r="N30" s="183"/>
      <c r="O30" s="183"/>
      <c r="P30" s="183"/>
      <c r="Q30" s="183"/>
      <c r="R30" s="183"/>
      <c r="S30" s="183"/>
      <c r="T30" s="183"/>
      <c r="U30" s="183"/>
      <c r="V30" s="183"/>
      <c r="W30" s="183"/>
      <c r="X30" s="183"/>
      <c r="Y30" s="183"/>
      <c r="Z30" s="183"/>
      <c r="AA30" s="183"/>
      <c r="AB30" s="210"/>
      <c r="AG30" s="186"/>
    </row>
    <row r="31" spans="1:33" s="182" customFormat="1" ht="16.5" customHeight="1">
      <c r="A31" s="226" t="s">
        <v>160</v>
      </c>
      <c r="B31" s="226"/>
      <c r="C31" s="226"/>
      <c r="D31" s="226"/>
      <c r="E31" s="226"/>
      <c r="F31" s="226"/>
      <c r="G31" s="226"/>
      <c r="H31" s="226"/>
      <c r="I31" s="239"/>
      <c r="J31" s="239"/>
      <c r="K31" s="239"/>
      <c r="L31" s="183"/>
      <c r="M31" s="183"/>
      <c r="N31" s="183"/>
      <c r="O31" s="183"/>
      <c r="P31" s="183"/>
      <c r="Q31" s="183"/>
      <c r="R31" s="183"/>
      <c r="S31" s="183"/>
      <c r="T31" s="183"/>
      <c r="U31" s="183"/>
      <c r="V31" s="183"/>
      <c r="W31" s="183"/>
      <c r="X31" s="183"/>
      <c r="Y31" s="183"/>
      <c r="Z31" s="183"/>
      <c r="AA31" s="183"/>
      <c r="AB31" s="210"/>
      <c r="AG31" s="186"/>
    </row>
    <row r="32" spans="1:12" ht="169.5" customHeight="1">
      <c r="A32" s="242" t="s">
        <v>161</v>
      </c>
      <c r="B32" s="242"/>
      <c r="C32" s="242"/>
      <c r="D32" s="242"/>
      <c r="E32" s="242"/>
      <c r="F32" s="242"/>
      <c r="G32" s="242"/>
      <c r="H32" s="242"/>
      <c r="I32" s="242"/>
      <c r="J32" s="242"/>
      <c r="K32" s="242"/>
      <c r="L32" s="242"/>
    </row>
  </sheetData>
  <sheetProtection/>
  <mergeCells count="24">
    <mergeCell ref="A1:I1"/>
    <mergeCell ref="J1:K1"/>
    <mergeCell ref="A2:I2"/>
    <mergeCell ref="A3:K3"/>
    <mergeCell ref="A11:D11"/>
    <mergeCell ref="AD11:AE11"/>
    <mergeCell ref="A12:C12"/>
    <mergeCell ref="AD12:AE12"/>
    <mergeCell ref="A13:D13"/>
    <mergeCell ref="AD13:AE13"/>
    <mergeCell ref="A15:K15"/>
    <mergeCell ref="A22:D22"/>
    <mergeCell ref="AD22:AE22"/>
    <mergeCell ref="A23:C23"/>
    <mergeCell ref="AD23:AE23"/>
    <mergeCell ref="A24:D24"/>
    <mergeCell ref="AD24:AE24"/>
    <mergeCell ref="A26:D26"/>
    <mergeCell ref="AD26:AE26"/>
    <mergeCell ref="A28:I28"/>
    <mergeCell ref="A29:H29"/>
    <mergeCell ref="A30:H30"/>
    <mergeCell ref="A31:H31"/>
    <mergeCell ref="A32:L32"/>
  </mergeCells>
  <printOptions/>
  <pageMargins left="0.5118110236220472" right="0.5118110236220472" top="1.0236220472440944" bottom="0.8661417322834646" header="0.31496062992125984" footer="0.31496062992125984"/>
  <pageSetup fitToHeight="0" fitToWidth="1" horizontalDpi="600" verticalDpi="600" orientation="portrait" paperSize="9" scale="71"/>
</worksheet>
</file>

<file path=xl/worksheets/sheet33.xml><?xml version="1.0" encoding="utf-8"?>
<worksheet xmlns="http://schemas.openxmlformats.org/spreadsheetml/2006/main" xmlns:r="http://schemas.openxmlformats.org/officeDocument/2006/relationships">
  <sheetPr>
    <pageSetUpPr fitToPage="1"/>
  </sheetPr>
  <dimension ref="A1:AC27"/>
  <sheetViews>
    <sheetView showZeros="0" view="pageBreakPreview" zoomScaleNormal="114" zoomScaleSheetLayoutView="100" workbookViewId="0" topLeftCell="A8">
      <selection activeCell="H22" sqref="H22"/>
    </sheetView>
  </sheetViews>
  <sheetFormatPr defaultColWidth="9.140625" defaultRowHeight="12" customHeight="1"/>
  <cols>
    <col min="1" max="1" width="6.140625" style="183" customWidth="1"/>
    <col min="2" max="2" width="47.28125" style="183" customWidth="1"/>
    <col min="3" max="3" width="7.28125" style="184" customWidth="1"/>
    <col min="4" max="4" width="8.140625" style="184" customWidth="1"/>
    <col min="5" max="5" width="16.00390625" style="184" customWidth="1"/>
    <col min="6" max="7" width="11.00390625" style="184" customWidth="1"/>
    <col min="8" max="8" width="10.7109375" style="184" customWidth="1"/>
    <col min="9" max="9" width="9.140625" style="183" hidden="1" customWidth="1"/>
    <col min="10" max="10" width="9.140625" style="185" hidden="1" customWidth="1"/>
    <col min="11" max="12" width="9.140625" style="183" hidden="1" customWidth="1"/>
    <col min="13" max="13" width="11.140625" style="183" hidden="1" customWidth="1"/>
    <col min="14" max="24" width="9.140625" style="183" hidden="1" customWidth="1"/>
    <col min="25" max="25" width="2.28125" style="183" customWidth="1"/>
    <col min="26" max="26" width="12.421875" style="183" customWidth="1"/>
    <col min="27" max="27" width="18.57421875" style="182" customWidth="1"/>
    <col min="28" max="28" width="9.140625" style="182" customWidth="1"/>
    <col min="29" max="29" width="9.140625" style="186" customWidth="1"/>
    <col min="30" max="30" width="9.140625" style="182" customWidth="1"/>
    <col min="31" max="16384" width="9.140625" style="183" customWidth="1"/>
  </cols>
  <sheetData>
    <row r="1" spans="1:29" s="182" customFormat="1" ht="20.25" customHeight="1">
      <c r="A1" s="187" t="s">
        <v>124</v>
      </c>
      <c r="B1" s="187"/>
      <c r="C1" s="187"/>
      <c r="D1" s="187"/>
      <c r="E1" s="187"/>
      <c r="F1" s="187"/>
      <c r="G1" s="187"/>
      <c r="H1" s="187"/>
      <c r="I1" s="187"/>
      <c r="J1" s="187"/>
      <c r="K1" s="183"/>
      <c r="L1" s="183"/>
      <c r="M1" s="183"/>
      <c r="N1" s="183"/>
      <c r="O1" s="183"/>
      <c r="P1" s="183"/>
      <c r="Q1" s="183"/>
      <c r="R1" s="183"/>
      <c r="S1" s="183"/>
      <c r="T1" s="183"/>
      <c r="U1" s="183"/>
      <c r="V1" s="183"/>
      <c r="W1" s="183"/>
      <c r="X1" s="183"/>
      <c r="Y1" s="183"/>
      <c r="Z1" s="183"/>
      <c r="AC1" s="186"/>
    </row>
    <row r="2" spans="1:29" s="182" customFormat="1" ht="18.75" customHeight="1">
      <c r="A2" s="188" t="s">
        <v>235</v>
      </c>
      <c r="B2" s="188"/>
      <c r="C2" s="188"/>
      <c r="D2" s="188"/>
      <c r="E2" s="188"/>
      <c r="F2" s="188"/>
      <c r="G2" s="188"/>
      <c r="H2" s="188"/>
      <c r="I2" s="227"/>
      <c r="J2" s="227"/>
      <c r="K2" s="183"/>
      <c r="L2" s="183"/>
      <c r="M2" s="183"/>
      <c r="N2" s="183"/>
      <c r="O2" s="183"/>
      <c r="P2" s="183"/>
      <c r="Q2" s="183"/>
      <c r="R2" s="183"/>
      <c r="S2" s="183"/>
      <c r="T2" s="183"/>
      <c r="U2" s="183"/>
      <c r="V2" s="183"/>
      <c r="W2" s="183"/>
      <c r="X2" s="183"/>
      <c r="Y2" s="183"/>
      <c r="Z2" s="183"/>
      <c r="AC2" s="186"/>
    </row>
    <row r="3" spans="1:29" s="182" customFormat="1" ht="18" customHeight="1">
      <c r="A3" s="189" t="s">
        <v>126</v>
      </c>
      <c r="B3" s="189"/>
      <c r="C3" s="189"/>
      <c r="D3" s="189"/>
      <c r="E3" s="189"/>
      <c r="F3" s="189"/>
      <c r="G3" s="189"/>
      <c r="H3" s="189"/>
      <c r="I3" s="189"/>
      <c r="J3" s="189"/>
      <c r="K3" s="183"/>
      <c r="L3" s="183"/>
      <c r="M3" s="183"/>
      <c r="N3" s="183"/>
      <c r="O3" s="183"/>
      <c r="P3" s="183"/>
      <c r="Q3" s="183"/>
      <c r="R3" s="183"/>
      <c r="S3" s="183"/>
      <c r="T3" s="183"/>
      <c r="U3" s="183"/>
      <c r="V3" s="183"/>
      <c r="W3" s="183"/>
      <c r="X3" s="183"/>
      <c r="Y3" s="183"/>
      <c r="Z3" s="183"/>
      <c r="AC3" s="186"/>
    </row>
    <row r="4" spans="1:29" s="182" customFormat="1" ht="9.75" customHeight="1">
      <c r="A4" s="183"/>
      <c r="B4" s="183"/>
      <c r="C4" s="184"/>
      <c r="D4" s="184"/>
      <c r="E4" s="184"/>
      <c r="F4" s="184"/>
      <c r="G4" s="184"/>
      <c r="H4" s="184"/>
      <c r="I4" s="183">
        <v>192</v>
      </c>
      <c r="J4" s="185">
        <v>67</v>
      </c>
      <c r="K4" s="183"/>
      <c r="L4" s="183"/>
      <c r="M4" s="183"/>
      <c r="N4" s="183"/>
      <c r="O4" s="183"/>
      <c r="P4" s="183"/>
      <c r="Q4" s="183"/>
      <c r="R4" s="183"/>
      <c r="S4" s="183"/>
      <c r="T4" s="183"/>
      <c r="U4" s="183"/>
      <c r="V4" s="183"/>
      <c r="W4" s="183"/>
      <c r="X4" s="183"/>
      <c r="Y4" s="183"/>
      <c r="Z4" s="183"/>
      <c r="AC4" s="186"/>
    </row>
    <row r="5" spans="1:29" s="182" customFormat="1" ht="30.75" customHeight="1">
      <c r="A5" s="190" t="s">
        <v>51</v>
      </c>
      <c r="B5" s="190" t="s">
        <v>127</v>
      </c>
      <c r="C5" s="190" t="s">
        <v>95</v>
      </c>
      <c r="D5" s="190" t="s">
        <v>128</v>
      </c>
      <c r="E5" s="190" t="s">
        <v>129</v>
      </c>
      <c r="F5" s="191" t="s">
        <v>148</v>
      </c>
      <c r="G5" s="191" t="s">
        <v>131</v>
      </c>
      <c r="H5" s="190" t="s">
        <v>163</v>
      </c>
      <c r="I5" s="183">
        <v>192</v>
      </c>
      <c r="J5" s="185">
        <v>67</v>
      </c>
      <c r="K5" s="183"/>
      <c r="L5" s="183"/>
      <c r="M5" s="183"/>
      <c r="N5" s="183"/>
      <c r="O5" s="183"/>
      <c r="P5" s="183"/>
      <c r="Q5" s="183"/>
      <c r="R5" s="183"/>
      <c r="S5" s="183"/>
      <c r="T5" s="183"/>
      <c r="U5" s="183"/>
      <c r="V5" s="183"/>
      <c r="W5" s="183"/>
      <c r="X5" s="183"/>
      <c r="Y5" s="183"/>
      <c r="Z5" s="183"/>
      <c r="AA5" s="232" t="s">
        <v>135</v>
      </c>
      <c r="AC5" s="186"/>
    </row>
    <row r="6" spans="1:29" s="182" customFormat="1" ht="18" customHeight="1">
      <c r="A6" s="192">
        <v>1</v>
      </c>
      <c r="B6" s="186" t="s">
        <v>140</v>
      </c>
      <c r="C6" s="192" t="s">
        <v>139</v>
      </c>
      <c r="D6" s="193">
        <v>2</v>
      </c>
      <c r="E6" s="194">
        <v>2346.71</v>
      </c>
      <c r="F6" s="195">
        <v>78.22366666666667</v>
      </c>
      <c r="G6" s="195">
        <v>156.44</v>
      </c>
      <c r="H6" s="214">
        <v>78.22</v>
      </c>
      <c r="I6" s="183"/>
      <c r="J6" s="185"/>
      <c r="K6" s="183"/>
      <c r="L6" s="183"/>
      <c r="M6" s="183"/>
      <c r="N6" s="183"/>
      <c r="O6" s="183"/>
      <c r="P6" s="183"/>
      <c r="Q6" s="183"/>
      <c r="R6" s="183"/>
      <c r="S6" s="183"/>
      <c r="T6" s="183"/>
      <c r="U6" s="183"/>
      <c r="V6" s="183"/>
      <c r="W6" s="183"/>
      <c r="X6" s="183"/>
      <c r="Y6" s="183"/>
      <c r="Z6" s="183"/>
      <c r="AA6" s="233"/>
      <c r="AC6" s="186"/>
    </row>
    <row r="7" spans="1:29" s="182" customFormat="1" ht="18" customHeight="1">
      <c r="A7" s="192">
        <v>2</v>
      </c>
      <c r="B7" s="186" t="s">
        <v>142</v>
      </c>
      <c r="C7" s="192" t="s">
        <v>139</v>
      </c>
      <c r="D7" s="193">
        <v>1</v>
      </c>
      <c r="E7" s="194">
        <v>3297.12</v>
      </c>
      <c r="F7" s="195">
        <v>109.904</v>
      </c>
      <c r="G7" s="195">
        <v>109.9</v>
      </c>
      <c r="H7" s="214">
        <v>54.95</v>
      </c>
      <c r="I7" s="183"/>
      <c r="J7" s="185"/>
      <c r="K7" s="183"/>
      <c r="L7" s="183"/>
      <c r="M7" s="183"/>
      <c r="N7" s="183"/>
      <c r="O7" s="183"/>
      <c r="P7" s="183"/>
      <c r="Q7" s="183"/>
      <c r="R7" s="183"/>
      <c r="S7" s="183"/>
      <c r="T7" s="183"/>
      <c r="U7" s="183"/>
      <c r="V7" s="183"/>
      <c r="W7" s="183"/>
      <c r="X7" s="183"/>
      <c r="Y7" s="183"/>
      <c r="Z7" s="183"/>
      <c r="AA7" s="233"/>
      <c r="AC7" s="186"/>
    </row>
    <row r="8" spans="1:29" s="182" customFormat="1" ht="18" customHeight="1">
      <c r="A8" s="197" t="s">
        <v>144</v>
      </c>
      <c r="B8" s="197"/>
      <c r="C8" s="197"/>
      <c r="D8" s="197"/>
      <c r="E8" s="197"/>
      <c r="F8" s="198"/>
      <c r="G8" s="198"/>
      <c r="H8" s="228">
        <v>133.17</v>
      </c>
      <c r="I8" s="183"/>
      <c r="J8" s="183"/>
      <c r="K8" s="183"/>
      <c r="L8" s="183"/>
      <c r="M8" s="183"/>
      <c r="N8" s="183"/>
      <c r="O8" s="183"/>
      <c r="P8" s="183"/>
      <c r="Q8" s="183"/>
      <c r="R8" s="183"/>
      <c r="S8" s="183"/>
      <c r="T8" s="183"/>
      <c r="U8" s="183"/>
      <c r="V8" s="183"/>
      <c r="W8" s="183"/>
      <c r="X8" s="183"/>
      <c r="Y8" s="183"/>
      <c r="Z8" s="183"/>
      <c r="AA8" s="234"/>
      <c r="AC8" s="186"/>
    </row>
    <row r="9" spans="1:29" s="182" customFormat="1" ht="18" customHeight="1">
      <c r="A9" s="199" t="s">
        <v>145</v>
      </c>
      <c r="B9" s="199"/>
      <c r="C9" s="199"/>
      <c r="D9" s="200">
        <v>0.2</v>
      </c>
      <c r="E9" s="200"/>
      <c r="F9" s="201"/>
      <c r="G9" s="201"/>
      <c r="H9" s="229">
        <f>H8*20%</f>
        <v>26.634</v>
      </c>
      <c r="I9" s="183"/>
      <c r="J9" s="183"/>
      <c r="K9" s="183"/>
      <c r="L9" s="183"/>
      <c r="M9" s="183"/>
      <c r="N9" s="183"/>
      <c r="O9" s="183"/>
      <c r="P9" s="183"/>
      <c r="Q9" s="183"/>
      <c r="R9" s="183"/>
      <c r="S9" s="183"/>
      <c r="T9" s="183"/>
      <c r="U9" s="183"/>
      <c r="V9" s="183"/>
      <c r="W9" s="183"/>
      <c r="X9" s="183"/>
      <c r="Y9" s="183"/>
      <c r="Z9" s="183"/>
      <c r="AA9" s="233"/>
      <c r="AC9" s="186"/>
    </row>
    <row r="10" spans="1:29" s="182" customFormat="1" ht="18" customHeight="1">
      <c r="A10" s="197" t="s">
        <v>146</v>
      </c>
      <c r="B10" s="197"/>
      <c r="C10" s="197"/>
      <c r="D10" s="197"/>
      <c r="E10" s="197"/>
      <c r="F10" s="201"/>
      <c r="G10" s="201"/>
      <c r="H10" s="230">
        <f>H8+H9</f>
        <v>159.80399999999997</v>
      </c>
      <c r="I10" s="183"/>
      <c r="J10" s="183"/>
      <c r="K10" s="183"/>
      <c r="L10" s="183"/>
      <c r="M10" s="183"/>
      <c r="N10" s="183"/>
      <c r="O10" s="183"/>
      <c r="P10" s="183"/>
      <c r="Q10" s="183"/>
      <c r="R10" s="183"/>
      <c r="S10" s="183"/>
      <c r="T10" s="183"/>
      <c r="U10" s="183"/>
      <c r="V10" s="183"/>
      <c r="W10" s="183"/>
      <c r="X10" s="183"/>
      <c r="Y10" s="183"/>
      <c r="Z10" s="183"/>
      <c r="AA10" s="232"/>
      <c r="AC10" s="186"/>
    </row>
    <row r="11" spans="1:29" s="182" customFormat="1" ht="9.75" customHeight="1">
      <c r="A11" s="202"/>
      <c r="B11" s="202"/>
      <c r="C11" s="202"/>
      <c r="D11" s="202"/>
      <c r="E11" s="202"/>
      <c r="F11" s="203"/>
      <c r="G11" s="203"/>
      <c r="H11" s="202"/>
      <c r="I11" s="183"/>
      <c r="J11" s="183"/>
      <c r="K11" s="183"/>
      <c r="L11" s="183"/>
      <c r="M11" s="183"/>
      <c r="N11" s="183"/>
      <c r="O11" s="183"/>
      <c r="P11" s="183"/>
      <c r="Q11" s="183"/>
      <c r="R11" s="183"/>
      <c r="S11" s="183"/>
      <c r="T11" s="183"/>
      <c r="U11" s="183"/>
      <c r="V11" s="183"/>
      <c r="W11" s="183"/>
      <c r="X11" s="183"/>
      <c r="Y11" s="183"/>
      <c r="Z11" s="183"/>
      <c r="AA11" s="232"/>
      <c r="AC11" s="186"/>
    </row>
    <row r="12" spans="1:29" s="182" customFormat="1" ht="18" customHeight="1">
      <c r="A12" s="204" t="s">
        <v>147</v>
      </c>
      <c r="B12" s="204"/>
      <c r="C12" s="204"/>
      <c r="D12" s="204"/>
      <c r="E12" s="204"/>
      <c r="F12" s="204"/>
      <c r="G12" s="204"/>
      <c r="H12" s="204"/>
      <c r="I12" s="204"/>
      <c r="J12" s="204"/>
      <c r="K12" s="183"/>
      <c r="L12" s="183"/>
      <c r="M12" s="183"/>
      <c r="N12" s="183"/>
      <c r="O12" s="183"/>
      <c r="P12" s="183"/>
      <c r="Q12" s="183"/>
      <c r="R12" s="183"/>
      <c r="S12" s="183"/>
      <c r="T12" s="183"/>
      <c r="U12" s="183"/>
      <c r="V12" s="183"/>
      <c r="W12" s="183"/>
      <c r="X12" s="183"/>
      <c r="Y12" s="183"/>
      <c r="Z12" s="183"/>
      <c r="AA12" s="234"/>
      <c r="AC12" s="186"/>
    </row>
    <row r="13" spans="1:29" s="182" customFormat="1" ht="30" customHeight="1">
      <c r="A13" s="190" t="s">
        <v>51</v>
      </c>
      <c r="B13" s="190" t="s">
        <v>127</v>
      </c>
      <c r="C13" s="190" t="s">
        <v>95</v>
      </c>
      <c r="D13" s="190" t="s">
        <v>128</v>
      </c>
      <c r="E13" s="190" t="s">
        <v>129</v>
      </c>
      <c r="F13" s="191" t="s">
        <v>148</v>
      </c>
      <c r="G13" s="191" t="s">
        <v>131</v>
      </c>
      <c r="H13" s="190" t="s">
        <v>163</v>
      </c>
      <c r="I13" s="183"/>
      <c r="J13" s="183"/>
      <c r="K13" s="183"/>
      <c r="L13" s="183"/>
      <c r="M13" s="183"/>
      <c r="N13" s="183"/>
      <c r="O13" s="183"/>
      <c r="P13" s="183"/>
      <c r="Q13" s="183"/>
      <c r="R13" s="183"/>
      <c r="S13" s="183"/>
      <c r="T13" s="183"/>
      <c r="U13" s="183"/>
      <c r="V13" s="183"/>
      <c r="W13" s="183"/>
      <c r="X13" s="183"/>
      <c r="Y13" s="183"/>
      <c r="Z13" s="183"/>
      <c r="AA13" s="232" t="s">
        <v>135</v>
      </c>
      <c r="AC13" s="186"/>
    </row>
    <row r="14" spans="1:29" s="182" customFormat="1" ht="23.25" customHeight="1">
      <c r="A14" s="205">
        <v>1</v>
      </c>
      <c r="B14" s="206" t="s">
        <v>236</v>
      </c>
      <c r="C14" s="192" t="s">
        <v>150</v>
      </c>
      <c r="D14" s="207">
        <v>3</v>
      </c>
      <c r="E14" s="208">
        <v>20</v>
      </c>
      <c r="F14" s="209">
        <v>180</v>
      </c>
      <c r="G14" s="209"/>
      <c r="H14" s="238">
        <v>90</v>
      </c>
      <c r="I14" s="231"/>
      <c r="J14" s="183"/>
      <c r="K14" s="183"/>
      <c r="L14" s="183"/>
      <c r="M14" s="183"/>
      <c r="N14" s="183"/>
      <c r="O14" s="183"/>
      <c r="P14" s="183"/>
      <c r="Q14" s="183"/>
      <c r="R14" s="183"/>
      <c r="S14" s="183"/>
      <c r="T14" s="183"/>
      <c r="U14" s="183"/>
      <c r="V14" s="183"/>
      <c r="W14" s="183"/>
      <c r="X14" s="183"/>
      <c r="Y14" s="183"/>
      <c r="Z14" s="235"/>
      <c r="AA14" s="233" t="e">
        <v>#REF!</v>
      </c>
      <c r="AC14" s="186"/>
    </row>
    <row r="15" spans="1:29" s="182" customFormat="1" ht="23.25" customHeight="1">
      <c r="A15" s="192">
        <v>2</v>
      </c>
      <c r="B15" s="210" t="s">
        <v>201</v>
      </c>
      <c r="C15" s="192" t="s">
        <v>150</v>
      </c>
      <c r="D15" s="211">
        <v>1</v>
      </c>
      <c r="E15" s="212">
        <v>345.98</v>
      </c>
      <c r="F15" s="214"/>
      <c r="G15" s="213">
        <v>9.1</v>
      </c>
      <c r="H15" s="222">
        <v>4.55</v>
      </c>
      <c r="I15" s="231"/>
      <c r="J15" s="183"/>
      <c r="K15" s="183"/>
      <c r="L15" s="183"/>
      <c r="M15" s="183"/>
      <c r="N15" s="183"/>
      <c r="O15" s="183"/>
      <c r="P15" s="183"/>
      <c r="Q15" s="183"/>
      <c r="R15" s="183"/>
      <c r="S15" s="183"/>
      <c r="T15" s="183"/>
      <c r="U15" s="183"/>
      <c r="V15" s="183"/>
      <c r="W15" s="183"/>
      <c r="X15" s="183"/>
      <c r="Y15" s="183"/>
      <c r="Z15" s="183"/>
      <c r="AA15" s="233"/>
      <c r="AC15" s="186"/>
    </row>
    <row r="16" spans="1:29" s="182" customFormat="1" ht="43.5" customHeight="1">
      <c r="A16" s="215">
        <v>3</v>
      </c>
      <c r="B16" s="216" t="s">
        <v>237</v>
      </c>
      <c r="C16" s="192" t="s">
        <v>150</v>
      </c>
      <c r="D16" s="217">
        <v>1</v>
      </c>
      <c r="E16" s="218">
        <v>3055</v>
      </c>
      <c r="F16" s="219"/>
      <c r="G16" s="213">
        <v>3055</v>
      </c>
      <c r="H16" s="241">
        <v>3055</v>
      </c>
      <c r="I16" s="231"/>
      <c r="J16" s="183"/>
      <c r="K16" s="183"/>
      <c r="L16" s="183"/>
      <c r="M16" s="183"/>
      <c r="N16" s="183"/>
      <c r="O16" s="183"/>
      <c r="P16" s="183"/>
      <c r="Q16" s="183"/>
      <c r="R16" s="183"/>
      <c r="S16" s="183"/>
      <c r="T16" s="183"/>
      <c r="U16" s="183"/>
      <c r="V16" s="183"/>
      <c r="W16" s="183"/>
      <c r="X16" s="183"/>
      <c r="Y16" s="183"/>
      <c r="Z16" s="183"/>
      <c r="AA16" s="233" t="e">
        <v>#REF!</v>
      </c>
      <c r="AC16" s="186"/>
    </row>
    <row r="17" spans="1:29" s="182" customFormat="1" ht="18" customHeight="1">
      <c r="A17" s="220" t="s">
        <v>144</v>
      </c>
      <c r="B17" s="220"/>
      <c r="C17" s="220"/>
      <c r="D17" s="220"/>
      <c r="E17" s="220"/>
      <c r="F17" s="221"/>
      <c r="G17" s="221"/>
      <c r="H17" s="221">
        <v>3149.55</v>
      </c>
      <c r="I17" s="183"/>
      <c r="J17" s="183"/>
      <c r="K17" s="183"/>
      <c r="L17" s="183"/>
      <c r="M17" s="183"/>
      <c r="N17" s="183"/>
      <c r="O17" s="183"/>
      <c r="P17" s="183"/>
      <c r="Q17" s="183"/>
      <c r="R17" s="183"/>
      <c r="S17" s="183"/>
      <c r="T17" s="183"/>
      <c r="U17" s="183"/>
      <c r="V17" s="183"/>
      <c r="W17" s="183"/>
      <c r="X17" s="183"/>
      <c r="Y17" s="183"/>
      <c r="Z17" s="183"/>
      <c r="AA17" s="233"/>
      <c r="AC17" s="186"/>
    </row>
    <row r="18" spans="1:29" s="182" customFormat="1" ht="18" customHeight="1">
      <c r="A18" s="199" t="s">
        <v>145</v>
      </c>
      <c r="B18" s="199"/>
      <c r="C18" s="199"/>
      <c r="D18" s="196">
        <v>0.2</v>
      </c>
      <c r="E18" s="196"/>
      <c r="F18" s="221"/>
      <c r="G18" s="221"/>
      <c r="H18" s="221">
        <f>H17*20%</f>
        <v>629.9100000000001</v>
      </c>
      <c r="I18" s="183"/>
      <c r="J18" s="183"/>
      <c r="K18" s="183"/>
      <c r="L18" s="183"/>
      <c r="M18" s="183"/>
      <c r="N18" s="183"/>
      <c r="O18" s="183"/>
      <c r="P18" s="183"/>
      <c r="Q18" s="183"/>
      <c r="R18" s="183"/>
      <c r="S18" s="183"/>
      <c r="T18" s="183"/>
      <c r="U18" s="183"/>
      <c r="V18" s="183"/>
      <c r="W18" s="183"/>
      <c r="X18" s="183"/>
      <c r="Y18" s="183"/>
      <c r="Z18" s="183"/>
      <c r="AA18" s="233"/>
      <c r="AC18" s="186"/>
    </row>
    <row r="19" spans="1:29" s="182" customFormat="1" ht="18" customHeight="1">
      <c r="A19" s="220" t="s">
        <v>155</v>
      </c>
      <c r="B19" s="220"/>
      <c r="C19" s="220"/>
      <c r="D19" s="220"/>
      <c r="E19" s="220"/>
      <c r="F19" s="221"/>
      <c r="G19" s="221"/>
      <c r="H19" s="221">
        <f>H17+H18</f>
        <v>3779.46</v>
      </c>
      <c r="I19" s="183"/>
      <c r="J19" s="183"/>
      <c r="K19" s="183"/>
      <c r="L19" s="183"/>
      <c r="M19" s="183"/>
      <c r="N19" s="183"/>
      <c r="O19" s="183"/>
      <c r="P19" s="183"/>
      <c r="Q19" s="183"/>
      <c r="R19" s="183"/>
      <c r="S19" s="183"/>
      <c r="T19" s="183"/>
      <c r="U19" s="183"/>
      <c r="V19" s="183"/>
      <c r="W19" s="183"/>
      <c r="X19" s="183"/>
      <c r="Y19" s="183"/>
      <c r="Z19" s="236"/>
      <c r="AA19" s="232"/>
      <c r="AC19" s="186"/>
    </row>
    <row r="20" spans="1:29" s="182" customFormat="1" ht="9.75" customHeight="1">
      <c r="A20" s="186"/>
      <c r="B20" s="186"/>
      <c r="C20" s="192"/>
      <c r="D20" s="192"/>
      <c r="E20" s="192"/>
      <c r="F20" s="222"/>
      <c r="G20" s="222"/>
      <c r="H20" s="192"/>
      <c r="I20" s="183"/>
      <c r="J20" s="185"/>
      <c r="K20" s="183"/>
      <c r="L20" s="183"/>
      <c r="M20" s="183"/>
      <c r="N20" s="183"/>
      <c r="O20" s="183"/>
      <c r="P20" s="183"/>
      <c r="Q20" s="183"/>
      <c r="R20" s="183"/>
      <c r="S20" s="183"/>
      <c r="T20" s="183"/>
      <c r="U20" s="183"/>
      <c r="V20" s="183"/>
      <c r="W20" s="183"/>
      <c r="X20" s="183"/>
      <c r="Y20" s="183"/>
      <c r="Z20" s="183"/>
      <c r="AA20" s="237"/>
      <c r="AC20" s="186"/>
    </row>
    <row r="21" spans="1:29" s="182" customFormat="1" ht="18" customHeight="1">
      <c r="A21" s="223" t="s">
        <v>156</v>
      </c>
      <c r="B21" s="223"/>
      <c r="C21" s="223"/>
      <c r="D21" s="223"/>
      <c r="E21" s="223"/>
      <c r="F21" s="224"/>
      <c r="G21" s="224"/>
      <c r="H21" s="224">
        <f>H19+H10</f>
        <v>3939.264</v>
      </c>
      <c r="I21" s="183"/>
      <c r="J21" s="183"/>
      <c r="K21" s="183"/>
      <c r="L21" s="183"/>
      <c r="M21" s="183"/>
      <c r="N21" s="183"/>
      <c r="O21" s="183"/>
      <c r="P21" s="183"/>
      <c r="Q21" s="183"/>
      <c r="R21" s="183"/>
      <c r="S21" s="183"/>
      <c r="T21" s="183"/>
      <c r="U21" s="183"/>
      <c r="V21" s="183"/>
      <c r="W21" s="183"/>
      <c r="X21" s="183"/>
      <c r="Y21" s="183"/>
      <c r="Z21" s="235"/>
      <c r="AA21" s="232"/>
      <c r="AC21" s="186"/>
    </row>
    <row r="22" spans="1:29" s="182" customFormat="1" ht="9.75" customHeight="1">
      <c r="A22" s="202"/>
      <c r="B22" s="202"/>
      <c r="C22" s="202"/>
      <c r="D22" s="202"/>
      <c r="E22" s="202"/>
      <c r="F22" s="203"/>
      <c r="G22" s="203"/>
      <c r="H22" s="202"/>
      <c r="I22" s="183"/>
      <c r="J22" s="183"/>
      <c r="K22" s="183"/>
      <c r="L22" s="183"/>
      <c r="M22" s="183"/>
      <c r="N22" s="183"/>
      <c r="O22" s="183"/>
      <c r="P22" s="183"/>
      <c r="Q22" s="183"/>
      <c r="R22" s="183"/>
      <c r="S22" s="183"/>
      <c r="T22" s="183"/>
      <c r="U22" s="183"/>
      <c r="V22" s="183"/>
      <c r="W22" s="183"/>
      <c r="X22" s="183"/>
      <c r="Y22" s="183"/>
      <c r="Z22" s="183"/>
      <c r="AC22" s="186"/>
    </row>
    <row r="23" spans="1:29" s="182" customFormat="1" ht="22.5" customHeight="1">
      <c r="A23" s="225" t="s">
        <v>157</v>
      </c>
      <c r="B23" s="225"/>
      <c r="C23" s="225"/>
      <c r="D23" s="225"/>
      <c r="E23" s="225"/>
      <c r="F23" s="225"/>
      <c r="G23" s="225"/>
      <c r="H23" s="225"/>
      <c r="I23" s="225"/>
      <c r="J23" s="225"/>
      <c r="K23" s="225"/>
      <c r="L23" s="183"/>
      <c r="M23" s="183"/>
      <c r="N23" s="183"/>
      <c r="O23" s="183"/>
      <c r="P23" s="183"/>
      <c r="Q23" s="183"/>
      <c r="R23" s="183"/>
      <c r="S23" s="183"/>
      <c r="T23" s="183"/>
      <c r="U23" s="183"/>
      <c r="V23" s="183"/>
      <c r="W23" s="183"/>
      <c r="X23" s="183"/>
      <c r="Y23" s="183"/>
      <c r="Z23" s="183"/>
      <c r="AC23" s="186"/>
    </row>
    <row r="24" spans="1:29" s="182" customFormat="1" ht="20.25" customHeight="1">
      <c r="A24" s="226" t="s">
        <v>238</v>
      </c>
      <c r="B24" s="226"/>
      <c r="C24" s="226"/>
      <c r="D24" s="226"/>
      <c r="E24" s="226"/>
      <c r="F24" s="226"/>
      <c r="G24" s="226"/>
      <c r="H24" s="239"/>
      <c r="I24" s="239"/>
      <c r="J24" s="239"/>
      <c r="K24" s="239"/>
      <c r="L24" s="183"/>
      <c r="M24" s="183"/>
      <c r="N24" s="183"/>
      <c r="O24" s="183"/>
      <c r="P24" s="183"/>
      <c r="Q24" s="183"/>
      <c r="R24" s="183"/>
      <c r="S24" s="183"/>
      <c r="T24" s="183"/>
      <c r="U24" s="183"/>
      <c r="V24" s="183"/>
      <c r="W24" s="183"/>
      <c r="X24" s="183"/>
      <c r="Y24" s="183"/>
      <c r="Z24" s="183"/>
      <c r="AC24" s="186"/>
    </row>
    <row r="25" spans="1:29" s="182" customFormat="1" ht="20.25" customHeight="1">
      <c r="A25" s="226" t="s">
        <v>239</v>
      </c>
      <c r="B25" s="226"/>
      <c r="C25" s="226"/>
      <c r="D25" s="226"/>
      <c r="E25" s="226"/>
      <c r="F25" s="226"/>
      <c r="G25" s="226"/>
      <c r="H25" s="239"/>
      <c r="I25" s="239"/>
      <c r="J25" s="239"/>
      <c r="K25" s="239"/>
      <c r="L25" s="183"/>
      <c r="M25" s="183"/>
      <c r="N25" s="183"/>
      <c r="O25" s="183"/>
      <c r="P25" s="183"/>
      <c r="Q25" s="183"/>
      <c r="R25" s="183"/>
      <c r="S25" s="183"/>
      <c r="T25" s="183"/>
      <c r="U25" s="183"/>
      <c r="V25" s="183"/>
      <c r="W25" s="183"/>
      <c r="X25" s="183"/>
      <c r="Y25" s="183"/>
      <c r="Z25" s="183"/>
      <c r="AC25" s="186"/>
    </row>
    <row r="26" spans="1:29" s="182" customFormat="1" ht="20.25" customHeight="1">
      <c r="A26" s="226" t="s">
        <v>204</v>
      </c>
      <c r="B26" s="226"/>
      <c r="C26" s="226"/>
      <c r="D26" s="226"/>
      <c r="E26" s="226"/>
      <c r="F26" s="226"/>
      <c r="G26" s="226"/>
      <c r="H26" s="239"/>
      <c r="I26" s="239"/>
      <c r="J26" s="239"/>
      <c r="K26" s="239"/>
      <c r="L26" s="183"/>
      <c r="M26" s="183"/>
      <c r="N26" s="183"/>
      <c r="O26" s="183"/>
      <c r="P26" s="183"/>
      <c r="Q26" s="183"/>
      <c r="R26" s="183"/>
      <c r="S26" s="183"/>
      <c r="T26" s="183"/>
      <c r="U26" s="183"/>
      <c r="V26" s="183"/>
      <c r="W26" s="183"/>
      <c r="X26" s="183"/>
      <c r="Y26" s="183"/>
      <c r="Z26" s="183"/>
      <c r="AC26" s="186"/>
    </row>
    <row r="27" spans="1:12" ht="184.5" customHeight="1">
      <c r="A27" s="242" t="s">
        <v>161</v>
      </c>
      <c r="B27" s="242"/>
      <c r="C27" s="242"/>
      <c r="D27" s="242"/>
      <c r="E27" s="242"/>
      <c r="F27" s="242"/>
      <c r="G27" s="242"/>
      <c r="H27" s="242"/>
      <c r="I27" s="242"/>
      <c r="J27" s="242"/>
      <c r="K27" s="242"/>
      <c r="L27" s="242"/>
    </row>
  </sheetData>
  <sheetProtection/>
  <mergeCells count="17">
    <mergeCell ref="A1:H1"/>
    <mergeCell ref="I1:J1"/>
    <mergeCell ref="A2:H2"/>
    <mergeCell ref="A3:J3"/>
    <mergeCell ref="A8:D8"/>
    <mergeCell ref="A9:C9"/>
    <mergeCell ref="A10:D10"/>
    <mergeCell ref="A12:J12"/>
    <mergeCell ref="A17:D17"/>
    <mergeCell ref="A18:C18"/>
    <mergeCell ref="A19:D19"/>
    <mergeCell ref="A21:D21"/>
    <mergeCell ref="A23:K23"/>
    <mergeCell ref="A24:G24"/>
    <mergeCell ref="A25:G25"/>
    <mergeCell ref="A26:G26"/>
    <mergeCell ref="A27:L27"/>
  </mergeCells>
  <printOptions/>
  <pageMargins left="0.5118110236220472" right="0.5118110236220472" top="1.062992125984252" bottom="0.8661417322834646" header="0.31496062992125984" footer="0.31496062992125984"/>
  <pageSetup fitToHeight="0" fitToWidth="1" horizontalDpi="600" verticalDpi="600" orientation="portrait" paperSize="9" scale="78"/>
</worksheet>
</file>

<file path=xl/worksheets/sheet34.xml><?xml version="1.0" encoding="utf-8"?>
<worksheet xmlns="http://schemas.openxmlformats.org/spreadsheetml/2006/main" xmlns:r="http://schemas.openxmlformats.org/officeDocument/2006/relationships">
  <sheetPr>
    <pageSetUpPr fitToPage="1"/>
  </sheetPr>
  <dimension ref="A1:AC27"/>
  <sheetViews>
    <sheetView showZeros="0" view="pageBreakPreview" zoomScale="87" zoomScaleNormal="114" zoomScaleSheetLayoutView="87" workbookViewId="0" topLeftCell="A7">
      <selection activeCell="H22" sqref="H22"/>
    </sheetView>
  </sheetViews>
  <sheetFormatPr defaultColWidth="9.140625" defaultRowHeight="12" customHeight="1"/>
  <cols>
    <col min="1" max="1" width="6.140625" style="183" customWidth="1"/>
    <col min="2" max="2" width="47.28125" style="183" customWidth="1"/>
    <col min="3" max="3" width="7.28125" style="184" customWidth="1"/>
    <col min="4" max="4" width="8.140625" style="184" customWidth="1"/>
    <col min="5" max="5" width="16.00390625" style="184" customWidth="1"/>
    <col min="6" max="7" width="11.00390625" style="184" customWidth="1"/>
    <col min="8" max="8" width="10.7109375" style="184" customWidth="1"/>
    <col min="9" max="9" width="9.140625" style="183" hidden="1" customWidth="1"/>
    <col min="10" max="10" width="9.140625" style="185" hidden="1" customWidth="1"/>
    <col min="11" max="12" width="9.140625" style="183" hidden="1" customWidth="1"/>
    <col min="13" max="13" width="11.140625" style="183" hidden="1" customWidth="1"/>
    <col min="14" max="24" width="9.140625" style="183" hidden="1" customWidth="1"/>
    <col min="25" max="25" width="2.28125" style="183" customWidth="1"/>
    <col min="26" max="26" width="12.421875" style="183" customWidth="1"/>
    <col min="27" max="27" width="18.57421875" style="182" customWidth="1"/>
    <col min="28" max="28" width="9.140625" style="182" customWidth="1"/>
    <col min="29" max="29" width="9.140625" style="186" customWidth="1"/>
    <col min="30" max="30" width="9.140625" style="182" customWidth="1"/>
    <col min="31" max="16384" width="9.140625" style="183" customWidth="1"/>
  </cols>
  <sheetData>
    <row r="1" spans="1:29" s="182" customFormat="1" ht="20.25" customHeight="1">
      <c r="A1" s="187" t="s">
        <v>124</v>
      </c>
      <c r="B1" s="187"/>
      <c r="C1" s="187"/>
      <c r="D1" s="187"/>
      <c r="E1" s="187"/>
      <c r="F1" s="187"/>
      <c r="G1" s="187"/>
      <c r="H1" s="187"/>
      <c r="I1" s="187"/>
      <c r="J1" s="187"/>
      <c r="K1" s="183"/>
      <c r="L1" s="183"/>
      <c r="M1" s="183"/>
      <c r="N1" s="183"/>
      <c r="O1" s="183"/>
      <c r="P1" s="183"/>
      <c r="Q1" s="183"/>
      <c r="R1" s="183"/>
      <c r="S1" s="183"/>
      <c r="T1" s="183"/>
      <c r="U1" s="183"/>
      <c r="V1" s="183"/>
      <c r="W1" s="183"/>
      <c r="X1" s="183"/>
      <c r="Y1" s="183"/>
      <c r="Z1" s="183"/>
      <c r="AC1" s="186"/>
    </row>
    <row r="2" spans="1:29" s="182" customFormat="1" ht="18.75" customHeight="1">
      <c r="A2" s="188" t="s">
        <v>240</v>
      </c>
      <c r="B2" s="188"/>
      <c r="C2" s="188"/>
      <c r="D2" s="188"/>
      <c r="E2" s="188"/>
      <c r="F2" s="188"/>
      <c r="G2" s="188"/>
      <c r="H2" s="188"/>
      <c r="I2" s="227"/>
      <c r="J2" s="227"/>
      <c r="K2" s="183"/>
      <c r="L2" s="183"/>
      <c r="M2" s="183"/>
      <c r="N2" s="183"/>
      <c r="O2" s="183"/>
      <c r="P2" s="183"/>
      <c r="Q2" s="183"/>
      <c r="R2" s="183"/>
      <c r="S2" s="183"/>
      <c r="T2" s="183"/>
      <c r="U2" s="183"/>
      <c r="V2" s="183"/>
      <c r="W2" s="183"/>
      <c r="X2" s="183"/>
      <c r="Y2" s="183"/>
      <c r="Z2" s="183"/>
      <c r="AC2" s="186"/>
    </row>
    <row r="3" spans="1:29" s="182" customFormat="1" ht="18" customHeight="1">
      <c r="A3" s="189" t="s">
        <v>126</v>
      </c>
      <c r="B3" s="189"/>
      <c r="C3" s="189"/>
      <c r="D3" s="189"/>
      <c r="E3" s="189"/>
      <c r="F3" s="189"/>
      <c r="G3" s="189"/>
      <c r="H3" s="189"/>
      <c r="I3" s="189"/>
      <c r="J3" s="189"/>
      <c r="K3" s="183"/>
      <c r="L3" s="183"/>
      <c r="M3" s="183"/>
      <c r="N3" s="183"/>
      <c r="O3" s="183"/>
      <c r="P3" s="183"/>
      <c r="Q3" s="183"/>
      <c r="R3" s="183"/>
      <c r="S3" s="183"/>
      <c r="T3" s="183"/>
      <c r="U3" s="183"/>
      <c r="V3" s="183"/>
      <c r="W3" s="183"/>
      <c r="X3" s="183"/>
      <c r="Y3" s="183"/>
      <c r="Z3" s="183"/>
      <c r="AC3" s="186"/>
    </row>
    <row r="4" spans="1:29" s="182" customFormat="1" ht="9.75" customHeight="1">
      <c r="A4" s="183"/>
      <c r="B4" s="183"/>
      <c r="C4" s="184"/>
      <c r="D4" s="184"/>
      <c r="E4" s="184"/>
      <c r="F4" s="184"/>
      <c r="G4" s="184"/>
      <c r="H4" s="184"/>
      <c r="I4" s="183">
        <v>192</v>
      </c>
      <c r="J4" s="185">
        <v>67</v>
      </c>
      <c r="K4" s="183"/>
      <c r="L4" s="183"/>
      <c r="M4" s="183"/>
      <c r="N4" s="183"/>
      <c r="O4" s="183"/>
      <c r="P4" s="183"/>
      <c r="Q4" s="183"/>
      <c r="R4" s="183"/>
      <c r="S4" s="183"/>
      <c r="T4" s="183"/>
      <c r="U4" s="183"/>
      <c r="V4" s="183"/>
      <c r="W4" s="183"/>
      <c r="X4" s="183"/>
      <c r="Y4" s="183"/>
      <c r="Z4" s="183"/>
      <c r="AC4" s="186"/>
    </row>
    <row r="5" spans="1:29" s="182" customFormat="1" ht="30.75" customHeight="1">
      <c r="A5" s="190" t="s">
        <v>51</v>
      </c>
      <c r="B5" s="190" t="s">
        <v>127</v>
      </c>
      <c r="C5" s="190" t="s">
        <v>95</v>
      </c>
      <c r="D5" s="190" t="s">
        <v>128</v>
      </c>
      <c r="E5" s="190" t="s">
        <v>129</v>
      </c>
      <c r="F5" s="191" t="s">
        <v>148</v>
      </c>
      <c r="G5" s="191" t="s">
        <v>131</v>
      </c>
      <c r="H5" s="190" t="s">
        <v>163</v>
      </c>
      <c r="I5" s="183">
        <v>192</v>
      </c>
      <c r="J5" s="185">
        <v>67</v>
      </c>
      <c r="K5" s="183"/>
      <c r="L5" s="183"/>
      <c r="M5" s="183"/>
      <c r="N5" s="183"/>
      <c r="O5" s="183"/>
      <c r="P5" s="183"/>
      <c r="Q5" s="183"/>
      <c r="R5" s="183"/>
      <c r="S5" s="183"/>
      <c r="T5" s="183"/>
      <c r="U5" s="183"/>
      <c r="V5" s="183"/>
      <c r="W5" s="183"/>
      <c r="X5" s="183"/>
      <c r="Y5" s="183"/>
      <c r="Z5" s="183"/>
      <c r="AA5" s="232" t="s">
        <v>135</v>
      </c>
      <c r="AC5" s="186"/>
    </row>
    <row r="6" spans="1:29" s="182" customFormat="1" ht="18" customHeight="1">
      <c r="A6" s="192">
        <v>1</v>
      </c>
      <c r="B6" s="186" t="s">
        <v>140</v>
      </c>
      <c r="C6" s="192" t="s">
        <v>139</v>
      </c>
      <c r="D6" s="193">
        <v>2</v>
      </c>
      <c r="E6" s="194">
        <v>2346.71</v>
      </c>
      <c r="F6" s="195">
        <v>78.22366666666667</v>
      </c>
      <c r="G6" s="195">
        <v>156.44</v>
      </c>
      <c r="H6" s="214">
        <v>78.22</v>
      </c>
      <c r="I6" s="183"/>
      <c r="J6" s="185"/>
      <c r="K6" s="183"/>
      <c r="L6" s="183"/>
      <c r="M6" s="183"/>
      <c r="N6" s="183"/>
      <c r="O6" s="183"/>
      <c r="P6" s="183"/>
      <c r="Q6" s="183"/>
      <c r="R6" s="183"/>
      <c r="S6" s="183"/>
      <c r="T6" s="183"/>
      <c r="U6" s="183"/>
      <c r="V6" s="183"/>
      <c r="W6" s="183"/>
      <c r="X6" s="183"/>
      <c r="Y6" s="183"/>
      <c r="Z6" s="183"/>
      <c r="AA6" s="233"/>
      <c r="AC6" s="186"/>
    </row>
    <row r="7" spans="1:29" s="182" customFormat="1" ht="18" customHeight="1">
      <c r="A7" s="192">
        <v>2</v>
      </c>
      <c r="B7" s="186" t="s">
        <v>142</v>
      </c>
      <c r="C7" s="192" t="s">
        <v>139</v>
      </c>
      <c r="D7" s="193">
        <v>1</v>
      </c>
      <c r="E7" s="194">
        <v>3297.12</v>
      </c>
      <c r="F7" s="195">
        <v>109.904</v>
      </c>
      <c r="G7" s="195">
        <v>109.9</v>
      </c>
      <c r="H7" s="214">
        <v>54.95</v>
      </c>
      <c r="I7" s="183"/>
      <c r="J7" s="185"/>
      <c r="K7" s="183"/>
      <c r="L7" s="183"/>
      <c r="M7" s="183"/>
      <c r="N7" s="183"/>
      <c r="O7" s="183"/>
      <c r="P7" s="183"/>
      <c r="Q7" s="183"/>
      <c r="R7" s="183"/>
      <c r="S7" s="183"/>
      <c r="T7" s="183"/>
      <c r="U7" s="183"/>
      <c r="V7" s="183"/>
      <c r="W7" s="183"/>
      <c r="X7" s="183"/>
      <c r="Y7" s="183"/>
      <c r="Z7" s="183"/>
      <c r="AA7" s="233"/>
      <c r="AC7" s="186"/>
    </row>
    <row r="8" spans="1:29" s="182" customFormat="1" ht="18" customHeight="1">
      <c r="A8" s="197" t="s">
        <v>144</v>
      </c>
      <c r="B8" s="197"/>
      <c r="C8" s="197"/>
      <c r="D8" s="197"/>
      <c r="E8" s="197"/>
      <c r="F8" s="198"/>
      <c r="G8" s="198"/>
      <c r="H8" s="228">
        <v>133.17</v>
      </c>
      <c r="I8" s="183"/>
      <c r="J8" s="183"/>
      <c r="K8" s="183"/>
      <c r="L8" s="183"/>
      <c r="M8" s="183"/>
      <c r="N8" s="183"/>
      <c r="O8" s="183"/>
      <c r="P8" s="183"/>
      <c r="Q8" s="183"/>
      <c r="R8" s="183"/>
      <c r="S8" s="183"/>
      <c r="T8" s="183"/>
      <c r="U8" s="183"/>
      <c r="V8" s="183"/>
      <c r="W8" s="183"/>
      <c r="X8" s="183"/>
      <c r="Y8" s="183"/>
      <c r="Z8" s="183"/>
      <c r="AA8" s="234"/>
      <c r="AC8" s="186"/>
    </row>
    <row r="9" spans="1:29" s="182" customFormat="1" ht="18" customHeight="1">
      <c r="A9" s="199" t="s">
        <v>145</v>
      </c>
      <c r="B9" s="199"/>
      <c r="C9" s="199"/>
      <c r="D9" s="200">
        <v>0.2</v>
      </c>
      <c r="E9" s="200"/>
      <c r="F9" s="201"/>
      <c r="G9" s="201"/>
      <c r="H9" s="229">
        <f>H8*20%</f>
        <v>26.634</v>
      </c>
      <c r="I9" s="183"/>
      <c r="J9" s="183"/>
      <c r="K9" s="183"/>
      <c r="L9" s="183"/>
      <c r="M9" s="183"/>
      <c r="N9" s="183"/>
      <c r="O9" s="183"/>
      <c r="P9" s="183"/>
      <c r="Q9" s="183"/>
      <c r="R9" s="183"/>
      <c r="S9" s="183"/>
      <c r="T9" s="183"/>
      <c r="U9" s="183"/>
      <c r="V9" s="183"/>
      <c r="W9" s="183"/>
      <c r="X9" s="183"/>
      <c r="Y9" s="183"/>
      <c r="Z9" s="183"/>
      <c r="AA9" s="233"/>
      <c r="AC9" s="186"/>
    </row>
    <row r="10" spans="1:29" s="182" customFormat="1" ht="18" customHeight="1">
      <c r="A10" s="197" t="s">
        <v>146</v>
      </c>
      <c r="B10" s="197"/>
      <c r="C10" s="197"/>
      <c r="D10" s="197"/>
      <c r="E10" s="197"/>
      <c r="F10" s="201"/>
      <c r="G10" s="201"/>
      <c r="H10" s="230">
        <f>H8+H9</f>
        <v>159.80399999999997</v>
      </c>
      <c r="I10" s="183"/>
      <c r="J10" s="183"/>
      <c r="K10" s="183"/>
      <c r="L10" s="183"/>
      <c r="M10" s="183"/>
      <c r="N10" s="183"/>
      <c r="O10" s="183"/>
      <c r="P10" s="183"/>
      <c r="Q10" s="183"/>
      <c r="R10" s="183"/>
      <c r="S10" s="183"/>
      <c r="T10" s="183"/>
      <c r="U10" s="183"/>
      <c r="V10" s="183"/>
      <c r="W10" s="183"/>
      <c r="X10" s="183"/>
      <c r="Y10" s="183"/>
      <c r="Z10" s="183"/>
      <c r="AA10" s="232"/>
      <c r="AC10" s="186"/>
    </row>
    <row r="11" spans="1:29" s="182" customFormat="1" ht="9.75" customHeight="1">
      <c r="A11" s="202"/>
      <c r="B11" s="202"/>
      <c r="C11" s="202"/>
      <c r="D11" s="202"/>
      <c r="E11" s="202"/>
      <c r="F11" s="203"/>
      <c r="G11" s="203"/>
      <c r="H11" s="202"/>
      <c r="I11" s="183"/>
      <c r="J11" s="183"/>
      <c r="K11" s="183"/>
      <c r="L11" s="183"/>
      <c r="M11" s="183"/>
      <c r="N11" s="183"/>
      <c r="O11" s="183"/>
      <c r="P11" s="183"/>
      <c r="Q11" s="183"/>
      <c r="R11" s="183"/>
      <c r="S11" s="183"/>
      <c r="T11" s="183"/>
      <c r="U11" s="183"/>
      <c r="V11" s="183"/>
      <c r="W11" s="183"/>
      <c r="X11" s="183"/>
      <c r="Y11" s="183"/>
      <c r="Z11" s="183"/>
      <c r="AA11" s="232"/>
      <c r="AC11" s="186"/>
    </row>
    <row r="12" spans="1:29" s="182" customFormat="1" ht="18" customHeight="1">
      <c r="A12" s="204" t="s">
        <v>147</v>
      </c>
      <c r="B12" s="204"/>
      <c r="C12" s="204"/>
      <c r="D12" s="204"/>
      <c r="E12" s="204"/>
      <c r="F12" s="204"/>
      <c r="G12" s="204"/>
      <c r="H12" s="204"/>
      <c r="I12" s="204"/>
      <c r="J12" s="204"/>
      <c r="K12" s="183"/>
      <c r="L12" s="183"/>
      <c r="M12" s="183"/>
      <c r="N12" s="183"/>
      <c r="O12" s="183"/>
      <c r="P12" s="183"/>
      <c r="Q12" s="183"/>
      <c r="R12" s="183"/>
      <c r="S12" s="183"/>
      <c r="T12" s="183"/>
      <c r="U12" s="183"/>
      <c r="V12" s="183"/>
      <c r="W12" s="183"/>
      <c r="X12" s="183"/>
      <c r="Y12" s="183"/>
      <c r="Z12" s="183"/>
      <c r="AA12" s="234"/>
      <c r="AC12" s="186"/>
    </row>
    <row r="13" spans="1:29" s="182" customFormat="1" ht="30" customHeight="1">
      <c r="A13" s="190" t="s">
        <v>51</v>
      </c>
      <c r="B13" s="190" t="s">
        <v>127</v>
      </c>
      <c r="C13" s="190" t="s">
        <v>95</v>
      </c>
      <c r="D13" s="190" t="s">
        <v>128</v>
      </c>
      <c r="E13" s="190" t="s">
        <v>129</v>
      </c>
      <c r="F13" s="191" t="s">
        <v>148</v>
      </c>
      <c r="G13" s="191" t="s">
        <v>131</v>
      </c>
      <c r="H13" s="190" t="s">
        <v>163</v>
      </c>
      <c r="I13" s="183"/>
      <c r="J13" s="183"/>
      <c r="K13" s="183"/>
      <c r="L13" s="183"/>
      <c r="M13" s="183"/>
      <c r="N13" s="183"/>
      <c r="O13" s="183"/>
      <c r="P13" s="183"/>
      <c r="Q13" s="183"/>
      <c r="R13" s="183"/>
      <c r="S13" s="183"/>
      <c r="T13" s="183"/>
      <c r="U13" s="183"/>
      <c r="V13" s="183"/>
      <c r="W13" s="183"/>
      <c r="X13" s="183"/>
      <c r="Y13" s="183"/>
      <c r="Z13" s="183"/>
      <c r="AA13" s="232" t="s">
        <v>135</v>
      </c>
      <c r="AC13" s="186"/>
    </row>
    <row r="14" spans="1:29" s="182" customFormat="1" ht="23.25" customHeight="1">
      <c r="A14" s="205">
        <v>1</v>
      </c>
      <c r="B14" s="206" t="s">
        <v>236</v>
      </c>
      <c r="C14" s="192" t="s">
        <v>150</v>
      </c>
      <c r="D14" s="207">
        <v>3</v>
      </c>
      <c r="E14" s="208">
        <v>20</v>
      </c>
      <c r="F14" s="209">
        <v>180</v>
      </c>
      <c r="G14" s="209"/>
      <c r="H14" s="238">
        <v>90</v>
      </c>
      <c r="I14" s="231"/>
      <c r="J14" s="183"/>
      <c r="K14" s="183"/>
      <c r="L14" s="183"/>
      <c r="M14" s="183"/>
      <c r="N14" s="183"/>
      <c r="O14" s="183"/>
      <c r="P14" s="183"/>
      <c r="Q14" s="183"/>
      <c r="R14" s="183"/>
      <c r="S14" s="183"/>
      <c r="T14" s="183"/>
      <c r="U14" s="183"/>
      <c r="V14" s="183"/>
      <c r="W14" s="183"/>
      <c r="X14" s="183"/>
      <c r="Y14" s="183"/>
      <c r="Z14" s="235"/>
      <c r="AA14" s="233" t="e">
        <v>#REF!</v>
      </c>
      <c r="AC14" s="186"/>
    </row>
    <row r="15" spans="1:29" s="182" customFormat="1" ht="23.25" customHeight="1">
      <c r="A15" s="192">
        <v>2</v>
      </c>
      <c r="B15" s="210" t="s">
        <v>201</v>
      </c>
      <c r="C15" s="192" t="s">
        <v>150</v>
      </c>
      <c r="D15" s="211">
        <v>1</v>
      </c>
      <c r="E15" s="212">
        <v>345.98</v>
      </c>
      <c r="F15" s="214"/>
      <c r="G15" s="213">
        <v>9.1</v>
      </c>
      <c r="H15" s="222">
        <v>4.55</v>
      </c>
      <c r="I15" s="231"/>
      <c r="J15" s="183"/>
      <c r="K15" s="183"/>
      <c r="L15" s="183"/>
      <c r="M15" s="183"/>
      <c r="N15" s="183"/>
      <c r="O15" s="183"/>
      <c r="P15" s="183"/>
      <c r="Q15" s="183"/>
      <c r="R15" s="183"/>
      <c r="S15" s="183"/>
      <c r="T15" s="183"/>
      <c r="U15" s="183"/>
      <c r="V15" s="183"/>
      <c r="W15" s="183"/>
      <c r="X15" s="183"/>
      <c r="Y15" s="183"/>
      <c r="Z15" s="183"/>
      <c r="AA15" s="233"/>
      <c r="AC15" s="186"/>
    </row>
    <row r="16" spans="1:29" s="182" customFormat="1" ht="43.5" customHeight="1">
      <c r="A16" s="215">
        <v>3</v>
      </c>
      <c r="B16" s="216" t="s">
        <v>241</v>
      </c>
      <c r="C16" s="192" t="s">
        <v>150</v>
      </c>
      <c r="D16" s="217">
        <v>1</v>
      </c>
      <c r="E16" s="218">
        <v>2438.89</v>
      </c>
      <c r="F16" s="219"/>
      <c r="G16" s="213">
        <v>2438.89</v>
      </c>
      <c r="H16" s="241">
        <v>2438.89</v>
      </c>
      <c r="I16" s="231"/>
      <c r="J16" s="183"/>
      <c r="K16" s="183"/>
      <c r="L16" s="183"/>
      <c r="M16" s="183"/>
      <c r="N16" s="183"/>
      <c r="O16" s="183"/>
      <c r="P16" s="183"/>
      <c r="Q16" s="183"/>
      <c r="R16" s="183"/>
      <c r="S16" s="183"/>
      <c r="T16" s="183"/>
      <c r="U16" s="183"/>
      <c r="V16" s="183"/>
      <c r="W16" s="183"/>
      <c r="X16" s="183"/>
      <c r="Y16" s="183"/>
      <c r="Z16" s="183"/>
      <c r="AA16" s="233" t="e">
        <v>#REF!</v>
      </c>
      <c r="AC16" s="186"/>
    </row>
    <row r="17" spans="1:29" s="182" customFormat="1" ht="18" customHeight="1">
      <c r="A17" s="220" t="s">
        <v>144</v>
      </c>
      <c r="B17" s="220"/>
      <c r="C17" s="220"/>
      <c r="D17" s="220"/>
      <c r="E17" s="220"/>
      <c r="F17" s="221"/>
      <c r="G17" s="221"/>
      <c r="H17" s="221">
        <v>2533.44</v>
      </c>
      <c r="I17" s="183"/>
      <c r="J17" s="183"/>
      <c r="K17" s="183"/>
      <c r="L17" s="183"/>
      <c r="M17" s="183"/>
      <c r="N17" s="183"/>
      <c r="O17" s="183"/>
      <c r="P17" s="183"/>
      <c r="Q17" s="183"/>
      <c r="R17" s="183"/>
      <c r="S17" s="183"/>
      <c r="T17" s="183"/>
      <c r="U17" s="183"/>
      <c r="V17" s="183"/>
      <c r="W17" s="183"/>
      <c r="X17" s="183"/>
      <c r="Y17" s="183"/>
      <c r="Z17" s="183"/>
      <c r="AA17" s="233"/>
      <c r="AC17" s="186"/>
    </row>
    <row r="18" spans="1:29" s="182" customFormat="1" ht="18" customHeight="1">
      <c r="A18" s="199" t="s">
        <v>145</v>
      </c>
      <c r="B18" s="199"/>
      <c r="C18" s="199"/>
      <c r="D18" s="196">
        <v>0.2</v>
      </c>
      <c r="E18" s="196"/>
      <c r="F18" s="221"/>
      <c r="G18" s="221"/>
      <c r="H18" s="221">
        <f>H17*20%</f>
        <v>506.68800000000005</v>
      </c>
      <c r="I18" s="183"/>
      <c r="J18" s="183"/>
      <c r="K18" s="183"/>
      <c r="L18" s="183"/>
      <c r="M18" s="183"/>
      <c r="N18" s="183"/>
      <c r="O18" s="183"/>
      <c r="P18" s="183"/>
      <c r="Q18" s="183"/>
      <c r="R18" s="183"/>
      <c r="S18" s="183"/>
      <c r="T18" s="183"/>
      <c r="U18" s="183"/>
      <c r="V18" s="183"/>
      <c r="W18" s="183"/>
      <c r="X18" s="183"/>
      <c r="Y18" s="183"/>
      <c r="Z18" s="183"/>
      <c r="AA18" s="233"/>
      <c r="AC18" s="186"/>
    </row>
    <row r="19" spans="1:29" s="182" customFormat="1" ht="18" customHeight="1">
      <c r="A19" s="220" t="s">
        <v>155</v>
      </c>
      <c r="B19" s="220"/>
      <c r="C19" s="220"/>
      <c r="D19" s="220"/>
      <c r="E19" s="220"/>
      <c r="F19" s="221"/>
      <c r="G19" s="221"/>
      <c r="H19" s="221">
        <f>H17+H18</f>
        <v>3040.128</v>
      </c>
      <c r="I19" s="183"/>
      <c r="J19" s="183"/>
      <c r="K19" s="183"/>
      <c r="L19" s="183"/>
      <c r="M19" s="183"/>
      <c r="N19" s="183"/>
      <c r="O19" s="183"/>
      <c r="P19" s="183"/>
      <c r="Q19" s="183"/>
      <c r="R19" s="183"/>
      <c r="S19" s="183"/>
      <c r="T19" s="183"/>
      <c r="U19" s="183"/>
      <c r="V19" s="183"/>
      <c r="W19" s="183"/>
      <c r="X19" s="183"/>
      <c r="Y19" s="183"/>
      <c r="Z19" s="236"/>
      <c r="AA19" s="232"/>
      <c r="AC19" s="186"/>
    </row>
    <row r="20" spans="1:29" s="182" customFormat="1" ht="9.75" customHeight="1">
      <c r="A20" s="186"/>
      <c r="B20" s="186"/>
      <c r="C20" s="192"/>
      <c r="D20" s="192"/>
      <c r="E20" s="192"/>
      <c r="F20" s="222"/>
      <c r="G20" s="222"/>
      <c r="H20" s="192"/>
      <c r="I20" s="183"/>
      <c r="J20" s="185"/>
      <c r="K20" s="183"/>
      <c r="L20" s="183"/>
      <c r="M20" s="183"/>
      <c r="N20" s="183"/>
      <c r="O20" s="183"/>
      <c r="P20" s="183"/>
      <c r="Q20" s="183"/>
      <c r="R20" s="183"/>
      <c r="S20" s="183"/>
      <c r="T20" s="183"/>
      <c r="U20" s="183"/>
      <c r="V20" s="183"/>
      <c r="W20" s="183"/>
      <c r="X20" s="183"/>
      <c r="Y20" s="183"/>
      <c r="Z20" s="183"/>
      <c r="AA20" s="237"/>
      <c r="AC20" s="186"/>
    </row>
    <row r="21" spans="1:29" s="182" customFormat="1" ht="18" customHeight="1">
      <c r="A21" s="223" t="s">
        <v>156</v>
      </c>
      <c r="B21" s="223"/>
      <c r="C21" s="223"/>
      <c r="D21" s="223"/>
      <c r="E21" s="223"/>
      <c r="F21" s="224"/>
      <c r="G21" s="224"/>
      <c r="H21" s="224">
        <f>H19+H10</f>
        <v>3199.9320000000002</v>
      </c>
      <c r="I21" s="183"/>
      <c r="J21" s="183"/>
      <c r="K21" s="183"/>
      <c r="L21" s="183"/>
      <c r="M21" s="183"/>
      <c r="N21" s="183"/>
      <c r="O21" s="183"/>
      <c r="P21" s="183"/>
      <c r="Q21" s="183"/>
      <c r="R21" s="183"/>
      <c r="S21" s="183"/>
      <c r="T21" s="183"/>
      <c r="U21" s="183"/>
      <c r="V21" s="183"/>
      <c r="W21" s="183"/>
      <c r="X21" s="183"/>
      <c r="Y21" s="183"/>
      <c r="Z21" s="235"/>
      <c r="AA21" s="232"/>
      <c r="AC21" s="186"/>
    </row>
    <row r="22" spans="1:29" s="182" customFormat="1" ht="9.75" customHeight="1">
      <c r="A22" s="202"/>
      <c r="B22" s="202"/>
      <c r="C22" s="202"/>
      <c r="D22" s="202"/>
      <c r="E22" s="202"/>
      <c r="F22" s="203"/>
      <c r="G22" s="203"/>
      <c r="H22" s="202"/>
      <c r="I22" s="183"/>
      <c r="J22" s="183"/>
      <c r="K22" s="183"/>
      <c r="L22" s="183"/>
      <c r="M22" s="183"/>
      <c r="N22" s="183"/>
      <c r="O22" s="183"/>
      <c r="P22" s="183"/>
      <c r="Q22" s="183"/>
      <c r="R22" s="183"/>
      <c r="S22" s="183"/>
      <c r="T22" s="183"/>
      <c r="U22" s="183"/>
      <c r="V22" s="183"/>
      <c r="W22" s="183"/>
      <c r="X22" s="183"/>
      <c r="Y22" s="183"/>
      <c r="Z22" s="183"/>
      <c r="AC22" s="186"/>
    </row>
    <row r="23" spans="1:29" s="182" customFormat="1" ht="22.5" customHeight="1">
      <c r="A23" s="225" t="s">
        <v>157</v>
      </c>
      <c r="B23" s="225"/>
      <c r="C23" s="225"/>
      <c r="D23" s="225"/>
      <c r="E23" s="225"/>
      <c r="F23" s="225"/>
      <c r="G23" s="225"/>
      <c r="H23" s="225"/>
      <c r="I23" s="225"/>
      <c r="J23" s="225"/>
      <c r="K23" s="225"/>
      <c r="L23" s="183"/>
      <c r="M23" s="183"/>
      <c r="N23" s="183"/>
      <c r="O23" s="183"/>
      <c r="P23" s="183"/>
      <c r="Q23" s="183"/>
      <c r="R23" s="183"/>
      <c r="S23" s="183"/>
      <c r="T23" s="183"/>
      <c r="U23" s="183"/>
      <c r="V23" s="183"/>
      <c r="W23" s="183"/>
      <c r="X23" s="183"/>
      <c r="Y23" s="183"/>
      <c r="Z23" s="183"/>
      <c r="AC23" s="186"/>
    </row>
    <row r="24" spans="1:29" s="182" customFormat="1" ht="20.25" customHeight="1">
      <c r="A24" s="226" t="s">
        <v>238</v>
      </c>
      <c r="B24" s="226"/>
      <c r="C24" s="226"/>
      <c r="D24" s="226"/>
      <c r="E24" s="226"/>
      <c r="F24" s="226"/>
      <c r="G24" s="226"/>
      <c r="H24" s="239"/>
      <c r="I24" s="239"/>
      <c r="J24" s="239"/>
      <c r="K24" s="239"/>
      <c r="L24" s="183"/>
      <c r="M24" s="183"/>
      <c r="N24" s="183"/>
      <c r="O24" s="183"/>
      <c r="P24" s="183"/>
      <c r="Q24" s="183"/>
      <c r="R24" s="183"/>
      <c r="S24" s="183"/>
      <c r="T24" s="183"/>
      <c r="U24" s="183"/>
      <c r="V24" s="183"/>
      <c r="W24" s="183"/>
      <c r="X24" s="183"/>
      <c r="Y24" s="183"/>
      <c r="Z24" s="183"/>
      <c r="AC24" s="186"/>
    </row>
    <row r="25" spans="1:29" s="182" customFormat="1" ht="20.25" customHeight="1">
      <c r="A25" s="226" t="s">
        <v>239</v>
      </c>
      <c r="B25" s="226"/>
      <c r="C25" s="226"/>
      <c r="D25" s="226"/>
      <c r="E25" s="226"/>
      <c r="F25" s="226"/>
      <c r="G25" s="226"/>
      <c r="H25" s="239"/>
      <c r="I25" s="239"/>
      <c r="J25" s="239"/>
      <c r="K25" s="239"/>
      <c r="L25" s="183"/>
      <c r="M25" s="183"/>
      <c r="N25" s="183"/>
      <c r="O25" s="183"/>
      <c r="P25" s="183"/>
      <c r="Q25" s="183"/>
      <c r="R25" s="183"/>
      <c r="S25" s="183"/>
      <c r="T25" s="183"/>
      <c r="U25" s="183"/>
      <c r="V25" s="183"/>
      <c r="W25" s="183"/>
      <c r="X25" s="183"/>
      <c r="Y25" s="183"/>
      <c r="Z25" s="183"/>
      <c r="AC25" s="186"/>
    </row>
    <row r="26" spans="1:29" s="182" customFormat="1" ht="20.25" customHeight="1">
      <c r="A26" s="226" t="s">
        <v>204</v>
      </c>
      <c r="B26" s="226"/>
      <c r="C26" s="226"/>
      <c r="D26" s="226"/>
      <c r="E26" s="226"/>
      <c r="F26" s="226"/>
      <c r="G26" s="226"/>
      <c r="H26" s="239"/>
      <c r="I26" s="239"/>
      <c r="J26" s="239"/>
      <c r="K26" s="239"/>
      <c r="L26" s="183"/>
      <c r="M26" s="183"/>
      <c r="N26" s="183"/>
      <c r="O26" s="183"/>
      <c r="P26" s="183"/>
      <c r="Q26" s="183"/>
      <c r="R26" s="183"/>
      <c r="S26" s="183"/>
      <c r="T26" s="183"/>
      <c r="U26" s="183"/>
      <c r="V26" s="183"/>
      <c r="W26" s="183"/>
      <c r="X26" s="183"/>
      <c r="Y26" s="183"/>
      <c r="Z26" s="183"/>
      <c r="AC26" s="186"/>
    </row>
    <row r="27" spans="1:12" ht="171" customHeight="1">
      <c r="A27" s="242" t="s">
        <v>161</v>
      </c>
      <c r="B27" s="242"/>
      <c r="C27" s="242"/>
      <c r="D27" s="242"/>
      <c r="E27" s="242"/>
      <c r="F27" s="242"/>
      <c r="G27" s="242"/>
      <c r="H27" s="242"/>
      <c r="I27" s="242"/>
      <c r="J27" s="242"/>
      <c r="K27" s="242"/>
      <c r="L27" s="242"/>
    </row>
  </sheetData>
  <sheetProtection/>
  <mergeCells count="17">
    <mergeCell ref="A1:H1"/>
    <mergeCell ref="I1:J1"/>
    <mergeCell ref="A2:H2"/>
    <mergeCell ref="A3:J3"/>
    <mergeCell ref="A8:D8"/>
    <mergeCell ref="A9:C9"/>
    <mergeCell ref="A10:D10"/>
    <mergeCell ref="A12:J12"/>
    <mergeCell ref="A17:D17"/>
    <mergeCell ref="A18:C18"/>
    <mergeCell ref="A19:D19"/>
    <mergeCell ref="A21:D21"/>
    <mergeCell ref="A23:K23"/>
    <mergeCell ref="A24:G24"/>
    <mergeCell ref="A25:G25"/>
    <mergeCell ref="A26:G26"/>
    <mergeCell ref="A27:L27"/>
  </mergeCells>
  <printOptions/>
  <pageMargins left="0.5118110236220472" right="0.5118110236220472" top="1.0236220472440944" bottom="0.9448818897637796" header="0.31496062992125984" footer="0.31496062992125984"/>
  <pageSetup fitToHeight="0" fitToWidth="1" horizontalDpi="600" verticalDpi="600" orientation="portrait" paperSize="9" scale="78"/>
</worksheet>
</file>

<file path=xl/worksheets/sheet35.xml><?xml version="1.0" encoding="utf-8"?>
<worksheet xmlns="http://schemas.openxmlformats.org/spreadsheetml/2006/main" xmlns:r="http://schemas.openxmlformats.org/officeDocument/2006/relationships">
  <dimension ref="A1:L29"/>
  <sheetViews>
    <sheetView zoomScaleSheetLayoutView="100" workbookViewId="0" topLeftCell="A20">
      <selection activeCell="I32" sqref="I32"/>
    </sheetView>
  </sheetViews>
  <sheetFormatPr defaultColWidth="9.140625" defaultRowHeight="15"/>
  <sheetData>
    <row r="1" spans="1:12" ht="15.75">
      <c r="A1" s="187" t="s">
        <v>124</v>
      </c>
      <c r="B1" s="187"/>
      <c r="C1" s="187"/>
      <c r="D1" s="187"/>
      <c r="E1" s="187"/>
      <c r="F1" s="187"/>
      <c r="G1" s="187"/>
      <c r="H1" s="187"/>
      <c r="I1" s="187"/>
      <c r="J1" s="187"/>
      <c r="K1" s="187"/>
      <c r="L1" s="244"/>
    </row>
    <row r="2" spans="1:12" ht="15.75">
      <c r="A2" s="188" t="s">
        <v>242</v>
      </c>
      <c r="B2" s="188"/>
      <c r="C2" s="188"/>
      <c r="D2" s="188"/>
      <c r="E2" s="188"/>
      <c r="F2" s="188"/>
      <c r="G2" s="188"/>
      <c r="H2" s="188"/>
      <c r="I2" s="188"/>
      <c r="J2" s="227"/>
      <c r="K2" s="227"/>
      <c r="L2" s="244"/>
    </row>
    <row r="3" spans="1:12" ht="15">
      <c r="A3" s="189" t="s">
        <v>126</v>
      </c>
      <c r="B3" s="189"/>
      <c r="C3" s="189"/>
      <c r="D3" s="189"/>
      <c r="E3" s="189"/>
      <c r="F3" s="189"/>
      <c r="G3" s="189"/>
      <c r="H3" s="189"/>
      <c r="I3" s="189"/>
      <c r="J3" s="189"/>
      <c r="K3" s="189"/>
      <c r="L3" s="244"/>
    </row>
    <row r="4" spans="1:12" ht="15">
      <c r="A4" s="244"/>
      <c r="B4" s="244"/>
      <c r="C4" s="245"/>
      <c r="D4" s="245"/>
      <c r="E4" s="245"/>
      <c r="F4" s="245"/>
      <c r="G4" s="245"/>
      <c r="H4" s="245"/>
      <c r="I4" s="245"/>
      <c r="J4" s="244">
        <v>192</v>
      </c>
      <c r="K4" s="263">
        <v>67</v>
      </c>
      <c r="L4" s="244"/>
    </row>
    <row r="5" spans="1:12" ht="38.25">
      <c r="A5" s="190" t="s">
        <v>51</v>
      </c>
      <c r="B5" s="190" t="s">
        <v>127</v>
      </c>
      <c r="C5" s="190" t="s">
        <v>95</v>
      </c>
      <c r="D5" s="190" t="s">
        <v>128</v>
      </c>
      <c r="E5" s="190" t="s">
        <v>129</v>
      </c>
      <c r="F5" s="191" t="s">
        <v>130</v>
      </c>
      <c r="G5" s="191" t="s">
        <v>131</v>
      </c>
      <c r="H5" s="191" t="s">
        <v>243</v>
      </c>
      <c r="I5" s="190" t="s">
        <v>163</v>
      </c>
      <c r="J5" s="244">
        <v>192</v>
      </c>
      <c r="K5" s="263">
        <v>67</v>
      </c>
      <c r="L5" s="244"/>
    </row>
    <row r="6" spans="1:12" ht="63.75">
      <c r="A6" s="245">
        <v>1</v>
      </c>
      <c r="B6" s="244" t="s">
        <v>138</v>
      </c>
      <c r="C6" s="245" t="s">
        <v>139</v>
      </c>
      <c r="D6" s="246">
        <v>4</v>
      </c>
      <c r="E6" s="247">
        <v>1362.298574</v>
      </c>
      <c r="F6" s="248">
        <v>45.40995246666667</v>
      </c>
      <c r="G6" s="248">
        <v>181.63</v>
      </c>
      <c r="H6" s="249">
        <v>0.81</v>
      </c>
      <c r="I6" s="258">
        <v>32.87</v>
      </c>
      <c r="J6" s="244"/>
      <c r="K6" s="263"/>
      <c r="L6" s="244"/>
    </row>
    <row r="7" spans="1:12" ht="76.5">
      <c r="A7" s="245">
        <v>2</v>
      </c>
      <c r="B7" s="244" t="s">
        <v>140</v>
      </c>
      <c r="C7" s="245" t="s">
        <v>137</v>
      </c>
      <c r="D7" s="246">
        <v>4</v>
      </c>
      <c r="E7" s="247">
        <v>2346.71</v>
      </c>
      <c r="F7" s="248">
        <v>78.22366666666667</v>
      </c>
      <c r="G7" s="248">
        <v>312.89</v>
      </c>
      <c r="H7" s="249">
        <v>0.6992</v>
      </c>
      <c r="I7" s="258">
        <v>31.28</v>
      </c>
      <c r="J7" s="244"/>
      <c r="K7" s="263"/>
      <c r="L7" s="244"/>
    </row>
    <row r="8" spans="1:12" ht="51">
      <c r="A8" s="245">
        <v>3</v>
      </c>
      <c r="B8" s="244" t="s">
        <v>142</v>
      </c>
      <c r="C8" s="245" t="s">
        <v>137</v>
      </c>
      <c r="D8" s="246">
        <v>2</v>
      </c>
      <c r="E8" s="247">
        <v>3297.12</v>
      </c>
      <c r="F8" s="248">
        <v>109.904</v>
      </c>
      <c r="G8" s="248">
        <v>219.8</v>
      </c>
      <c r="H8" s="249">
        <v>0.6992</v>
      </c>
      <c r="I8" s="258">
        <v>21.98</v>
      </c>
      <c r="J8" s="244"/>
      <c r="K8" s="263"/>
      <c r="L8" s="244"/>
    </row>
    <row r="9" spans="1:12" ht="15">
      <c r="A9" s="197" t="s">
        <v>144</v>
      </c>
      <c r="B9" s="197"/>
      <c r="C9" s="197"/>
      <c r="D9" s="197"/>
      <c r="E9" s="197"/>
      <c r="F9" s="198"/>
      <c r="G9" s="198"/>
      <c r="H9" s="198"/>
      <c r="I9" s="228">
        <v>86.13000000000001</v>
      </c>
      <c r="J9" s="244"/>
      <c r="K9" s="244"/>
      <c r="L9" s="244"/>
    </row>
    <row r="10" spans="1:12" ht="15">
      <c r="A10" s="250" t="s">
        <v>145</v>
      </c>
      <c r="B10" s="250"/>
      <c r="C10" s="250"/>
      <c r="D10" s="200">
        <v>0.2</v>
      </c>
      <c r="E10" s="200"/>
      <c r="F10" s="201"/>
      <c r="G10" s="201"/>
      <c r="H10" s="201"/>
      <c r="I10" s="229">
        <f>I9*20%</f>
        <v>17.226000000000003</v>
      </c>
      <c r="J10" s="244"/>
      <c r="K10" s="244"/>
      <c r="L10" s="244"/>
    </row>
    <row r="11" spans="1:12" ht="15">
      <c r="A11" s="197" t="s">
        <v>146</v>
      </c>
      <c r="B11" s="197"/>
      <c r="C11" s="197"/>
      <c r="D11" s="197"/>
      <c r="E11" s="197"/>
      <c r="F11" s="201"/>
      <c r="G11" s="201"/>
      <c r="H11" s="201"/>
      <c r="I11" s="230">
        <f>I9+I10</f>
        <v>103.35600000000001</v>
      </c>
      <c r="J11" s="244"/>
      <c r="K11" s="244"/>
      <c r="L11" s="244"/>
    </row>
    <row r="12" spans="1:12" ht="15">
      <c r="A12" s="251"/>
      <c r="B12" s="251"/>
      <c r="C12" s="251"/>
      <c r="D12" s="251"/>
      <c r="E12" s="251"/>
      <c r="F12" s="252"/>
      <c r="G12" s="252"/>
      <c r="H12" s="252"/>
      <c r="I12" s="251"/>
      <c r="J12" s="244"/>
      <c r="K12" s="244"/>
      <c r="L12" s="244"/>
    </row>
    <row r="13" spans="1:12" ht="15">
      <c r="A13" s="253" t="s">
        <v>147</v>
      </c>
      <c r="B13" s="253"/>
      <c r="C13" s="253"/>
      <c r="D13" s="253"/>
      <c r="E13" s="253"/>
      <c r="F13" s="253"/>
      <c r="G13" s="253"/>
      <c r="H13" s="253"/>
      <c r="I13" s="253"/>
      <c r="J13" s="253"/>
      <c r="K13" s="253"/>
      <c r="L13" s="244"/>
    </row>
    <row r="14" spans="1:12" ht="38.25">
      <c r="A14" s="190" t="s">
        <v>51</v>
      </c>
      <c r="B14" s="190" t="s">
        <v>127</v>
      </c>
      <c r="C14" s="190" t="s">
        <v>95</v>
      </c>
      <c r="D14" s="190" t="s">
        <v>128</v>
      </c>
      <c r="E14" s="190" t="s">
        <v>129</v>
      </c>
      <c r="F14" s="191" t="s">
        <v>148</v>
      </c>
      <c r="G14" s="191" t="s">
        <v>131</v>
      </c>
      <c r="H14" s="191"/>
      <c r="I14" s="190" t="s">
        <v>133</v>
      </c>
      <c r="J14" s="244"/>
      <c r="K14" s="244"/>
      <c r="L14" s="244"/>
    </row>
    <row r="15" spans="1:12" ht="51">
      <c r="A15" s="205">
        <v>1</v>
      </c>
      <c r="B15" s="206" t="s">
        <v>149</v>
      </c>
      <c r="C15" s="245" t="s">
        <v>150</v>
      </c>
      <c r="D15" s="207">
        <v>3</v>
      </c>
      <c r="E15" s="208">
        <v>20</v>
      </c>
      <c r="F15" s="209">
        <v>600</v>
      </c>
      <c r="G15" s="209"/>
      <c r="H15" s="209"/>
      <c r="I15" s="238">
        <v>0.6</v>
      </c>
      <c r="J15" s="264"/>
      <c r="K15" s="244"/>
      <c r="L15" s="244"/>
    </row>
    <row r="16" spans="1:12" ht="51">
      <c r="A16" s="245">
        <v>2</v>
      </c>
      <c r="B16" s="254" t="s">
        <v>151</v>
      </c>
      <c r="C16" s="245" t="s">
        <v>150</v>
      </c>
      <c r="D16" s="255">
        <v>1</v>
      </c>
      <c r="E16" s="256">
        <v>105</v>
      </c>
      <c r="F16" s="257">
        <v>1050</v>
      </c>
      <c r="G16" s="257"/>
      <c r="H16" s="257"/>
      <c r="I16" s="259">
        <v>1.05</v>
      </c>
      <c r="J16" s="264"/>
      <c r="K16" s="244"/>
      <c r="L16" s="244"/>
    </row>
    <row r="17" spans="1:12" ht="63.75">
      <c r="A17" s="245">
        <v>3</v>
      </c>
      <c r="B17" s="254" t="s">
        <v>152</v>
      </c>
      <c r="C17" s="245" t="s">
        <v>150</v>
      </c>
      <c r="D17" s="255">
        <v>1</v>
      </c>
      <c r="E17" s="256">
        <v>353.38</v>
      </c>
      <c r="F17" s="258"/>
      <c r="G17" s="257">
        <v>353.38</v>
      </c>
      <c r="H17" s="257"/>
      <c r="I17" s="259">
        <v>0.35</v>
      </c>
      <c r="J17" s="264"/>
      <c r="K17" s="244"/>
      <c r="L17" s="244"/>
    </row>
    <row r="18" spans="1:12" ht="89.25">
      <c r="A18" s="245">
        <v>4</v>
      </c>
      <c r="B18" s="254" t="s">
        <v>153</v>
      </c>
      <c r="C18" s="245" t="s">
        <v>150</v>
      </c>
      <c r="D18" s="255">
        <v>1</v>
      </c>
      <c r="E18" s="256">
        <v>684.84</v>
      </c>
      <c r="F18" s="258"/>
      <c r="G18" s="257">
        <v>684.84</v>
      </c>
      <c r="H18" s="257"/>
      <c r="I18" s="259">
        <v>0.68</v>
      </c>
      <c r="J18" s="264"/>
      <c r="K18" s="244"/>
      <c r="L18" s="244"/>
    </row>
    <row r="19" spans="1:12" ht="216.75">
      <c r="A19" s="215">
        <v>5</v>
      </c>
      <c r="B19" s="216" t="s">
        <v>244</v>
      </c>
      <c r="C19" s="245" t="s">
        <v>150</v>
      </c>
      <c r="D19" s="217">
        <v>1</v>
      </c>
      <c r="E19" s="218">
        <v>135</v>
      </c>
      <c r="F19" s="219"/>
      <c r="G19" s="257">
        <v>135</v>
      </c>
      <c r="H19" s="257"/>
      <c r="I19" s="241">
        <v>135</v>
      </c>
      <c r="J19" s="264"/>
      <c r="K19" s="244"/>
      <c r="L19" s="244"/>
    </row>
    <row r="20" spans="1:12" ht="15">
      <c r="A20" s="220" t="s">
        <v>144</v>
      </c>
      <c r="B20" s="220"/>
      <c r="C20" s="220"/>
      <c r="D20" s="220"/>
      <c r="E20" s="220"/>
      <c r="F20" s="221"/>
      <c r="G20" s="221"/>
      <c r="H20" s="221"/>
      <c r="I20" s="221">
        <v>137.68</v>
      </c>
      <c r="J20" s="244"/>
      <c r="K20" s="244"/>
      <c r="L20" s="244"/>
    </row>
    <row r="21" spans="1:12" ht="15">
      <c r="A21" s="250" t="s">
        <v>145</v>
      </c>
      <c r="B21" s="250"/>
      <c r="C21" s="250"/>
      <c r="D21" s="249">
        <v>0.2</v>
      </c>
      <c r="E21" s="249"/>
      <c r="F21" s="221"/>
      <c r="G21" s="221"/>
      <c r="H21" s="221"/>
      <c r="I21" s="221">
        <f>I20*20%</f>
        <v>27.536</v>
      </c>
      <c r="J21" s="244"/>
      <c r="K21" s="244"/>
      <c r="L21" s="244"/>
    </row>
    <row r="22" spans="1:12" ht="15">
      <c r="A22" s="220" t="s">
        <v>155</v>
      </c>
      <c r="B22" s="220"/>
      <c r="C22" s="220"/>
      <c r="D22" s="220"/>
      <c r="E22" s="220"/>
      <c r="F22" s="221"/>
      <c r="G22" s="221"/>
      <c r="H22" s="221"/>
      <c r="I22" s="221">
        <f>I20+I21</f>
        <v>165.216</v>
      </c>
      <c r="J22" s="244"/>
      <c r="K22" s="244"/>
      <c r="L22" s="244"/>
    </row>
    <row r="23" spans="1:12" ht="15">
      <c r="A23" s="244"/>
      <c r="B23" s="244"/>
      <c r="C23" s="245"/>
      <c r="D23" s="245"/>
      <c r="E23" s="245"/>
      <c r="F23" s="259"/>
      <c r="G23" s="259"/>
      <c r="H23" s="259"/>
      <c r="I23" s="245"/>
      <c r="J23" s="244"/>
      <c r="K23" s="263"/>
      <c r="L23" s="244"/>
    </row>
    <row r="24" spans="1:12" ht="15.75">
      <c r="A24" s="223" t="s">
        <v>156</v>
      </c>
      <c r="B24" s="223"/>
      <c r="C24" s="223"/>
      <c r="D24" s="223"/>
      <c r="E24" s="223"/>
      <c r="F24" s="224"/>
      <c r="G24" s="224"/>
      <c r="H24" s="224"/>
      <c r="I24" s="224">
        <f>I22+I11</f>
        <v>268.572</v>
      </c>
      <c r="J24" s="244"/>
      <c r="K24" s="244"/>
      <c r="L24" s="244"/>
    </row>
    <row r="25" spans="1:12" ht="15.75">
      <c r="A25" s="251"/>
      <c r="B25" s="251"/>
      <c r="C25" s="251"/>
      <c r="D25" s="251"/>
      <c r="E25" s="251"/>
      <c r="F25" s="252"/>
      <c r="G25" s="252"/>
      <c r="H25" s="252"/>
      <c r="I25" s="251"/>
      <c r="J25" s="244"/>
      <c r="K25" s="244"/>
      <c r="L25" s="244"/>
    </row>
    <row r="26" spans="1:12" ht="15">
      <c r="A26" s="260" t="s">
        <v>157</v>
      </c>
      <c r="B26" s="260"/>
      <c r="C26" s="260"/>
      <c r="D26" s="260"/>
      <c r="E26" s="260"/>
      <c r="F26" s="260"/>
      <c r="G26" s="260"/>
      <c r="H26" s="260"/>
      <c r="I26" s="260"/>
      <c r="J26" s="260"/>
      <c r="K26" s="260"/>
      <c r="L26" s="260"/>
    </row>
    <row r="27" spans="1:12" ht="15">
      <c r="A27" s="261" t="s">
        <v>158</v>
      </c>
      <c r="B27" s="261"/>
      <c r="C27" s="261"/>
      <c r="D27" s="261"/>
      <c r="E27" s="261"/>
      <c r="F27" s="261"/>
      <c r="G27" s="261"/>
      <c r="H27" s="261"/>
      <c r="I27" s="265"/>
      <c r="J27" s="265"/>
      <c r="K27" s="265"/>
      <c r="L27" s="265"/>
    </row>
    <row r="28" spans="1:12" ht="15">
      <c r="A28" s="261" t="s">
        <v>159</v>
      </c>
      <c r="B28" s="261"/>
      <c r="C28" s="261"/>
      <c r="D28" s="261"/>
      <c r="E28" s="261"/>
      <c r="F28" s="261"/>
      <c r="G28" s="261"/>
      <c r="H28" s="261"/>
      <c r="I28" s="265"/>
      <c r="J28" s="265"/>
      <c r="K28" s="265"/>
      <c r="L28" s="265"/>
    </row>
    <row r="29" spans="1:12" ht="15">
      <c r="A29" s="262" t="s">
        <v>161</v>
      </c>
      <c r="B29" s="262"/>
      <c r="C29" s="262"/>
      <c r="D29" s="262"/>
      <c r="E29" s="262"/>
      <c r="F29" s="262"/>
      <c r="G29" s="262"/>
      <c r="H29" s="262"/>
      <c r="I29" s="262"/>
      <c r="J29" s="262"/>
      <c r="K29" s="262"/>
      <c r="L29" s="262"/>
    </row>
  </sheetData>
  <sheetProtection/>
  <mergeCells count="16">
    <mergeCell ref="A1:I1"/>
    <mergeCell ref="J1:K1"/>
    <mergeCell ref="A2:I2"/>
    <mergeCell ref="A3:K3"/>
    <mergeCell ref="A9:D9"/>
    <mergeCell ref="A10:C10"/>
    <mergeCell ref="A11:D11"/>
    <mergeCell ref="A13:K13"/>
    <mergeCell ref="A20:D20"/>
    <mergeCell ref="A21:C21"/>
    <mergeCell ref="A22:D22"/>
    <mergeCell ref="A24:D24"/>
    <mergeCell ref="A26:L26"/>
    <mergeCell ref="A27:H27"/>
    <mergeCell ref="A28:H28"/>
    <mergeCell ref="A29:L29"/>
  </mergeCells>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sheetPr>
    <pageSetUpPr fitToPage="1"/>
  </sheetPr>
  <dimension ref="A1:AD27"/>
  <sheetViews>
    <sheetView showZeros="0" view="pageBreakPreview" zoomScale="85" zoomScaleNormal="120" zoomScaleSheetLayoutView="85" workbookViewId="0" topLeftCell="A12">
      <selection activeCell="I29" sqref="I29"/>
    </sheetView>
  </sheetViews>
  <sheetFormatPr defaultColWidth="9.140625" defaultRowHeight="12" customHeight="1"/>
  <cols>
    <col min="1" max="1" width="6.140625" style="183" customWidth="1"/>
    <col min="2" max="2" width="44.7109375" style="183" customWidth="1"/>
    <col min="3" max="3" width="9.421875" style="184" customWidth="1"/>
    <col min="4" max="4" width="8.140625" style="184" customWidth="1"/>
    <col min="5" max="5" width="16.00390625" style="184" customWidth="1"/>
    <col min="6" max="7" width="11.00390625" style="184" customWidth="1"/>
    <col min="8" max="8" width="13.00390625" style="184" customWidth="1"/>
    <col min="9" max="9" width="10.7109375" style="184" customWidth="1"/>
    <col min="10" max="10" width="9.140625" style="183" hidden="1" customWidth="1"/>
    <col min="11" max="11" width="9.140625" style="185" hidden="1" customWidth="1"/>
    <col min="12" max="13" width="9.140625" style="183" hidden="1" customWidth="1"/>
    <col min="14" max="14" width="11.140625" style="183" hidden="1" customWidth="1"/>
    <col min="15" max="25" width="9.140625" style="183" hidden="1" customWidth="1"/>
    <col min="26" max="26" width="2.28125" style="183" customWidth="1"/>
    <col min="27" max="27" width="12.28125" style="183" customWidth="1"/>
    <col min="28" max="28" width="18.57421875" style="182" customWidth="1"/>
    <col min="29" max="29" width="9.140625" style="182" customWidth="1"/>
    <col min="30" max="30" width="9.140625" style="186" customWidth="1"/>
    <col min="31" max="31" width="9.140625" style="182" customWidth="1"/>
    <col min="32" max="16384" width="9.140625" style="183" customWidth="1"/>
  </cols>
  <sheetData>
    <row r="1" spans="1:30" s="182" customFormat="1" ht="20.25" customHeight="1">
      <c r="A1" s="187" t="s">
        <v>124</v>
      </c>
      <c r="B1" s="187"/>
      <c r="C1" s="187"/>
      <c r="D1" s="187"/>
      <c r="E1" s="187"/>
      <c r="F1" s="187"/>
      <c r="G1" s="187"/>
      <c r="H1" s="187"/>
      <c r="I1" s="187"/>
      <c r="J1" s="187"/>
      <c r="K1" s="187"/>
      <c r="L1" s="183"/>
      <c r="M1" s="183"/>
      <c r="N1" s="183"/>
      <c r="O1" s="183"/>
      <c r="P1" s="183"/>
      <c r="Q1" s="183"/>
      <c r="R1" s="183"/>
      <c r="S1" s="183"/>
      <c r="T1" s="183"/>
      <c r="U1" s="183"/>
      <c r="V1" s="183"/>
      <c r="W1" s="183"/>
      <c r="X1" s="183"/>
      <c r="Y1" s="183"/>
      <c r="Z1" s="183"/>
      <c r="AA1" s="183"/>
      <c r="AD1" s="186"/>
    </row>
    <row r="2" spans="1:30" s="182" customFormat="1" ht="28.5" customHeight="1">
      <c r="A2" s="188" t="s">
        <v>245</v>
      </c>
      <c r="B2" s="188"/>
      <c r="C2" s="188"/>
      <c r="D2" s="188"/>
      <c r="E2" s="188"/>
      <c r="F2" s="188"/>
      <c r="G2" s="188"/>
      <c r="H2" s="188"/>
      <c r="I2" s="188"/>
      <c r="J2" s="227"/>
      <c r="K2" s="227"/>
      <c r="L2" s="183"/>
      <c r="M2" s="183"/>
      <c r="N2" s="183"/>
      <c r="O2" s="183"/>
      <c r="P2" s="183"/>
      <c r="Q2" s="183"/>
      <c r="R2" s="183"/>
      <c r="S2" s="183"/>
      <c r="T2" s="183"/>
      <c r="U2" s="183"/>
      <c r="V2" s="183"/>
      <c r="W2" s="183"/>
      <c r="X2" s="183"/>
      <c r="Y2" s="183"/>
      <c r="Z2" s="183"/>
      <c r="AA2" s="183"/>
      <c r="AD2" s="186"/>
    </row>
    <row r="3" spans="1:30" s="182" customFormat="1" ht="18" customHeight="1">
      <c r="A3" s="189" t="s">
        <v>126</v>
      </c>
      <c r="B3" s="189"/>
      <c r="C3" s="189"/>
      <c r="D3" s="189"/>
      <c r="E3" s="189"/>
      <c r="F3" s="189"/>
      <c r="G3" s="189"/>
      <c r="H3" s="189"/>
      <c r="I3" s="189"/>
      <c r="J3" s="189"/>
      <c r="K3" s="189"/>
      <c r="L3" s="183"/>
      <c r="M3" s="183"/>
      <c r="N3" s="183"/>
      <c r="O3" s="183"/>
      <c r="P3" s="183"/>
      <c r="Q3" s="183"/>
      <c r="R3" s="183"/>
      <c r="S3" s="183"/>
      <c r="T3" s="183"/>
      <c r="U3" s="183"/>
      <c r="V3" s="183"/>
      <c r="W3" s="183"/>
      <c r="X3" s="183"/>
      <c r="Y3" s="183"/>
      <c r="Z3" s="183"/>
      <c r="AA3" s="183"/>
      <c r="AD3" s="186"/>
    </row>
    <row r="4" spans="1:30" s="182" customFormat="1" ht="9.75" customHeight="1">
      <c r="A4" s="183"/>
      <c r="B4" s="183"/>
      <c r="C4" s="184"/>
      <c r="D4" s="184"/>
      <c r="E4" s="184"/>
      <c r="F4" s="184"/>
      <c r="G4" s="184"/>
      <c r="H4" s="184"/>
      <c r="I4" s="184"/>
      <c r="J4" s="183">
        <v>192</v>
      </c>
      <c r="K4" s="185">
        <v>67</v>
      </c>
      <c r="L4" s="183"/>
      <c r="M4" s="183"/>
      <c r="N4" s="183"/>
      <c r="O4" s="183"/>
      <c r="P4" s="183"/>
      <c r="Q4" s="183"/>
      <c r="R4" s="183"/>
      <c r="S4" s="183"/>
      <c r="T4" s="183"/>
      <c r="U4" s="183"/>
      <c r="V4" s="183"/>
      <c r="W4" s="183"/>
      <c r="X4" s="183"/>
      <c r="Y4" s="183"/>
      <c r="Z4" s="183"/>
      <c r="AA4" s="183"/>
      <c r="AD4" s="186"/>
    </row>
    <row r="5" spans="1:30" s="182" customFormat="1" ht="30.75" customHeight="1">
      <c r="A5" s="190" t="s">
        <v>51</v>
      </c>
      <c r="B5" s="190" t="s">
        <v>127</v>
      </c>
      <c r="C5" s="190" t="s">
        <v>95</v>
      </c>
      <c r="D5" s="190" t="s">
        <v>128</v>
      </c>
      <c r="E5" s="190" t="s">
        <v>129</v>
      </c>
      <c r="F5" s="191" t="s">
        <v>130</v>
      </c>
      <c r="G5" s="191" t="s">
        <v>131</v>
      </c>
      <c r="H5" s="191" t="s">
        <v>132</v>
      </c>
      <c r="I5" s="190" t="s">
        <v>163</v>
      </c>
      <c r="J5" s="183">
        <v>192</v>
      </c>
      <c r="K5" s="185">
        <v>67</v>
      </c>
      <c r="L5" s="183"/>
      <c r="M5" s="183"/>
      <c r="N5" s="183"/>
      <c r="O5" s="183"/>
      <c r="P5" s="183"/>
      <c r="Q5" s="183"/>
      <c r="R5" s="183"/>
      <c r="S5" s="183"/>
      <c r="T5" s="183"/>
      <c r="U5" s="183"/>
      <c r="V5" s="183"/>
      <c r="W5" s="183"/>
      <c r="X5" s="183"/>
      <c r="Y5" s="183"/>
      <c r="Z5" s="183"/>
      <c r="AA5" s="183"/>
      <c r="AB5" s="232" t="s">
        <v>135</v>
      </c>
      <c r="AD5" s="186"/>
    </row>
    <row r="6" spans="1:30" s="182" customFormat="1" ht="18" customHeight="1">
      <c r="A6" s="192">
        <v>1</v>
      </c>
      <c r="B6" s="186" t="s">
        <v>246</v>
      </c>
      <c r="C6" s="192" t="s">
        <v>139</v>
      </c>
      <c r="D6" s="193">
        <v>3</v>
      </c>
      <c r="E6" s="194">
        <v>1489</v>
      </c>
      <c r="F6" s="195">
        <v>49.63333333333333</v>
      </c>
      <c r="G6" s="195">
        <v>148.9</v>
      </c>
      <c r="H6" s="196">
        <v>0.6976</v>
      </c>
      <c r="I6" s="214">
        <v>8.42</v>
      </c>
      <c r="J6" s="183"/>
      <c r="K6" s="185"/>
      <c r="L6" s="183"/>
      <c r="M6" s="183"/>
      <c r="N6" s="183"/>
      <c r="O6" s="183"/>
      <c r="P6" s="183"/>
      <c r="Q6" s="183"/>
      <c r="R6" s="183"/>
      <c r="S6" s="183"/>
      <c r="T6" s="183"/>
      <c r="U6" s="183"/>
      <c r="V6" s="183"/>
      <c r="W6" s="183"/>
      <c r="X6" s="183"/>
      <c r="Y6" s="183"/>
      <c r="Z6" s="183"/>
      <c r="AA6" s="183"/>
      <c r="AB6" s="233"/>
      <c r="AD6" s="186"/>
    </row>
    <row r="7" spans="1:30" s="182" customFormat="1" ht="18" customHeight="1">
      <c r="A7" s="197" t="s">
        <v>144</v>
      </c>
      <c r="B7" s="197"/>
      <c r="C7" s="197"/>
      <c r="D7" s="197"/>
      <c r="E7" s="197"/>
      <c r="F7" s="198"/>
      <c r="G7" s="198"/>
      <c r="H7" s="198"/>
      <c r="I7" s="228">
        <v>8.42</v>
      </c>
      <c r="J7" s="183"/>
      <c r="K7" s="183"/>
      <c r="L7" s="183"/>
      <c r="M7" s="183"/>
      <c r="N7" s="183"/>
      <c r="O7" s="183"/>
      <c r="P7" s="183"/>
      <c r="Q7" s="183"/>
      <c r="R7" s="183"/>
      <c r="S7" s="183"/>
      <c r="T7" s="183"/>
      <c r="U7" s="183"/>
      <c r="V7" s="183"/>
      <c r="W7" s="183"/>
      <c r="X7" s="183"/>
      <c r="Y7" s="183"/>
      <c r="Z7" s="183"/>
      <c r="AA7" s="183"/>
      <c r="AB7" s="234"/>
      <c r="AD7" s="186"/>
    </row>
    <row r="8" spans="1:30" s="182" customFormat="1" ht="18" customHeight="1">
      <c r="A8" s="199" t="s">
        <v>145</v>
      </c>
      <c r="B8" s="199"/>
      <c r="C8" s="199"/>
      <c r="D8" s="200">
        <v>0.2</v>
      </c>
      <c r="E8" s="200"/>
      <c r="F8" s="201"/>
      <c r="G8" s="201"/>
      <c r="H8" s="201"/>
      <c r="I8" s="229">
        <f>I7*20%</f>
        <v>1.6840000000000002</v>
      </c>
      <c r="J8" s="183"/>
      <c r="K8" s="183"/>
      <c r="L8" s="183"/>
      <c r="M8" s="183"/>
      <c r="N8" s="183"/>
      <c r="O8" s="183"/>
      <c r="P8" s="183"/>
      <c r="Q8" s="183"/>
      <c r="R8" s="183"/>
      <c r="S8" s="183"/>
      <c r="T8" s="183"/>
      <c r="U8" s="183"/>
      <c r="V8" s="183"/>
      <c r="W8" s="183"/>
      <c r="X8" s="183"/>
      <c r="Y8" s="183"/>
      <c r="Z8" s="183"/>
      <c r="AA8" s="183"/>
      <c r="AB8" s="233"/>
      <c r="AD8" s="186"/>
    </row>
    <row r="9" spans="1:30" s="182" customFormat="1" ht="18" customHeight="1">
      <c r="A9" s="197" t="s">
        <v>146</v>
      </c>
      <c r="B9" s="197"/>
      <c r="C9" s="197"/>
      <c r="D9" s="197"/>
      <c r="E9" s="197"/>
      <c r="F9" s="201"/>
      <c r="G9" s="201"/>
      <c r="H9" s="201"/>
      <c r="I9" s="230">
        <f>I7+I8</f>
        <v>10.104</v>
      </c>
      <c r="J9" s="183"/>
      <c r="K9" s="183"/>
      <c r="L9" s="183"/>
      <c r="M9" s="183"/>
      <c r="N9" s="183"/>
      <c r="O9" s="183"/>
      <c r="P9" s="183"/>
      <c r="Q9" s="183"/>
      <c r="R9" s="183"/>
      <c r="S9" s="183"/>
      <c r="T9" s="183"/>
      <c r="U9" s="183"/>
      <c r="V9" s="183"/>
      <c r="W9" s="183"/>
      <c r="X9" s="183"/>
      <c r="Y9" s="183"/>
      <c r="Z9" s="183"/>
      <c r="AA9" s="183"/>
      <c r="AB9" s="232"/>
      <c r="AD9" s="186"/>
    </row>
    <row r="10" spans="1:30" s="182" customFormat="1" ht="9.75" customHeight="1">
      <c r="A10" s="202"/>
      <c r="B10" s="202"/>
      <c r="C10" s="202"/>
      <c r="D10" s="202"/>
      <c r="E10" s="202"/>
      <c r="F10" s="203"/>
      <c r="G10" s="203"/>
      <c r="H10" s="203"/>
      <c r="I10" s="202"/>
      <c r="J10" s="183"/>
      <c r="K10" s="183"/>
      <c r="L10" s="183"/>
      <c r="M10" s="183"/>
      <c r="N10" s="183"/>
      <c r="O10" s="183"/>
      <c r="P10" s="183"/>
      <c r="Q10" s="183"/>
      <c r="R10" s="183"/>
      <c r="S10" s="183"/>
      <c r="T10" s="183"/>
      <c r="U10" s="183"/>
      <c r="V10" s="183"/>
      <c r="W10" s="183"/>
      <c r="X10" s="183"/>
      <c r="Y10" s="183"/>
      <c r="Z10" s="183"/>
      <c r="AA10" s="183"/>
      <c r="AB10" s="232"/>
      <c r="AD10" s="186"/>
    </row>
    <row r="11" spans="1:30" s="182" customFormat="1" ht="18" customHeight="1">
      <c r="A11" s="204" t="s">
        <v>147</v>
      </c>
      <c r="B11" s="204"/>
      <c r="C11" s="204"/>
      <c r="D11" s="204"/>
      <c r="E11" s="204"/>
      <c r="F11" s="204"/>
      <c r="G11" s="204"/>
      <c r="H11" s="204"/>
      <c r="I11" s="204"/>
      <c r="J11" s="204"/>
      <c r="K11" s="204"/>
      <c r="L11" s="183"/>
      <c r="M11" s="183"/>
      <c r="N11" s="183"/>
      <c r="O11" s="183"/>
      <c r="P11" s="183"/>
      <c r="Q11" s="183"/>
      <c r="R11" s="183"/>
      <c r="S11" s="183"/>
      <c r="T11" s="183"/>
      <c r="U11" s="183"/>
      <c r="V11" s="183"/>
      <c r="W11" s="183"/>
      <c r="X11" s="183"/>
      <c r="Y11" s="183"/>
      <c r="Z11" s="183"/>
      <c r="AA11" s="183"/>
      <c r="AB11" s="234"/>
      <c r="AD11" s="186"/>
    </row>
    <row r="12" spans="1:30" s="182" customFormat="1" ht="30" customHeight="1">
      <c r="A12" s="190" t="s">
        <v>51</v>
      </c>
      <c r="B12" s="190" t="s">
        <v>127</v>
      </c>
      <c r="C12" s="190" t="s">
        <v>95</v>
      </c>
      <c r="D12" s="190" t="s">
        <v>128</v>
      </c>
      <c r="E12" s="190" t="s">
        <v>129</v>
      </c>
      <c r="F12" s="191" t="s">
        <v>148</v>
      </c>
      <c r="G12" s="191" t="s">
        <v>131</v>
      </c>
      <c r="H12" s="191"/>
      <c r="I12" s="190" t="s">
        <v>163</v>
      </c>
      <c r="J12" s="183"/>
      <c r="K12" s="183"/>
      <c r="L12" s="183"/>
      <c r="M12" s="183"/>
      <c r="N12" s="183"/>
      <c r="O12" s="183"/>
      <c r="P12" s="183"/>
      <c r="Q12" s="183"/>
      <c r="R12" s="183"/>
      <c r="S12" s="183"/>
      <c r="T12" s="183"/>
      <c r="U12" s="183"/>
      <c r="V12" s="183"/>
      <c r="W12" s="183"/>
      <c r="X12" s="183"/>
      <c r="Y12" s="183"/>
      <c r="Z12" s="183"/>
      <c r="AA12" s="183"/>
      <c r="AB12" s="232" t="s">
        <v>135</v>
      </c>
      <c r="AD12" s="186"/>
    </row>
    <row r="13" spans="1:30" s="182" customFormat="1" ht="23.25" customHeight="1">
      <c r="A13" s="205">
        <v>1</v>
      </c>
      <c r="B13" s="206" t="s">
        <v>236</v>
      </c>
      <c r="C13" s="192" t="s">
        <v>150</v>
      </c>
      <c r="D13" s="207">
        <v>3</v>
      </c>
      <c r="E13" s="208">
        <v>20</v>
      </c>
      <c r="F13" s="209">
        <v>180</v>
      </c>
      <c r="G13" s="209"/>
      <c r="H13" s="209"/>
      <c r="I13" s="209">
        <v>6</v>
      </c>
      <c r="J13" s="231"/>
      <c r="K13" s="183"/>
      <c r="L13" s="183"/>
      <c r="M13" s="183"/>
      <c r="N13" s="183"/>
      <c r="O13" s="183"/>
      <c r="P13" s="183"/>
      <c r="Q13" s="183"/>
      <c r="R13" s="183"/>
      <c r="S13" s="183"/>
      <c r="T13" s="183"/>
      <c r="U13" s="183"/>
      <c r="V13" s="183"/>
      <c r="W13" s="183"/>
      <c r="X13" s="183"/>
      <c r="Y13" s="183"/>
      <c r="Z13" s="183"/>
      <c r="AA13" s="235"/>
      <c r="AB13" s="233" t="e">
        <v>#REF!</v>
      </c>
      <c r="AD13" s="186"/>
    </row>
    <row r="14" spans="1:30" s="182" customFormat="1" ht="23.25" customHeight="1">
      <c r="A14" s="192">
        <v>2</v>
      </c>
      <c r="B14" s="210" t="s">
        <v>247</v>
      </c>
      <c r="C14" s="192" t="s">
        <v>150</v>
      </c>
      <c r="D14" s="211">
        <v>1</v>
      </c>
      <c r="E14" s="212">
        <v>105</v>
      </c>
      <c r="F14" s="213">
        <v>315</v>
      </c>
      <c r="G14" s="213"/>
      <c r="H14" s="213"/>
      <c r="I14" s="213">
        <v>10.5</v>
      </c>
      <c r="J14" s="231"/>
      <c r="K14" s="183"/>
      <c r="L14" s="183"/>
      <c r="M14" s="183"/>
      <c r="N14" s="183"/>
      <c r="O14" s="183"/>
      <c r="P14" s="183"/>
      <c r="Q14" s="183"/>
      <c r="R14" s="183"/>
      <c r="S14" s="183"/>
      <c r="T14" s="183"/>
      <c r="U14" s="183"/>
      <c r="V14" s="183"/>
      <c r="W14" s="183"/>
      <c r="X14" s="183"/>
      <c r="Y14" s="183"/>
      <c r="Z14" s="183"/>
      <c r="AA14" s="235"/>
      <c r="AB14" s="233"/>
      <c r="AD14" s="186"/>
    </row>
    <row r="15" spans="1:30" s="182" customFormat="1" ht="23.25" customHeight="1">
      <c r="A15" s="192">
        <v>3</v>
      </c>
      <c r="B15" s="210" t="s">
        <v>248</v>
      </c>
      <c r="C15" s="192" t="s">
        <v>150</v>
      </c>
      <c r="D15" s="211">
        <v>1</v>
      </c>
      <c r="E15" s="212">
        <v>345.98</v>
      </c>
      <c r="F15" s="214"/>
      <c r="G15" s="213">
        <v>9.1</v>
      </c>
      <c r="H15" s="213"/>
      <c r="I15" s="213">
        <v>11.53</v>
      </c>
      <c r="J15" s="231"/>
      <c r="K15" s="183"/>
      <c r="L15" s="183"/>
      <c r="M15" s="183"/>
      <c r="N15" s="183"/>
      <c r="O15" s="183"/>
      <c r="P15" s="183"/>
      <c r="Q15" s="183"/>
      <c r="R15" s="183"/>
      <c r="S15" s="183"/>
      <c r="T15" s="183"/>
      <c r="U15" s="183"/>
      <c r="V15" s="183"/>
      <c r="W15" s="183"/>
      <c r="X15" s="183"/>
      <c r="Y15" s="183"/>
      <c r="Z15" s="183"/>
      <c r="AA15" s="183"/>
      <c r="AB15" s="233"/>
      <c r="AD15" s="186"/>
    </row>
    <row r="16" spans="1:30" s="182" customFormat="1" ht="43.5" customHeight="1">
      <c r="A16" s="215">
        <v>5</v>
      </c>
      <c r="B16" s="216" t="s">
        <v>249</v>
      </c>
      <c r="C16" s="192" t="s">
        <v>150</v>
      </c>
      <c r="D16" s="217">
        <v>1</v>
      </c>
      <c r="E16" s="218">
        <v>85.57</v>
      </c>
      <c r="F16" s="219"/>
      <c r="G16" s="213">
        <v>85.57</v>
      </c>
      <c r="H16" s="213"/>
      <c r="I16" s="219">
        <v>85.57</v>
      </c>
      <c r="J16" s="231"/>
      <c r="K16" s="183"/>
      <c r="L16" s="183"/>
      <c r="M16" s="183"/>
      <c r="N16" s="183"/>
      <c r="O16" s="183"/>
      <c r="P16" s="183"/>
      <c r="Q16" s="183"/>
      <c r="R16" s="183"/>
      <c r="S16" s="183"/>
      <c r="T16" s="183"/>
      <c r="U16" s="183"/>
      <c r="V16" s="183"/>
      <c r="W16" s="183"/>
      <c r="X16" s="183"/>
      <c r="Y16" s="183"/>
      <c r="Z16" s="183"/>
      <c r="AA16" s="183"/>
      <c r="AB16" s="233" t="e">
        <v>#REF!</v>
      </c>
      <c r="AD16" s="186"/>
    </row>
    <row r="17" spans="1:30" s="182" customFormat="1" ht="18" customHeight="1">
      <c r="A17" s="220" t="s">
        <v>144</v>
      </c>
      <c r="B17" s="220"/>
      <c r="C17" s="220"/>
      <c r="D17" s="220"/>
      <c r="E17" s="220"/>
      <c r="F17" s="221"/>
      <c r="G17" s="221"/>
      <c r="H17" s="221"/>
      <c r="I17" s="221">
        <v>113.6</v>
      </c>
      <c r="J17" s="183"/>
      <c r="K17" s="183"/>
      <c r="L17" s="183"/>
      <c r="M17" s="183"/>
      <c r="N17" s="183"/>
      <c r="O17" s="183"/>
      <c r="P17" s="183"/>
      <c r="Q17" s="183"/>
      <c r="R17" s="183"/>
      <c r="S17" s="183"/>
      <c r="T17" s="183"/>
      <c r="U17" s="183"/>
      <c r="V17" s="183"/>
      <c r="W17" s="183"/>
      <c r="X17" s="183"/>
      <c r="Y17" s="183"/>
      <c r="Z17" s="183"/>
      <c r="AA17" s="183"/>
      <c r="AB17" s="233"/>
      <c r="AD17" s="186"/>
    </row>
    <row r="18" spans="1:30" s="182" customFormat="1" ht="18" customHeight="1">
      <c r="A18" s="199" t="s">
        <v>145</v>
      </c>
      <c r="B18" s="199"/>
      <c r="C18" s="199"/>
      <c r="D18" s="196">
        <v>0.2</v>
      </c>
      <c r="E18" s="196"/>
      <c r="F18" s="221"/>
      <c r="G18" s="221"/>
      <c r="H18" s="221"/>
      <c r="I18" s="221">
        <f>I17*20%</f>
        <v>22.72</v>
      </c>
      <c r="J18" s="183"/>
      <c r="K18" s="183"/>
      <c r="L18" s="183"/>
      <c r="M18" s="183"/>
      <c r="N18" s="183"/>
      <c r="O18" s="183"/>
      <c r="P18" s="183"/>
      <c r="Q18" s="183"/>
      <c r="R18" s="183"/>
      <c r="S18" s="183"/>
      <c r="T18" s="183"/>
      <c r="U18" s="183"/>
      <c r="V18" s="183"/>
      <c r="W18" s="183"/>
      <c r="X18" s="183"/>
      <c r="Y18" s="183"/>
      <c r="Z18" s="183"/>
      <c r="AA18" s="183"/>
      <c r="AB18" s="233"/>
      <c r="AD18" s="186"/>
    </row>
    <row r="19" spans="1:30" s="182" customFormat="1" ht="18" customHeight="1">
      <c r="A19" s="220" t="s">
        <v>155</v>
      </c>
      <c r="B19" s="220"/>
      <c r="C19" s="220"/>
      <c r="D19" s="220"/>
      <c r="E19" s="220"/>
      <c r="F19" s="221"/>
      <c r="G19" s="221"/>
      <c r="H19" s="221"/>
      <c r="I19" s="221">
        <f>I17+I18</f>
        <v>136.32</v>
      </c>
      <c r="J19" s="183"/>
      <c r="K19" s="183"/>
      <c r="L19" s="183"/>
      <c r="M19" s="183"/>
      <c r="N19" s="183"/>
      <c r="O19" s="183"/>
      <c r="P19" s="183"/>
      <c r="Q19" s="183"/>
      <c r="R19" s="183"/>
      <c r="S19" s="183"/>
      <c r="T19" s="183"/>
      <c r="U19" s="183"/>
      <c r="V19" s="183"/>
      <c r="W19" s="183"/>
      <c r="X19" s="183"/>
      <c r="Y19" s="183"/>
      <c r="Z19" s="183"/>
      <c r="AA19" s="236"/>
      <c r="AB19" s="232"/>
      <c r="AD19" s="186"/>
    </row>
    <row r="20" spans="1:30" s="182" customFormat="1" ht="9.75" customHeight="1">
      <c r="A20" s="186"/>
      <c r="B20" s="186"/>
      <c r="C20" s="192"/>
      <c r="D20" s="192"/>
      <c r="E20" s="192"/>
      <c r="F20" s="222"/>
      <c r="G20" s="222"/>
      <c r="H20" s="222"/>
      <c r="I20" s="192"/>
      <c r="J20" s="183"/>
      <c r="K20" s="185"/>
      <c r="L20" s="183"/>
      <c r="M20" s="183"/>
      <c r="N20" s="183"/>
      <c r="O20" s="183"/>
      <c r="P20" s="183"/>
      <c r="Q20" s="183"/>
      <c r="R20" s="183"/>
      <c r="S20" s="183"/>
      <c r="T20" s="183"/>
      <c r="U20" s="183"/>
      <c r="V20" s="183"/>
      <c r="W20" s="183"/>
      <c r="X20" s="183"/>
      <c r="Y20" s="183"/>
      <c r="Z20" s="183"/>
      <c r="AA20" s="183"/>
      <c r="AB20" s="237"/>
      <c r="AD20" s="186"/>
    </row>
    <row r="21" spans="1:30" s="182" customFormat="1" ht="18" customHeight="1">
      <c r="A21" s="223" t="s">
        <v>156</v>
      </c>
      <c r="B21" s="223"/>
      <c r="C21" s="223"/>
      <c r="D21" s="223"/>
      <c r="E21" s="223"/>
      <c r="F21" s="224"/>
      <c r="G21" s="224"/>
      <c r="H21" s="224"/>
      <c r="I21" s="224">
        <f>I19+I9</f>
        <v>146.42399999999998</v>
      </c>
      <c r="J21" s="183"/>
      <c r="K21" s="183"/>
      <c r="L21" s="183"/>
      <c r="M21" s="183"/>
      <c r="N21" s="183"/>
      <c r="O21" s="183"/>
      <c r="P21" s="183"/>
      <c r="Q21" s="183"/>
      <c r="R21" s="183"/>
      <c r="S21" s="183"/>
      <c r="T21" s="183"/>
      <c r="U21" s="183"/>
      <c r="V21" s="183"/>
      <c r="W21" s="183"/>
      <c r="X21" s="183"/>
      <c r="Y21" s="183"/>
      <c r="Z21" s="183"/>
      <c r="AA21" s="235"/>
      <c r="AB21" s="232"/>
      <c r="AD21" s="186"/>
    </row>
    <row r="22" spans="1:30" s="182" customFormat="1" ht="9.75" customHeight="1">
      <c r="A22" s="202"/>
      <c r="B22" s="202"/>
      <c r="C22" s="202"/>
      <c r="D22" s="202"/>
      <c r="E22" s="202"/>
      <c r="F22" s="203"/>
      <c r="G22" s="203"/>
      <c r="H22" s="203"/>
      <c r="I22" s="202"/>
      <c r="J22" s="183"/>
      <c r="K22" s="183"/>
      <c r="L22" s="183"/>
      <c r="M22" s="183"/>
      <c r="N22" s="183"/>
      <c r="O22" s="183"/>
      <c r="P22" s="183"/>
      <c r="Q22" s="183"/>
      <c r="R22" s="183"/>
      <c r="S22" s="183"/>
      <c r="T22" s="183"/>
      <c r="U22" s="183"/>
      <c r="V22" s="183"/>
      <c r="W22" s="183"/>
      <c r="X22" s="183"/>
      <c r="Y22" s="183"/>
      <c r="Z22" s="183"/>
      <c r="AA22" s="183"/>
      <c r="AD22" s="186"/>
    </row>
    <row r="23" spans="1:30" s="182" customFormat="1" ht="17.25" customHeight="1">
      <c r="A23" s="225" t="s">
        <v>157</v>
      </c>
      <c r="B23" s="225"/>
      <c r="C23" s="225"/>
      <c r="D23" s="225"/>
      <c r="E23" s="225"/>
      <c r="F23" s="225"/>
      <c r="G23" s="225"/>
      <c r="H23" s="225"/>
      <c r="I23" s="225"/>
      <c r="J23" s="225"/>
      <c r="K23" s="225"/>
      <c r="L23" s="225"/>
      <c r="M23" s="183"/>
      <c r="N23" s="183"/>
      <c r="O23" s="183"/>
      <c r="P23" s="183"/>
      <c r="Q23" s="183"/>
      <c r="R23" s="183"/>
      <c r="S23" s="183"/>
      <c r="T23" s="183"/>
      <c r="U23" s="183"/>
      <c r="V23" s="183"/>
      <c r="W23" s="183"/>
      <c r="X23" s="183"/>
      <c r="Y23" s="183"/>
      <c r="Z23" s="183"/>
      <c r="AA23" s="183"/>
      <c r="AD23" s="186"/>
    </row>
    <row r="24" spans="1:30" s="182" customFormat="1" ht="15" customHeight="1">
      <c r="A24" s="226" t="s">
        <v>250</v>
      </c>
      <c r="B24" s="226"/>
      <c r="C24" s="226"/>
      <c r="D24" s="226"/>
      <c r="E24" s="226"/>
      <c r="F24" s="226"/>
      <c r="G24" s="226"/>
      <c r="H24" s="226"/>
      <c r="I24" s="239"/>
      <c r="J24" s="239"/>
      <c r="K24" s="239"/>
      <c r="L24" s="239"/>
      <c r="M24" s="183"/>
      <c r="N24" s="183"/>
      <c r="O24" s="183"/>
      <c r="P24" s="183"/>
      <c r="Q24" s="183"/>
      <c r="R24" s="183"/>
      <c r="S24" s="183"/>
      <c r="T24" s="183"/>
      <c r="U24" s="183"/>
      <c r="V24" s="183"/>
      <c r="W24" s="183"/>
      <c r="X24" s="183"/>
      <c r="Y24" s="183"/>
      <c r="Z24" s="183"/>
      <c r="AA24" s="183"/>
      <c r="AD24" s="186"/>
    </row>
    <row r="25" spans="1:30" s="182" customFormat="1" ht="15" customHeight="1">
      <c r="A25" s="226" t="s">
        <v>239</v>
      </c>
      <c r="B25" s="226"/>
      <c r="C25" s="226"/>
      <c r="D25" s="226"/>
      <c r="E25" s="226"/>
      <c r="F25" s="226"/>
      <c r="G25" s="226"/>
      <c r="H25" s="226"/>
      <c r="I25" s="239"/>
      <c r="J25" s="239"/>
      <c r="K25" s="239"/>
      <c r="L25" s="239"/>
      <c r="M25" s="183"/>
      <c r="N25" s="183"/>
      <c r="O25" s="183"/>
      <c r="P25" s="183"/>
      <c r="Q25" s="183"/>
      <c r="R25" s="183"/>
      <c r="S25" s="183"/>
      <c r="T25" s="183"/>
      <c r="U25" s="183"/>
      <c r="V25" s="183"/>
      <c r="W25" s="183"/>
      <c r="X25" s="183"/>
      <c r="Y25" s="183"/>
      <c r="Z25" s="183"/>
      <c r="AA25" s="183"/>
      <c r="AD25" s="186"/>
    </row>
    <row r="26" spans="1:30" s="182" customFormat="1" ht="15" customHeight="1">
      <c r="A26" s="226" t="s">
        <v>204</v>
      </c>
      <c r="B26" s="226"/>
      <c r="C26" s="226"/>
      <c r="D26" s="226"/>
      <c r="E26" s="226"/>
      <c r="F26" s="226"/>
      <c r="G26" s="226"/>
      <c r="H26" s="226"/>
      <c r="I26" s="239"/>
      <c r="J26" s="239"/>
      <c r="K26" s="239"/>
      <c r="L26" s="239"/>
      <c r="M26" s="183"/>
      <c r="N26" s="183"/>
      <c r="O26" s="183"/>
      <c r="P26" s="183"/>
      <c r="Q26" s="183"/>
      <c r="R26" s="183"/>
      <c r="S26" s="183"/>
      <c r="T26" s="183"/>
      <c r="U26" s="183"/>
      <c r="V26" s="183"/>
      <c r="W26" s="183"/>
      <c r="X26" s="183"/>
      <c r="Y26" s="183"/>
      <c r="Z26" s="183"/>
      <c r="AA26" s="183"/>
      <c r="AD26" s="186"/>
    </row>
    <row r="27" spans="1:30" s="182" customFormat="1" ht="93" customHeight="1">
      <c r="A27" s="242" t="s">
        <v>251</v>
      </c>
      <c r="B27" s="242"/>
      <c r="C27" s="242"/>
      <c r="D27" s="242"/>
      <c r="E27" s="242"/>
      <c r="F27" s="242"/>
      <c r="G27" s="242"/>
      <c r="H27" s="242"/>
      <c r="I27" s="242"/>
      <c r="J27" s="242"/>
      <c r="K27" s="242"/>
      <c r="L27" s="242"/>
      <c r="M27" s="183"/>
      <c r="N27" s="183"/>
      <c r="O27" s="183"/>
      <c r="P27" s="183"/>
      <c r="Q27" s="183"/>
      <c r="R27" s="183"/>
      <c r="S27" s="183"/>
      <c r="T27" s="183"/>
      <c r="U27" s="183"/>
      <c r="V27" s="183"/>
      <c r="W27" s="183"/>
      <c r="X27" s="183"/>
      <c r="Y27" s="183"/>
      <c r="Z27" s="183"/>
      <c r="AA27" s="183"/>
      <c r="AD27" s="186"/>
    </row>
  </sheetData>
  <sheetProtection/>
  <mergeCells count="17">
    <mergeCell ref="A1:I1"/>
    <mergeCell ref="J1:K1"/>
    <mergeCell ref="A2:I2"/>
    <mergeCell ref="A3:K3"/>
    <mergeCell ref="A7:D7"/>
    <mergeCell ref="A8:C8"/>
    <mergeCell ref="A9:D9"/>
    <mergeCell ref="A11:K11"/>
    <mergeCell ref="A17:D17"/>
    <mergeCell ref="A18:C18"/>
    <mergeCell ref="A19:D19"/>
    <mergeCell ref="A21:D21"/>
    <mergeCell ref="A23:L23"/>
    <mergeCell ref="A24:H24"/>
    <mergeCell ref="A25:H25"/>
    <mergeCell ref="A26:H26"/>
    <mergeCell ref="A27:L27"/>
  </mergeCells>
  <printOptions/>
  <pageMargins left="0.5118110236220472" right="0.5118110236220472" top="0.9842519685039371" bottom="0.8661417322834646" header="0.31496062992125984" footer="0.31496062992125984"/>
  <pageSetup fitToHeight="0" fitToWidth="1" horizontalDpi="600" verticalDpi="600" orientation="portrait" paperSize="9" scale="70"/>
</worksheet>
</file>

<file path=xl/worksheets/sheet37.xml><?xml version="1.0" encoding="utf-8"?>
<worksheet xmlns="http://schemas.openxmlformats.org/spreadsheetml/2006/main" xmlns:r="http://schemas.openxmlformats.org/officeDocument/2006/relationships">
  <sheetPr>
    <pageSetUpPr fitToPage="1"/>
  </sheetPr>
  <dimension ref="A1:AC27"/>
  <sheetViews>
    <sheetView showZeros="0" view="pageBreakPreview" zoomScaleNormal="120" zoomScaleSheetLayoutView="100" workbookViewId="0" topLeftCell="A8">
      <selection activeCell="H25" sqref="H25"/>
    </sheetView>
  </sheetViews>
  <sheetFormatPr defaultColWidth="9.140625" defaultRowHeight="12" customHeight="1"/>
  <cols>
    <col min="1" max="1" width="6.140625" style="183" customWidth="1"/>
    <col min="2" max="2" width="47.28125" style="183" customWidth="1"/>
    <col min="3" max="3" width="6.28125" style="184" customWidth="1"/>
    <col min="4" max="4" width="8.140625" style="184" customWidth="1"/>
    <col min="5" max="5" width="16.00390625" style="184" customWidth="1"/>
    <col min="6" max="6" width="11.00390625" style="184" customWidth="1"/>
    <col min="7" max="7" width="12.140625" style="184" customWidth="1"/>
    <col min="8" max="8" width="10.7109375" style="184" customWidth="1"/>
    <col min="9" max="9" width="9.140625" style="183" hidden="1" customWidth="1"/>
    <col min="10" max="10" width="9.140625" style="185" hidden="1" customWidth="1"/>
    <col min="11" max="12" width="9.140625" style="183" hidden="1" customWidth="1"/>
    <col min="13" max="13" width="11.140625" style="183" hidden="1" customWidth="1"/>
    <col min="14" max="24" width="9.140625" style="183" hidden="1" customWidth="1"/>
    <col min="25" max="25" width="2.28125" style="183" customWidth="1"/>
    <col min="26" max="26" width="11.421875" style="183" customWidth="1"/>
    <col min="27" max="27" width="18.57421875" style="182" customWidth="1"/>
    <col min="28" max="28" width="9.140625" style="182" customWidth="1"/>
    <col min="29" max="29" width="9.140625" style="186" customWidth="1"/>
    <col min="30" max="30" width="9.140625" style="182" customWidth="1"/>
    <col min="31" max="16384" width="9.140625" style="183" customWidth="1"/>
  </cols>
  <sheetData>
    <row r="1" spans="1:29" s="182" customFormat="1" ht="20.25" customHeight="1">
      <c r="A1" s="187" t="s">
        <v>124</v>
      </c>
      <c r="B1" s="187"/>
      <c r="C1" s="187"/>
      <c r="D1" s="187"/>
      <c r="E1" s="187"/>
      <c r="F1" s="187"/>
      <c r="G1" s="187"/>
      <c r="H1" s="187"/>
      <c r="I1" s="187"/>
      <c r="J1" s="187"/>
      <c r="K1" s="183"/>
      <c r="L1" s="183"/>
      <c r="M1" s="183"/>
      <c r="N1" s="183"/>
      <c r="O1" s="183"/>
      <c r="P1" s="183"/>
      <c r="Q1" s="183"/>
      <c r="R1" s="183"/>
      <c r="S1" s="183"/>
      <c r="T1" s="183"/>
      <c r="U1" s="183"/>
      <c r="V1" s="183"/>
      <c r="W1" s="183"/>
      <c r="X1" s="183"/>
      <c r="Y1" s="183"/>
      <c r="Z1" s="183"/>
      <c r="AC1" s="186"/>
    </row>
    <row r="2" spans="1:29" s="182" customFormat="1" ht="30" customHeight="1">
      <c r="A2" s="188" t="s">
        <v>252</v>
      </c>
      <c r="B2" s="188"/>
      <c r="C2" s="188"/>
      <c r="D2" s="188"/>
      <c r="E2" s="188"/>
      <c r="F2" s="188"/>
      <c r="G2" s="188"/>
      <c r="H2" s="188"/>
      <c r="I2" s="227"/>
      <c r="J2" s="227"/>
      <c r="K2" s="183"/>
      <c r="L2" s="183"/>
      <c r="M2" s="183"/>
      <c r="N2" s="183"/>
      <c r="O2" s="183"/>
      <c r="P2" s="183"/>
      <c r="Q2" s="183"/>
      <c r="R2" s="183"/>
      <c r="S2" s="183"/>
      <c r="T2" s="183"/>
      <c r="U2" s="183"/>
      <c r="V2" s="183"/>
      <c r="W2" s="183"/>
      <c r="X2" s="183"/>
      <c r="Y2" s="183"/>
      <c r="Z2" s="183"/>
      <c r="AC2" s="186"/>
    </row>
    <row r="3" spans="1:29" s="182" customFormat="1" ht="18" customHeight="1">
      <c r="A3" s="189" t="s">
        <v>126</v>
      </c>
      <c r="B3" s="189"/>
      <c r="C3" s="189"/>
      <c r="D3" s="189"/>
      <c r="E3" s="189"/>
      <c r="F3" s="189"/>
      <c r="G3" s="189"/>
      <c r="H3" s="189"/>
      <c r="I3" s="189"/>
      <c r="J3" s="189"/>
      <c r="K3" s="183"/>
      <c r="L3" s="183"/>
      <c r="M3" s="183"/>
      <c r="N3" s="183"/>
      <c r="O3" s="183"/>
      <c r="P3" s="183"/>
      <c r="Q3" s="183"/>
      <c r="R3" s="183"/>
      <c r="S3" s="183"/>
      <c r="T3" s="183"/>
      <c r="U3" s="183"/>
      <c r="V3" s="183"/>
      <c r="W3" s="183"/>
      <c r="X3" s="183"/>
      <c r="Y3" s="183"/>
      <c r="Z3" s="183"/>
      <c r="AC3" s="186"/>
    </row>
    <row r="4" spans="1:29" s="182" customFormat="1" ht="9.75" customHeight="1">
      <c r="A4" s="183"/>
      <c r="B4" s="183"/>
      <c r="C4" s="184"/>
      <c r="D4" s="184"/>
      <c r="E4" s="184"/>
      <c r="F4" s="184"/>
      <c r="G4" s="184"/>
      <c r="H4" s="184"/>
      <c r="I4" s="183">
        <v>192</v>
      </c>
      <c r="J4" s="185">
        <v>67</v>
      </c>
      <c r="K4" s="183"/>
      <c r="L4" s="183"/>
      <c r="M4" s="183"/>
      <c r="N4" s="183"/>
      <c r="O4" s="183"/>
      <c r="P4" s="183"/>
      <c r="Q4" s="183"/>
      <c r="R4" s="183"/>
      <c r="S4" s="183"/>
      <c r="T4" s="183"/>
      <c r="U4" s="183"/>
      <c r="V4" s="183"/>
      <c r="W4" s="183"/>
      <c r="X4" s="183"/>
      <c r="Y4" s="183"/>
      <c r="Z4" s="183"/>
      <c r="AC4" s="186"/>
    </row>
    <row r="5" spans="1:29" s="182" customFormat="1" ht="30.75" customHeight="1">
      <c r="A5" s="190" t="s">
        <v>51</v>
      </c>
      <c r="B5" s="190" t="s">
        <v>127</v>
      </c>
      <c r="C5" s="190" t="s">
        <v>95</v>
      </c>
      <c r="D5" s="190" t="s">
        <v>128</v>
      </c>
      <c r="E5" s="190" t="s">
        <v>129</v>
      </c>
      <c r="F5" s="191" t="s">
        <v>130</v>
      </c>
      <c r="G5" s="191" t="s">
        <v>132</v>
      </c>
      <c r="H5" s="190" t="s">
        <v>180</v>
      </c>
      <c r="I5" s="183">
        <v>192</v>
      </c>
      <c r="J5" s="185">
        <v>67</v>
      </c>
      <c r="K5" s="183"/>
      <c r="L5" s="183"/>
      <c r="M5" s="183"/>
      <c r="N5" s="183"/>
      <c r="O5" s="183"/>
      <c r="P5" s="183"/>
      <c r="Q5" s="183"/>
      <c r="R5" s="183"/>
      <c r="S5" s="183"/>
      <c r="T5" s="183"/>
      <c r="U5" s="183"/>
      <c r="V5" s="183"/>
      <c r="W5" s="183"/>
      <c r="X5" s="183"/>
      <c r="Y5" s="183"/>
      <c r="Z5" s="183"/>
      <c r="AA5" s="232" t="s">
        <v>135</v>
      </c>
      <c r="AC5" s="186"/>
    </row>
    <row r="6" spans="1:29" s="182" customFormat="1" ht="39" customHeight="1">
      <c r="A6" s="192">
        <v>1</v>
      </c>
      <c r="B6" s="186" t="s">
        <v>138</v>
      </c>
      <c r="C6" s="192" t="s">
        <v>139</v>
      </c>
      <c r="D6" s="193">
        <v>8</v>
      </c>
      <c r="E6" s="194">
        <v>1362.298574</v>
      </c>
      <c r="F6" s="195">
        <v>45.40995246666667</v>
      </c>
      <c r="G6" s="240">
        <v>0.81</v>
      </c>
      <c r="H6" s="214">
        <v>0.04</v>
      </c>
      <c r="I6" s="183"/>
      <c r="J6" s="185"/>
      <c r="K6" s="183"/>
      <c r="L6" s="183"/>
      <c r="M6" s="183"/>
      <c r="N6" s="183"/>
      <c r="O6" s="183"/>
      <c r="P6" s="183"/>
      <c r="Q6" s="183"/>
      <c r="R6" s="183"/>
      <c r="S6" s="183"/>
      <c r="T6" s="183"/>
      <c r="U6" s="183"/>
      <c r="V6" s="183"/>
      <c r="W6" s="183"/>
      <c r="X6" s="183"/>
      <c r="Y6" s="183"/>
      <c r="Z6" s="183"/>
      <c r="AA6" s="233"/>
      <c r="AC6" s="186"/>
    </row>
    <row r="7" spans="1:29" s="182" customFormat="1" ht="18" customHeight="1">
      <c r="A7" s="197" t="s">
        <v>144</v>
      </c>
      <c r="B7" s="197"/>
      <c r="C7" s="197"/>
      <c r="D7" s="197"/>
      <c r="E7" s="197"/>
      <c r="F7" s="198"/>
      <c r="G7" s="198"/>
      <c r="H7" s="228">
        <v>0.04</v>
      </c>
      <c r="I7" s="183"/>
      <c r="J7" s="183"/>
      <c r="K7" s="183"/>
      <c r="L7" s="183"/>
      <c r="M7" s="183"/>
      <c r="N7" s="183"/>
      <c r="O7" s="183"/>
      <c r="P7" s="183"/>
      <c r="Q7" s="183"/>
      <c r="R7" s="183"/>
      <c r="S7" s="183"/>
      <c r="T7" s="183"/>
      <c r="U7" s="183"/>
      <c r="V7" s="183"/>
      <c r="W7" s="183"/>
      <c r="X7" s="183"/>
      <c r="Y7" s="183"/>
      <c r="Z7" s="183"/>
      <c r="AA7" s="234"/>
      <c r="AC7" s="186"/>
    </row>
    <row r="8" spans="1:29" s="182" customFormat="1" ht="18" customHeight="1">
      <c r="A8" s="199" t="s">
        <v>145</v>
      </c>
      <c r="B8" s="199"/>
      <c r="C8" s="199"/>
      <c r="D8" s="200">
        <v>0.2</v>
      </c>
      <c r="E8" s="200"/>
      <c r="F8" s="201"/>
      <c r="G8" s="201"/>
      <c r="H8" s="229">
        <f>H7*20%</f>
        <v>0.008</v>
      </c>
      <c r="I8" s="183"/>
      <c r="J8" s="183"/>
      <c r="K8" s="183"/>
      <c r="L8" s="183"/>
      <c r="M8" s="183"/>
      <c r="N8" s="183"/>
      <c r="O8" s="183"/>
      <c r="P8" s="183"/>
      <c r="Q8" s="183"/>
      <c r="R8" s="183"/>
      <c r="S8" s="183"/>
      <c r="T8" s="183"/>
      <c r="U8" s="183"/>
      <c r="V8" s="183"/>
      <c r="W8" s="183"/>
      <c r="X8" s="183"/>
      <c r="Y8" s="183"/>
      <c r="Z8" s="183"/>
      <c r="AA8" s="233"/>
      <c r="AC8" s="186"/>
    </row>
    <row r="9" spans="1:29" s="182" customFormat="1" ht="18" customHeight="1">
      <c r="A9" s="197" t="s">
        <v>146</v>
      </c>
      <c r="B9" s="197"/>
      <c r="C9" s="197"/>
      <c r="D9" s="197"/>
      <c r="E9" s="197"/>
      <c r="F9" s="201"/>
      <c r="G9" s="201"/>
      <c r="H9" s="230">
        <f>H7+H8</f>
        <v>0.048</v>
      </c>
      <c r="I9" s="183"/>
      <c r="J9" s="183"/>
      <c r="K9" s="183"/>
      <c r="L9" s="183"/>
      <c r="M9" s="183"/>
      <c r="N9" s="183"/>
      <c r="O9" s="183"/>
      <c r="P9" s="183"/>
      <c r="Q9" s="183"/>
      <c r="R9" s="183"/>
      <c r="S9" s="183"/>
      <c r="T9" s="183"/>
      <c r="U9" s="183"/>
      <c r="V9" s="183"/>
      <c r="W9" s="183"/>
      <c r="X9" s="183"/>
      <c r="Y9" s="183"/>
      <c r="Z9" s="183"/>
      <c r="AA9" s="232"/>
      <c r="AC9" s="186"/>
    </row>
    <row r="10" spans="1:29" s="182" customFormat="1" ht="9.75" customHeight="1">
      <c r="A10" s="202"/>
      <c r="B10" s="202"/>
      <c r="C10" s="202"/>
      <c r="D10" s="202"/>
      <c r="E10" s="202"/>
      <c r="F10" s="203"/>
      <c r="G10" s="203"/>
      <c r="H10" s="202"/>
      <c r="I10" s="183"/>
      <c r="J10" s="183"/>
      <c r="K10" s="183"/>
      <c r="L10" s="183"/>
      <c r="M10" s="183"/>
      <c r="N10" s="183"/>
      <c r="O10" s="183"/>
      <c r="P10" s="183"/>
      <c r="Q10" s="183"/>
      <c r="R10" s="183"/>
      <c r="S10" s="183"/>
      <c r="T10" s="183"/>
      <c r="U10" s="183"/>
      <c r="V10" s="183"/>
      <c r="W10" s="183"/>
      <c r="X10" s="183"/>
      <c r="Y10" s="183"/>
      <c r="Z10" s="183"/>
      <c r="AA10" s="232"/>
      <c r="AC10" s="186"/>
    </row>
    <row r="11" spans="1:29" s="182" customFormat="1" ht="18" customHeight="1">
      <c r="A11" s="204" t="s">
        <v>147</v>
      </c>
      <c r="B11" s="204"/>
      <c r="C11" s="204"/>
      <c r="D11" s="204"/>
      <c r="E11" s="204"/>
      <c r="F11" s="204"/>
      <c r="G11" s="204"/>
      <c r="H11" s="204"/>
      <c r="I11" s="204"/>
      <c r="J11" s="204"/>
      <c r="K11" s="183"/>
      <c r="L11" s="183"/>
      <c r="M11" s="183"/>
      <c r="N11" s="183"/>
      <c r="O11" s="183"/>
      <c r="P11" s="183"/>
      <c r="Q11" s="183"/>
      <c r="R11" s="183"/>
      <c r="S11" s="183"/>
      <c r="T11" s="183"/>
      <c r="U11" s="183"/>
      <c r="V11" s="183"/>
      <c r="W11" s="183"/>
      <c r="X11" s="183"/>
      <c r="Y11" s="183"/>
      <c r="Z11" s="183"/>
      <c r="AA11" s="234"/>
      <c r="AC11" s="186"/>
    </row>
    <row r="12" spans="1:29" s="182" customFormat="1" ht="30" customHeight="1">
      <c r="A12" s="190" t="s">
        <v>51</v>
      </c>
      <c r="B12" s="190" t="s">
        <v>127</v>
      </c>
      <c r="C12" s="190" t="s">
        <v>95</v>
      </c>
      <c r="D12" s="190" t="s">
        <v>128</v>
      </c>
      <c r="E12" s="190" t="s">
        <v>129</v>
      </c>
      <c r="F12" s="191" t="s">
        <v>148</v>
      </c>
      <c r="G12" s="191" t="s">
        <v>218</v>
      </c>
      <c r="H12" s="191" t="s">
        <v>180</v>
      </c>
      <c r="I12" s="190" t="s">
        <v>163</v>
      </c>
      <c r="J12" s="183"/>
      <c r="K12" s="183"/>
      <c r="L12" s="183"/>
      <c r="M12" s="183"/>
      <c r="N12" s="183"/>
      <c r="O12" s="183"/>
      <c r="P12" s="183"/>
      <c r="Q12" s="183"/>
      <c r="R12" s="183"/>
      <c r="S12" s="183"/>
      <c r="T12" s="183"/>
      <c r="U12" s="183"/>
      <c r="V12" s="183"/>
      <c r="W12" s="183"/>
      <c r="X12" s="183"/>
      <c r="Z12" s="183"/>
      <c r="AA12" s="232" t="s">
        <v>135</v>
      </c>
      <c r="AC12" s="186"/>
    </row>
    <row r="13" spans="1:29" s="182" customFormat="1" ht="23.25" customHeight="1">
      <c r="A13" s="205">
        <v>1</v>
      </c>
      <c r="B13" s="206" t="s">
        <v>149</v>
      </c>
      <c r="C13" s="192" t="s">
        <v>150</v>
      </c>
      <c r="D13" s="207">
        <v>1</v>
      </c>
      <c r="E13" s="208">
        <v>20</v>
      </c>
      <c r="F13" s="209">
        <v>160</v>
      </c>
      <c r="G13" s="209"/>
      <c r="H13" s="238">
        <v>0.08</v>
      </c>
      <c r="I13" s="231"/>
      <c r="J13" s="183"/>
      <c r="K13" s="183"/>
      <c r="L13" s="183"/>
      <c r="M13" s="183"/>
      <c r="N13" s="183"/>
      <c r="O13" s="183"/>
      <c r="P13" s="183"/>
      <c r="Q13" s="183"/>
      <c r="R13" s="183"/>
      <c r="S13" s="183"/>
      <c r="T13" s="183"/>
      <c r="U13" s="183"/>
      <c r="V13" s="183"/>
      <c r="W13" s="183"/>
      <c r="X13" s="183"/>
      <c r="Y13" s="183"/>
      <c r="Z13" s="235"/>
      <c r="AA13" s="233" t="e">
        <v>#REF!</v>
      </c>
      <c r="AC13" s="186"/>
    </row>
    <row r="14" spans="1:29" s="182" customFormat="1" ht="23.25" customHeight="1">
      <c r="A14" s="192">
        <v>2</v>
      </c>
      <c r="B14" s="210" t="s">
        <v>152</v>
      </c>
      <c r="C14" s="192" t="s">
        <v>210</v>
      </c>
      <c r="D14" s="211">
        <v>1</v>
      </c>
      <c r="E14" s="212">
        <v>345.98</v>
      </c>
      <c r="F14" s="214"/>
      <c r="G14" s="213">
        <v>9.104736842105263</v>
      </c>
      <c r="H14" s="213">
        <v>0.17</v>
      </c>
      <c r="I14" s="222">
        <v>9.1</v>
      </c>
      <c r="J14" s="183"/>
      <c r="K14" s="183"/>
      <c r="L14" s="183"/>
      <c r="M14" s="183"/>
      <c r="N14" s="183"/>
      <c r="O14" s="183"/>
      <c r="P14" s="183"/>
      <c r="Q14" s="183"/>
      <c r="R14" s="183"/>
      <c r="S14" s="183"/>
      <c r="T14" s="183"/>
      <c r="U14" s="183"/>
      <c r="V14" s="183"/>
      <c r="W14" s="183"/>
      <c r="X14" s="183"/>
      <c r="Y14" s="183"/>
      <c r="Z14" s="243"/>
      <c r="AA14" s="233"/>
      <c r="AC14" s="186"/>
    </row>
    <row r="15" spans="1:29" s="182" customFormat="1" ht="23.25" customHeight="1">
      <c r="A15" s="192">
        <v>3</v>
      </c>
      <c r="B15" s="210" t="s">
        <v>153</v>
      </c>
      <c r="C15" s="192" t="s">
        <v>150</v>
      </c>
      <c r="D15" s="211">
        <v>1</v>
      </c>
      <c r="E15" s="212">
        <v>644.52</v>
      </c>
      <c r="F15" s="214"/>
      <c r="G15" s="213">
        <v>16.961052631578948</v>
      </c>
      <c r="H15" s="222">
        <v>0.32</v>
      </c>
      <c r="I15" s="222" t="e">
        <v>#REF!</v>
      </c>
      <c r="J15" s="183"/>
      <c r="K15" s="183"/>
      <c r="L15" s="183"/>
      <c r="M15" s="183"/>
      <c r="N15" s="183"/>
      <c r="O15" s="183"/>
      <c r="P15" s="183"/>
      <c r="Q15" s="183"/>
      <c r="R15" s="183"/>
      <c r="S15" s="183"/>
      <c r="T15" s="183"/>
      <c r="U15" s="183"/>
      <c r="V15" s="183"/>
      <c r="W15" s="183"/>
      <c r="X15" s="183"/>
      <c r="Y15" s="183"/>
      <c r="Z15" s="183"/>
      <c r="AA15" s="233"/>
      <c r="AC15" s="186"/>
    </row>
    <row r="16" spans="1:29" s="182" customFormat="1" ht="43.5" customHeight="1">
      <c r="A16" s="215">
        <v>4</v>
      </c>
      <c r="B16" s="216" t="s">
        <v>253</v>
      </c>
      <c r="C16" s="192" t="s">
        <v>150</v>
      </c>
      <c r="D16" s="217">
        <v>1</v>
      </c>
      <c r="E16" s="218">
        <v>2.59</v>
      </c>
      <c r="F16" s="219"/>
      <c r="G16" s="213">
        <v>2.59</v>
      </c>
      <c r="H16" s="241">
        <v>2.59</v>
      </c>
      <c r="I16" s="231"/>
      <c r="J16" s="183"/>
      <c r="K16" s="183"/>
      <c r="L16" s="183"/>
      <c r="M16" s="183"/>
      <c r="N16" s="183"/>
      <c r="O16" s="183"/>
      <c r="P16" s="183"/>
      <c r="Q16" s="183"/>
      <c r="R16" s="183"/>
      <c r="S16" s="183"/>
      <c r="T16" s="183"/>
      <c r="U16" s="183"/>
      <c r="V16" s="183"/>
      <c r="W16" s="183"/>
      <c r="X16" s="183"/>
      <c r="Y16" s="183"/>
      <c r="Z16" s="183"/>
      <c r="AA16" s="233" t="e">
        <v>#REF!</v>
      </c>
      <c r="AC16" s="186"/>
    </row>
    <row r="17" spans="1:29" s="182" customFormat="1" ht="18" customHeight="1">
      <c r="A17" s="220" t="s">
        <v>144</v>
      </c>
      <c r="B17" s="220"/>
      <c r="C17" s="220"/>
      <c r="D17" s="220"/>
      <c r="E17" s="220"/>
      <c r="F17" s="221"/>
      <c r="G17" s="221"/>
      <c r="H17" s="221">
        <v>3.16</v>
      </c>
      <c r="I17" s="183"/>
      <c r="J17" s="183"/>
      <c r="K17" s="183"/>
      <c r="L17" s="183"/>
      <c r="M17" s="183"/>
      <c r="N17" s="183"/>
      <c r="O17" s="183"/>
      <c r="P17" s="183"/>
      <c r="Q17" s="183"/>
      <c r="R17" s="183"/>
      <c r="S17" s="183"/>
      <c r="T17" s="183"/>
      <c r="U17" s="183"/>
      <c r="V17" s="183"/>
      <c r="W17" s="183"/>
      <c r="X17" s="183"/>
      <c r="Y17" s="183"/>
      <c r="Z17" s="183"/>
      <c r="AA17" s="233"/>
      <c r="AC17" s="186"/>
    </row>
    <row r="18" spans="1:29" s="182" customFormat="1" ht="18" customHeight="1">
      <c r="A18" s="199" t="s">
        <v>145</v>
      </c>
      <c r="B18" s="199"/>
      <c r="C18" s="199"/>
      <c r="D18" s="196">
        <v>0.2</v>
      </c>
      <c r="E18" s="196"/>
      <c r="F18" s="221"/>
      <c r="G18" s="221"/>
      <c r="H18" s="221">
        <f>H17*20%</f>
        <v>0.6320000000000001</v>
      </c>
      <c r="I18" s="183"/>
      <c r="J18" s="183"/>
      <c r="K18" s="183"/>
      <c r="L18" s="183"/>
      <c r="M18" s="183"/>
      <c r="N18" s="183"/>
      <c r="O18" s="183"/>
      <c r="P18" s="183"/>
      <c r="Q18" s="183"/>
      <c r="R18" s="183"/>
      <c r="S18" s="183"/>
      <c r="T18" s="183"/>
      <c r="U18" s="183"/>
      <c r="V18" s="183"/>
      <c r="W18" s="183"/>
      <c r="X18" s="183"/>
      <c r="Y18" s="183"/>
      <c r="Z18" s="183"/>
      <c r="AA18" s="233"/>
      <c r="AC18" s="186"/>
    </row>
    <row r="19" spans="1:29" s="182" customFormat="1" ht="18" customHeight="1">
      <c r="A19" s="220" t="s">
        <v>155</v>
      </c>
      <c r="B19" s="220"/>
      <c r="C19" s="220"/>
      <c r="D19" s="220"/>
      <c r="E19" s="220"/>
      <c r="F19" s="221"/>
      <c r="G19" s="221"/>
      <c r="H19" s="221">
        <f>H17+H18</f>
        <v>3.7920000000000003</v>
      </c>
      <c r="I19" s="183"/>
      <c r="J19" s="183"/>
      <c r="K19" s="183"/>
      <c r="L19" s="183"/>
      <c r="M19" s="183"/>
      <c r="N19" s="183"/>
      <c r="O19" s="183"/>
      <c r="P19" s="183"/>
      <c r="Q19" s="183"/>
      <c r="R19" s="183"/>
      <c r="S19" s="183"/>
      <c r="T19" s="183"/>
      <c r="U19" s="183"/>
      <c r="V19" s="183"/>
      <c r="W19" s="183"/>
      <c r="X19" s="183"/>
      <c r="Y19" s="183"/>
      <c r="Z19" s="236"/>
      <c r="AA19" s="232"/>
      <c r="AC19" s="186"/>
    </row>
    <row r="20" spans="1:29" s="182" customFormat="1" ht="9.75" customHeight="1">
      <c r="A20" s="186"/>
      <c r="B20" s="186"/>
      <c r="C20" s="192"/>
      <c r="D20" s="192"/>
      <c r="E20" s="192"/>
      <c r="F20" s="222"/>
      <c r="G20" s="222"/>
      <c r="H20" s="192"/>
      <c r="I20" s="183"/>
      <c r="J20" s="185"/>
      <c r="K20" s="183"/>
      <c r="L20" s="183"/>
      <c r="M20" s="183"/>
      <c r="N20" s="183"/>
      <c r="O20" s="183"/>
      <c r="P20" s="183"/>
      <c r="Q20" s="183"/>
      <c r="R20" s="183"/>
      <c r="S20" s="183"/>
      <c r="T20" s="183"/>
      <c r="U20" s="183"/>
      <c r="V20" s="183"/>
      <c r="W20" s="183"/>
      <c r="X20" s="183"/>
      <c r="Y20" s="183"/>
      <c r="Z20" s="183"/>
      <c r="AA20" s="237"/>
      <c r="AC20" s="186"/>
    </row>
    <row r="21" spans="1:29" s="182" customFormat="1" ht="18" customHeight="1">
      <c r="A21" s="223" t="s">
        <v>156</v>
      </c>
      <c r="B21" s="223"/>
      <c r="C21" s="223"/>
      <c r="D21" s="223"/>
      <c r="E21" s="223"/>
      <c r="F21" s="224"/>
      <c r="G21" s="224"/>
      <c r="H21" s="224">
        <f>H9+H19</f>
        <v>3.8400000000000003</v>
      </c>
      <c r="I21" s="183"/>
      <c r="J21" s="183"/>
      <c r="K21" s="183"/>
      <c r="L21" s="183"/>
      <c r="M21" s="183"/>
      <c r="N21" s="183"/>
      <c r="O21" s="183"/>
      <c r="P21" s="183"/>
      <c r="Q21" s="183"/>
      <c r="R21" s="183"/>
      <c r="S21" s="183"/>
      <c r="T21" s="183"/>
      <c r="U21" s="183"/>
      <c r="V21" s="183"/>
      <c r="W21" s="183"/>
      <c r="X21" s="183"/>
      <c r="Y21" s="183"/>
      <c r="Z21" s="235"/>
      <c r="AA21" s="232"/>
      <c r="AC21" s="186"/>
    </row>
    <row r="22" spans="1:29" s="182" customFormat="1" ht="9.75" customHeight="1">
      <c r="A22" s="202"/>
      <c r="B22" s="202"/>
      <c r="C22" s="202"/>
      <c r="D22" s="202"/>
      <c r="E22" s="202"/>
      <c r="F22" s="203"/>
      <c r="G22" s="203"/>
      <c r="H22" s="202"/>
      <c r="I22" s="183"/>
      <c r="J22" s="183"/>
      <c r="K22" s="183"/>
      <c r="L22" s="183"/>
      <c r="M22" s="183"/>
      <c r="N22" s="183"/>
      <c r="O22" s="183"/>
      <c r="P22" s="183"/>
      <c r="Q22" s="183"/>
      <c r="R22" s="183"/>
      <c r="S22" s="183"/>
      <c r="T22" s="183"/>
      <c r="U22" s="183"/>
      <c r="V22" s="183"/>
      <c r="W22" s="183"/>
      <c r="X22" s="183"/>
      <c r="Y22" s="183"/>
      <c r="Z22" s="183"/>
      <c r="AC22" s="186"/>
    </row>
    <row r="23" spans="1:29" s="182" customFormat="1" ht="19.5" customHeight="1">
      <c r="A23" s="225" t="s">
        <v>157</v>
      </c>
      <c r="B23" s="225"/>
      <c r="C23" s="225"/>
      <c r="D23" s="225"/>
      <c r="E23" s="225"/>
      <c r="F23" s="225"/>
      <c r="G23" s="225"/>
      <c r="H23" s="225"/>
      <c r="I23" s="225"/>
      <c r="J23" s="225"/>
      <c r="K23" s="225"/>
      <c r="L23" s="225"/>
      <c r="M23" s="183"/>
      <c r="N23" s="183"/>
      <c r="O23" s="183"/>
      <c r="P23" s="183"/>
      <c r="Q23" s="183"/>
      <c r="R23" s="183"/>
      <c r="S23" s="183"/>
      <c r="T23" s="183"/>
      <c r="U23" s="183"/>
      <c r="V23" s="183"/>
      <c r="W23" s="183"/>
      <c r="X23" s="183"/>
      <c r="Y23" s="183"/>
      <c r="Z23" s="183"/>
      <c r="AC23" s="186"/>
    </row>
    <row r="24" spans="1:29" s="182" customFormat="1" ht="19.5" customHeight="1">
      <c r="A24" s="226" t="s">
        <v>254</v>
      </c>
      <c r="B24" s="226"/>
      <c r="C24" s="226"/>
      <c r="D24" s="226"/>
      <c r="E24" s="226"/>
      <c r="F24" s="226"/>
      <c r="G24" s="226"/>
      <c r="H24" s="239"/>
      <c r="I24" s="239"/>
      <c r="J24" s="239"/>
      <c r="K24" s="239"/>
      <c r="L24" s="239"/>
      <c r="M24" s="183"/>
      <c r="N24" s="183"/>
      <c r="O24" s="183"/>
      <c r="P24" s="183"/>
      <c r="Q24" s="183"/>
      <c r="R24" s="183"/>
      <c r="S24" s="183"/>
      <c r="T24" s="183"/>
      <c r="U24" s="183"/>
      <c r="V24" s="183"/>
      <c r="W24" s="183"/>
      <c r="X24" s="183"/>
      <c r="Y24" s="183"/>
      <c r="Z24" s="183"/>
      <c r="AC24" s="186"/>
    </row>
    <row r="25" spans="1:29" s="182" customFormat="1" ht="19.5" customHeight="1">
      <c r="A25" s="226" t="s">
        <v>239</v>
      </c>
      <c r="B25" s="226"/>
      <c r="C25" s="226"/>
      <c r="D25" s="226"/>
      <c r="E25" s="226"/>
      <c r="F25" s="226"/>
      <c r="G25" s="226"/>
      <c r="H25" s="239"/>
      <c r="I25" s="239"/>
      <c r="J25" s="239"/>
      <c r="K25" s="239"/>
      <c r="L25" s="239"/>
      <c r="M25" s="183"/>
      <c r="N25" s="183"/>
      <c r="O25" s="183"/>
      <c r="P25" s="183"/>
      <c r="Q25" s="183"/>
      <c r="R25" s="183"/>
      <c r="S25" s="183"/>
      <c r="T25" s="183"/>
      <c r="U25" s="183"/>
      <c r="V25" s="183"/>
      <c r="W25" s="183"/>
      <c r="X25" s="183"/>
      <c r="Y25" s="183"/>
      <c r="Z25" s="183"/>
      <c r="AC25" s="186"/>
    </row>
    <row r="26" spans="1:29" s="182" customFormat="1" ht="19.5" customHeight="1">
      <c r="A26" s="226" t="s">
        <v>204</v>
      </c>
      <c r="B26" s="226"/>
      <c r="C26" s="226"/>
      <c r="D26" s="226"/>
      <c r="E26" s="226"/>
      <c r="F26" s="226"/>
      <c r="G26" s="226"/>
      <c r="H26" s="239"/>
      <c r="I26" s="239"/>
      <c r="J26" s="239"/>
      <c r="K26" s="239"/>
      <c r="L26" s="239"/>
      <c r="M26" s="183"/>
      <c r="N26" s="183"/>
      <c r="O26" s="183"/>
      <c r="P26" s="183"/>
      <c r="Q26" s="183"/>
      <c r="R26" s="183"/>
      <c r="S26" s="183"/>
      <c r="T26" s="183"/>
      <c r="U26" s="183"/>
      <c r="V26" s="183"/>
      <c r="W26" s="183"/>
      <c r="X26" s="183"/>
      <c r="Y26" s="183"/>
      <c r="Z26" s="183"/>
      <c r="AC26" s="186"/>
    </row>
    <row r="27" spans="1:29" s="182" customFormat="1" ht="96" customHeight="1">
      <c r="A27" s="242" t="s">
        <v>251</v>
      </c>
      <c r="B27" s="242"/>
      <c r="C27" s="242"/>
      <c r="D27" s="242"/>
      <c r="E27" s="242"/>
      <c r="F27" s="242"/>
      <c r="G27" s="242"/>
      <c r="H27" s="242"/>
      <c r="I27" s="242"/>
      <c r="J27" s="242"/>
      <c r="K27" s="242"/>
      <c r="L27" s="242"/>
      <c r="M27" s="183"/>
      <c r="N27" s="183"/>
      <c r="O27" s="183"/>
      <c r="P27" s="183"/>
      <c r="Q27" s="183"/>
      <c r="R27" s="183"/>
      <c r="S27" s="183"/>
      <c r="T27" s="183"/>
      <c r="U27" s="183"/>
      <c r="V27" s="183"/>
      <c r="W27" s="183"/>
      <c r="X27" s="183"/>
      <c r="Y27" s="183"/>
      <c r="Z27" s="183"/>
      <c r="AC27" s="186"/>
    </row>
  </sheetData>
  <sheetProtection/>
  <mergeCells count="17">
    <mergeCell ref="A1:H1"/>
    <mergeCell ref="I1:J1"/>
    <mergeCell ref="A2:H2"/>
    <mergeCell ref="A3:J3"/>
    <mergeCell ref="A7:D7"/>
    <mergeCell ref="A8:C8"/>
    <mergeCell ref="A9:D9"/>
    <mergeCell ref="A11:J11"/>
    <mergeCell ref="A17:D17"/>
    <mergeCell ref="A18:C18"/>
    <mergeCell ref="A19:D19"/>
    <mergeCell ref="A21:D21"/>
    <mergeCell ref="A23:L23"/>
    <mergeCell ref="A24:G24"/>
    <mergeCell ref="A25:G25"/>
    <mergeCell ref="A26:G26"/>
    <mergeCell ref="A27:L27"/>
  </mergeCells>
  <printOptions/>
  <pageMargins left="0.5118110236220472" right="0.5118110236220472" top="1.062992125984252" bottom="0.8661417322834646" header="0.31496062992125984" footer="0.31496062992125984"/>
  <pageSetup fitToHeight="0" fitToWidth="1" horizontalDpi="600" verticalDpi="600" orientation="portrait" paperSize="9" scale="78"/>
</worksheet>
</file>

<file path=xl/worksheets/sheet38.xml><?xml version="1.0" encoding="utf-8"?>
<worksheet xmlns="http://schemas.openxmlformats.org/spreadsheetml/2006/main" xmlns:r="http://schemas.openxmlformats.org/officeDocument/2006/relationships">
  <sheetPr>
    <pageSetUpPr fitToPage="1"/>
  </sheetPr>
  <dimension ref="A1:AC26"/>
  <sheetViews>
    <sheetView showZeros="0" view="pageBreakPreview" zoomScaleNormal="120" zoomScaleSheetLayoutView="100" workbookViewId="0" topLeftCell="A4">
      <selection activeCell="H21" sqref="H21"/>
    </sheetView>
  </sheetViews>
  <sheetFormatPr defaultColWidth="9.140625" defaultRowHeight="12" customHeight="1"/>
  <cols>
    <col min="1" max="1" width="6.140625" style="183" customWidth="1"/>
    <col min="2" max="2" width="47.28125" style="183" customWidth="1"/>
    <col min="3" max="3" width="6.28125" style="184" customWidth="1"/>
    <col min="4" max="4" width="8.140625" style="184" customWidth="1"/>
    <col min="5" max="5" width="16.00390625" style="184" customWidth="1"/>
    <col min="6" max="6" width="11.00390625" style="184" customWidth="1"/>
    <col min="7" max="7" width="12.140625" style="184" customWidth="1"/>
    <col min="8" max="8" width="10.7109375" style="184" customWidth="1"/>
    <col min="9" max="9" width="9.140625" style="183" hidden="1" customWidth="1"/>
    <col min="10" max="10" width="9.140625" style="185" hidden="1" customWidth="1"/>
    <col min="11" max="12" width="9.140625" style="183" hidden="1" customWidth="1"/>
    <col min="13" max="13" width="11.140625" style="183" hidden="1" customWidth="1"/>
    <col min="14" max="24" width="9.140625" style="183" hidden="1" customWidth="1"/>
    <col min="25" max="25" width="2.28125" style="183" customWidth="1"/>
    <col min="26" max="26" width="11.421875" style="183" customWidth="1"/>
    <col min="27" max="27" width="18.57421875" style="182" customWidth="1"/>
    <col min="28" max="28" width="9.140625" style="182" customWidth="1"/>
    <col min="29" max="29" width="9.140625" style="186" customWidth="1"/>
    <col min="30" max="30" width="9.140625" style="182" customWidth="1"/>
    <col min="31" max="16384" width="9.140625" style="183" customWidth="1"/>
  </cols>
  <sheetData>
    <row r="1" spans="1:29" s="182" customFormat="1" ht="20.25" customHeight="1">
      <c r="A1" s="187" t="s">
        <v>124</v>
      </c>
      <c r="B1" s="187"/>
      <c r="C1" s="187"/>
      <c r="D1" s="187"/>
      <c r="E1" s="187"/>
      <c r="F1" s="187"/>
      <c r="G1" s="187"/>
      <c r="H1" s="187"/>
      <c r="I1" s="187"/>
      <c r="J1" s="187"/>
      <c r="K1" s="183"/>
      <c r="L1" s="183"/>
      <c r="M1" s="183"/>
      <c r="N1" s="183"/>
      <c r="O1" s="183"/>
      <c r="P1" s="183"/>
      <c r="Q1" s="183"/>
      <c r="R1" s="183"/>
      <c r="S1" s="183"/>
      <c r="T1" s="183"/>
      <c r="U1" s="183"/>
      <c r="V1" s="183"/>
      <c r="W1" s="183"/>
      <c r="X1" s="183"/>
      <c r="Y1" s="183"/>
      <c r="Z1" s="183"/>
      <c r="AC1" s="186"/>
    </row>
    <row r="2" spans="1:29" s="182" customFormat="1" ht="21.75" customHeight="1">
      <c r="A2" s="188" t="s">
        <v>255</v>
      </c>
      <c r="B2" s="188"/>
      <c r="C2" s="188"/>
      <c r="D2" s="188"/>
      <c r="E2" s="188"/>
      <c r="F2" s="188"/>
      <c r="G2" s="188"/>
      <c r="H2" s="188"/>
      <c r="I2" s="227"/>
      <c r="J2" s="227"/>
      <c r="K2" s="183"/>
      <c r="L2" s="183"/>
      <c r="M2" s="183"/>
      <c r="N2" s="183"/>
      <c r="O2" s="183"/>
      <c r="P2" s="183"/>
      <c r="Q2" s="183"/>
      <c r="R2" s="183"/>
      <c r="S2" s="183"/>
      <c r="T2" s="183"/>
      <c r="U2" s="183"/>
      <c r="V2" s="183"/>
      <c r="W2" s="183"/>
      <c r="X2" s="183"/>
      <c r="Y2" s="183"/>
      <c r="Z2" s="183"/>
      <c r="AC2" s="186"/>
    </row>
    <row r="3" spans="1:29" s="182" customFormat="1" ht="18" customHeight="1">
      <c r="A3" s="189" t="s">
        <v>126</v>
      </c>
      <c r="B3" s="189"/>
      <c r="C3" s="189"/>
      <c r="D3" s="189"/>
      <c r="E3" s="189"/>
      <c r="F3" s="189"/>
      <c r="G3" s="189"/>
      <c r="H3" s="189"/>
      <c r="I3" s="189"/>
      <c r="J3" s="189"/>
      <c r="K3" s="183"/>
      <c r="L3" s="183"/>
      <c r="M3" s="183"/>
      <c r="N3" s="183"/>
      <c r="O3" s="183"/>
      <c r="P3" s="183"/>
      <c r="Q3" s="183"/>
      <c r="R3" s="183"/>
      <c r="S3" s="183"/>
      <c r="T3" s="183"/>
      <c r="U3" s="183"/>
      <c r="V3" s="183"/>
      <c r="W3" s="183"/>
      <c r="X3" s="183"/>
      <c r="Y3" s="183"/>
      <c r="Z3" s="183"/>
      <c r="AC3" s="186"/>
    </row>
    <row r="4" spans="1:29" s="182" customFormat="1" ht="9.75" customHeight="1">
      <c r="A4" s="183"/>
      <c r="B4" s="183"/>
      <c r="C4" s="184"/>
      <c r="D4" s="184"/>
      <c r="E4" s="184"/>
      <c r="F4" s="184"/>
      <c r="G4" s="184"/>
      <c r="H4" s="184"/>
      <c r="I4" s="183">
        <v>192</v>
      </c>
      <c r="J4" s="185">
        <v>67</v>
      </c>
      <c r="K4" s="183"/>
      <c r="L4" s="183"/>
      <c r="M4" s="183"/>
      <c r="N4" s="183"/>
      <c r="O4" s="183"/>
      <c r="P4" s="183"/>
      <c r="Q4" s="183"/>
      <c r="R4" s="183"/>
      <c r="S4" s="183"/>
      <c r="T4" s="183"/>
      <c r="U4" s="183"/>
      <c r="V4" s="183"/>
      <c r="W4" s="183"/>
      <c r="X4" s="183"/>
      <c r="Y4" s="183"/>
      <c r="Z4" s="183"/>
      <c r="AC4" s="186"/>
    </row>
    <row r="5" spans="1:29" s="182" customFormat="1" ht="30.75" customHeight="1">
      <c r="A5" s="190" t="s">
        <v>51</v>
      </c>
      <c r="B5" s="190" t="s">
        <v>127</v>
      </c>
      <c r="C5" s="190" t="s">
        <v>95</v>
      </c>
      <c r="D5" s="190" t="s">
        <v>128</v>
      </c>
      <c r="E5" s="190" t="s">
        <v>129</v>
      </c>
      <c r="F5" s="191" t="s">
        <v>130</v>
      </c>
      <c r="G5" s="191" t="s">
        <v>132</v>
      </c>
      <c r="H5" s="190" t="s">
        <v>180</v>
      </c>
      <c r="I5" s="183">
        <v>192</v>
      </c>
      <c r="J5" s="185">
        <v>67</v>
      </c>
      <c r="K5" s="183"/>
      <c r="L5" s="183"/>
      <c r="M5" s="183"/>
      <c r="N5" s="183"/>
      <c r="O5" s="183"/>
      <c r="P5" s="183"/>
      <c r="Q5" s="183"/>
      <c r="R5" s="183"/>
      <c r="S5" s="183"/>
      <c r="T5" s="183"/>
      <c r="U5" s="183"/>
      <c r="V5" s="183"/>
      <c r="W5" s="183"/>
      <c r="X5" s="183"/>
      <c r="Y5" s="183"/>
      <c r="Z5" s="183"/>
      <c r="AA5" s="232" t="s">
        <v>135</v>
      </c>
      <c r="AC5" s="186"/>
    </row>
    <row r="6" spans="1:29" s="182" customFormat="1" ht="18" customHeight="1">
      <c r="A6" s="192">
        <v>1</v>
      </c>
      <c r="B6" s="186" t="s">
        <v>138</v>
      </c>
      <c r="C6" s="192" t="s">
        <v>139</v>
      </c>
      <c r="D6" s="193">
        <v>3</v>
      </c>
      <c r="E6" s="194">
        <v>1362.298574</v>
      </c>
      <c r="F6" s="195">
        <v>45.40995246666667</v>
      </c>
      <c r="G6" s="240">
        <v>0.81</v>
      </c>
      <c r="H6" s="214">
        <v>1.64</v>
      </c>
      <c r="I6" s="183"/>
      <c r="J6" s="185"/>
      <c r="K6" s="183"/>
      <c r="L6" s="183"/>
      <c r="M6" s="183"/>
      <c r="N6" s="183"/>
      <c r="O6" s="183"/>
      <c r="P6" s="183"/>
      <c r="Q6" s="183"/>
      <c r="R6" s="183"/>
      <c r="S6" s="183"/>
      <c r="T6" s="183"/>
      <c r="U6" s="183"/>
      <c r="V6" s="183"/>
      <c r="W6" s="183"/>
      <c r="X6" s="183"/>
      <c r="Y6" s="183"/>
      <c r="Z6" s="183"/>
      <c r="AA6" s="233"/>
      <c r="AC6" s="186"/>
    </row>
    <row r="7" spans="1:29" s="182" customFormat="1" ht="18" customHeight="1">
      <c r="A7" s="197" t="s">
        <v>144</v>
      </c>
      <c r="B7" s="197"/>
      <c r="C7" s="197"/>
      <c r="D7" s="197"/>
      <c r="E7" s="197"/>
      <c r="F7" s="198"/>
      <c r="G7" s="198"/>
      <c r="H7" s="228">
        <v>1.64</v>
      </c>
      <c r="I7" s="183"/>
      <c r="J7" s="183"/>
      <c r="K7" s="183"/>
      <c r="L7" s="183"/>
      <c r="M7" s="183"/>
      <c r="N7" s="183"/>
      <c r="O7" s="183"/>
      <c r="P7" s="183"/>
      <c r="Q7" s="183"/>
      <c r="R7" s="183"/>
      <c r="S7" s="183"/>
      <c r="T7" s="183"/>
      <c r="U7" s="183"/>
      <c r="V7" s="183"/>
      <c r="W7" s="183"/>
      <c r="X7" s="183"/>
      <c r="Y7" s="183"/>
      <c r="Z7" s="183"/>
      <c r="AA7" s="234"/>
      <c r="AC7" s="186"/>
    </row>
    <row r="8" spans="1:29" s="182" customFormat="1" ht="18" customHeight="1">
      <c r="A8" s="199" t="s">
        <v>145</v>
      </c>
      <c r="B8" s="199"/>
      <c r="C8" s="199"/>
      <c r="D8" s="200">
        <v>0.2</v>
      </c>
      <c r="E8" s="200"/>
      <c r="F8" s="201"/>
      <c r="G8" s="201"/>
      <c r="H8" s="229">
        <f>H7*20%</f>
        <v>0.328</v>
      </c>
      <c r="I8" s="183"/>
      <c r="J8" s="183"/>
      <c r="K8" s="183"/>
      <c r="L8" s="183"/>
      <c r="M8" s="183"/>
      <c r="N8" s="183"/>
      <c r="O8" s="183"/>
      <c r="P8" s="183"/>
      <c r="Q8" s="183"/>
      <c r="R8" s="183"/>
      <c r="S8" s="183"/>
      <c r="T8" s="183"/>
      <c r="U8" s="183"/>
      <c r="V8" s="183"/>
      <c r="W8" s="183"/>
      <c r="X8" s="183"/>
      <c r="Y8" s="183"/>
      <c r="Z8" s="183"/>
      <c r="AA8" s="233"/>
      <c r="AC8" s="186"/>
    </row>
    <row r="9" spans="1:29" s="182" customFormat="1" ht="18" customHeight="1">
      <c r="A9" s="197" t="s">
        <v>146</v>
      </c>
      <c r="B9" s="197"/>
      <c r="C9" s="197"/>
      <c r="D9" s="197"/>
      <c r="E9" s="197"/>
      <c r="F9" s="201"/>
      <c r="G9" s="201"/>
      <c r="H9" s="230">
        <f>H7+H8</f>
        <v>1.968</v>
      </c>
      <c r="I9" s="183"/>
      <c r="J9" s="183"/>
      <c r="K9" s="183"/>
      <c r="L9" s="183"/>
      <c r="M9" s="183"/>
      <c r="N9" s="183"/>
      <c r="O9" s="183"/>
      <c r="P9" s="183"/>
      <c r="Q9" s="183"/>
      <c r="R9" s="183"/>
      <c r="S9" s="183"/>
      <c r="T9" s="183"/>
      <c r="U9" s="183"/>
      <c r="V9" s="183"/>
      <c r="W9" s="183"/>
      <c r="X9" s="183"/>
      <c r="Y9" s="183"/>
      <c r="Z9" s="183"/>
      <c r="AA9" s="232"/>
      <c r="AC9" s="186"/>
    </row>
    <row r="10" spans="1:29" s="182" customFormat="1" ht="9.75" customHeight="1">
      <c r="A10" s="202"/>
      <c r="B10" s="202"/>
      <c r="C10" s="202"/>
      <c r="D10" s="202"/>
      <c r="E10" s="202"/>
      <c r="F10" s="203"/>
      <c r="G10" s="203"/>
      <c r="H10" s="202"/>
      <c r="I10" s="183"/>
      <c r="J10" s="183"/>
      <c r="K10" s="183"/>
      <c r="L10" s="183"/>
      <c r="M10" s="183"/>
      <c r="N10" s="183"/>
      <c r="O10" s="183"/>
      <c r="P10" s="183"/>
      <c r="Q10" s="183"/>
      <c r="R10" s="183"/>
      <c r="S10" s="183"/>
      <c r="T10" s="183"/>
      <c r="U10" s="183"/>
      <c r="V10" s="183"/>
      <c r="W10" s="183"/>
      <c r="X10" s="183"/>
      <c r="Y10" s="183"/>
      <c r="Z10" s="183"/>
      <c r="AA10" s="232"/>
      <c r="AC10" s="186"/>
    </row>
    <row r="11" spans="1:29" s="182" customFormat="1" ht="18" customHeight="1">
      <c r="A11" s="204" t="s">
        <v>147</v>
      </c>
      <c r="B11" s="204"/>
      <c r="C11" s="204"/>
      <c r="D11" s="204"/>
      <c r="E11" s="204"/>
      <c r="F11" s="204"/>
      <c r="G11" s="204"/>
      <c r="H11" s="204"/>
      <c r="I11" s="204"/>
      <c r="J11" s="204"/>
      <c r="K11" s="183"/>
      <c r="L11" s="183"/>
      <c r="M11" s="183"/>
      <c r="N11" s="183"/>
      <c r="O11" s="183"/>
      <c r="P11" s="183"/>
      <c r="Q11" s="183"/>
      <c r="R11" s="183"/>
      <c r="S11" s="183"/>
      <c r="T11" s="183"/>
      <c r="U11" s="183"/>
      <c r="V11" s="183"/>
      <c r="W11" s="183"/>
      <c r="X11" s="183"/>
      <c r="Y11" s="183"/>
      <c r="Z11" s="183"/>
      <c r="AA11" s="234"/>
      <c r="AC11" s="186"/>
    </row>
    <row r="12" spans="1:29" s="182" customFormat="1" ht="30" customHeight="1">
      <c r="A12" s="190" t="s">
        <v>51</v>
      </c>
      <c r="B12" s="190" t="s">
        <v>127</v>
      </c>
      <c r="C12" s="190" t="s">
        <v>95</v>
      </c>
      <c r="D12" s="190" t="s">
        <v>128</v>
      </c>
      <c r="E12" s="190" t="s">
        <v>129</v>
      </c>
      <c r="F12" s="191" t="s">
        <v>148</v>
      </c>
      <c r="G12" s="191" t="s">
        <v>218</v>
      </c>
      <c r="H12" s="191" t="s">
        <v>180</v>
      </c>
      <c r="I12" s="190" t="s">
        <v>163</v>
      </c>
      <c r="J12" s="183"/>
      <c r="K12" s="183"/>
      <c r="L12" s="183"/>
      <c r="M12" s="183"/>
      <c r="N12" s="183"/>
      <c r="O12" s="183"/>
      <c r="P12" s="183"/>
      <c r="Q12" s="183"/>
      <c r="R12" s="183"/>
      <c r="S12" s="183"/>
      <c r="T12" s="183"/>
      <c r="U12" s="183"/>
      <c r="V12" s="183"/>
      <c r="W12" s="183"/>
      <c r="X12" s="183"/>
      <c r="Z12" s="183"/>
      <c r="AA12" s="232" t="s">
        <v>135</v>
      </c>
      <c r="AC12" s="186"/>
    </row>
    <row r="13" spans="1:29" s="182" customFormat="1" ht="23.25" customHeight="1">
      <c r="A13" s="205">
        <v>1</v>
      </c>
      <c r="B13" s="206" t="s">
        <v>149</v>
      </c>
      <c r="C13" s="192" t="s">
        <v>150</v>
      </c>
      <c r="D13" s="207">
        <v>1</v>
      </c>
      <c r="E13" s="208">
        <v>20</v>
      </c>
      <c r="F13" s="209">
        <v>60</v>
      </c>
      <c r="G13" s="209"/>
      <c r="H13" s="238">
        <v>1.2</v>
      </c>
      <c r="I13" s="231"/>
      <c r="J13" s="183"/>
      <c r="K13" s="183"/>
      <c r="L13" s="183"/>
      <c r="M13" s="183"/>
      <c r="N13" s="183"/>
      <c r="O13" s="183"/>
      <c r="P13" s="183"/>
      <c r="Q13" s="183"/>
      <c r="R13" s="183"/>
      <c r="S13" s="183"/>
      <c r="T13" s="183"/>
      <c r="U13" s="183"/>
      <c r="V13" s="183"/>
      <c r="W13" s="183"/>
      <c r="X13" s="183"/>
      <c r="Y13" s="183"/>
      <c r="Z13" s="235"/>
      <c r="AA13" s="233" t="e">
        <v>#REF!</v>
      </c>
      <c r="AC13" s="186"/>
    </row>
    <row r="14" spans="1:29" s="182" customFormat="1" ht="23.25" customHeight="1">
      <c r="A14" s="192">
        <v>2</v>
      </c>
      <c r="B14" s="210" t="s">
        <v>153</v>
      </c>
      <c r="C14" s="192" t="s">
        <v>150</v>
      </c>
      <c r="D14" s="211">
        <v>1</v>
      </c>
      <c r="E14" s="212">
        <v>644.52</v>
      </c>
      <c r="F14" s="214"/>
      <c r="G14" s="213">
        <v>16.96</v>
      </c>
      <c r="H14" s="222">
        <v>0.33</v>
      </c>
      <c r="I14" s="222" t="e">
        <v>#REF!</v>
      </c>
      <c r="J14" s="183"/>
      <c r="K14" s="183"/>
      <c r="L14" s="183"/>
      <c r="M14" s="183"/>
      <c r="N14" s="183"/>
      <c r="O14" s="183"/>
      <c r="P14" s="183"/>
      <c r="Q14" s="183"/>
      <c r="R14" s="183"/>
      <c r="S14" s="183"/>
      <c r="T14" s="183"/>
      <c r="U14" s="183"/>
      <c r="V14" s="183"/>
      <c r="W14" s="183"/>
      <c r="X14" s="183"/>
      <c r="Y14" s="183"/>
      <c r="Z14" s="183"/>
      <c r="AA14" s="233"/>
      <c r="AC14" s="186"/>
    </row>
    <row r="15" spans="1:29" s="182" customFormat="1" ht="43.5" customHeight="1">
      <c r="A15" s="215">
        <v>3</v>
      </c>
      <c r="B15" s="216" t="s">
        <v>256</v>
      </c>
      <c r="C15" s="192" t="s">
        <v>150</v>
      </c>
      <c r="D15" s="217">
        <v>1</v>
      </c>
      <c r="E15" s="218">
        <v>2.5</v>
      </c>
      <c r="F15" s="219"/>
      <c r="G15" s="213">
        <v>2.5</v>
      </c>
      <c r="H15" s="241">
        <v>2.5</v>
      </c>
      <c r="I15" s="231"/>
      <c r="J15" s="183"/>
      <c r="K15" s="183"/>
      <c r="L15" s="183"/>
      <c r="M15" s="183"/>
      <c r="N15" s="183"/>
      <c r="O15" s="183"/>
      <c r="P15" s="183"/>
      <c r="Q15" s="183"/>
      <c r="R15" s="183"/>
      <c r="S15" s="183"/>
      <c r="T15" s="183"/>
      <c r="U15" s="183"/>
      <c r="V15" s="183"/>
      <c r="W15" s="183"/>
      <c r="X15" s="183"/>
      <c r="Y15" s="183"/>
      <c r="Z15" s="183"/>
      <c r="AA15" s="233" t="e">
        <v>#REF!</v>
      </c>
      <c r="AC15" s="186"/>
    </row>
    <row r="16" spans="1:29" s="182" customFormat="1" ht="18" customHeight="1">
      <c r="A16" s="220" t="s">
        <v>144</v>
      </c>
      <c r="B16" s="220"/>
      <c r="C16" s="220"/>
      <c r="D16" s="220"/>
      <c r="E16" s="220"/>
      <c r="F16" s="221"/>
      <c r="G16" s="221"/>
      <c r="H16" s="221">
        <v>4.03</v>
      </c>
      <c r="I16" s="183"/>
      <c r="J16" s="183"/>
      <c r="K16" s="183"/>
      <c r="L16" s="183"/>
      <c r="M16" s="183"/>
      <c r="N16" s="183"/>
      <c r="O16" s="183"/>
      <c r="P16" s="183"/>
      <c r="Q16" s="183"/>
      <c r="R16" s="183"/>
      <c r="S16" s="183"/>
      <c r="T16" s="183"/>
      <c r="U16" s="183"/>
      <c r="V16" s="183"/>
      <c r="W16" s="183"/>
      <c r="X16" s="183"/>
      <c r="Y16" s="183"/>
      <c r="Z16" s="183"/>
      <c r="AA16" s="233"/>
      <c r="AC16" s="186"/>
    </row>
    <row r="17" spans="1:29" s="182" customFormat="1" ht="18" customHeight="1">
      <c r="A17" s="199" t="s">
        <v>145</v>
      </c>
      <c r="B17" s="199"/>
      <c r="C17" s="199"/>
      <c r="D17" s="196">
        <v>0.2</v>
      </c>
      <c r="E17" s="196"/>
      <c r="F17" s="221"/>
      <c r="G17" s="221"/>
      <c r="H17" s="221">
        <f>H16*20%</f>
        <v>0.806</v>
      </c>
      <c r="I17" s="183"/>
      <c r="J17" s="183"/>
      <c r="K17" s="183"/>
      <c r="L17" s="183"/>
      <c r="M17" s="183"/>
      <c r="N17" s="183"/>
      <c r="O17" s="183"/>
      <c r="P17" s="183"/>
      <c r="Q17" s="183"/>
      <c r="R17" s="183"/>
      <c r="S17" s="183"/>
      <c r="T17" s="183"/>
      <c r="U17" s="183"/>
      <c r="V17" s="183"/>
      <c r="W17" s="183"/>
      <c r="X17" s="183"/>
      <c r="Y17" s="183"/>
      <c r="Z17" s="183"/>
      <c r="AA17" s="233"/>
      <c r="AC17" s="186"/>
    </row>
    <row r="18" spans="1:29" s="182" customFormat="1" ht="18" customHeight="1">
      <c r="A18" s="220" t="s">
        <v>155</v>
      </c>
      <c r="B18" s="220"/>
      <c r="C18" s="220"/>
      <c r="D18" s="220"/>
      <c r="E18" s="220"/>
      <c r="F18" s="221"/>
      <c r="G18" s="221"/>
      <c r="H18" s="221">
        <f>H16+H17</f>
        <v>4.836</v>
      </c>
      <c r="I18" s="183"/>
      <c r="J18" s="183"/>
      <c r="K18" s="183"/>
      <c r="L18" s="183"/>
      <c r="M18" s="183"/>
      <c r="N18" s="183"/>
      <c r="O18" s="183"/>
      <c r="P18" s="183"/>
      <c r="Q18" s="183"/>
      <c r="R18" s="183"/>
      <c r="S18" s="183"/>
      <c r="T18" s="183"/>
      <c r="U18" s="183"/>
      <c r="V18" s="183"/>
      <c r="W18" s="183"/>
      <c r="X18" s="183"/>
      <c r="Y18" s="183"/>
      <c r="Z18" s="236"/>
      <c r="AA18" s="232"/>
      <c r="AC18" s="186"/>
    </row>
    <row r="19" spans="1:29" s="182" customFormat="1" ht="9.75" customHeight="1">
      <c r="A19" s="186"/>
      <c r="B19" s="186"/>
      <c r="C19" s="192"/>
      <c r="D19" s="192"/>
      <c r="E19" s="192"/>
      <c r="F19" s="222"/>
      <c r="G19" s="222"/>
      <c r="H19" s="192"/>
      <c r="I19" s="183"/>
      <c r="J19" s="185"/>
      <c r="K19" s="183"/>
      <c r="L19" s="183"/>
      <c r="M19" s="183"/>
      <c r="N19" s="183"/>
      <c r="O19" s="183"/>
      <c r="P19" s="183"/>
      <c r="Q19" s="183"/>
      <c r="R19" s="183"/>
      <c r="S19" s="183"/>
      <c r="T19" s="183"/>
      <c r="U19" s="183"/>
      <c r="V19" s="183"/>
      <c r="W19" s="183"/>
      <c r="X19" s="183"/>
      <c r="Y19" s="183"/>
      <c r="Z19" s="183"/>
      <c r="AA19" s="237"/>
      <c r="AC19" s="186"/>
    </row>
    <row r="20" spans="1:29" s="182" customFormat="1" ht="18" customHeight="1">
      <c r="A20" s="223" t="s">
        <v>156</v>
      </c>
      <c r="B20" s="223"/>
      <c r="C20" s="223"/>
      <c r="D20" s="223"/>
      <c r="E20" s="223"/>
      <c r="F20" s="224"/>
      <c r="G20" s="224"/>
      <c r="H20" s="224">
        <f>H18+H9</f>
        <v>6.804</v>
      </c>
      <c r="I20" s="183"/>
      <c r="J20" s="183"/>
      <c r="K20" s="183"/>
      <c r="L20" s="183"/>
      <c r="M20" s="183"/>
      <c r="N20" s="183"/>
      <c r="O20" s="183"/>
      <c r="P20" s="183"/>
      <c r="Q20" s="183"/>
      <c r="R20" s="183"/>
      <c r="S20" s="183"/>
      <c r="T20" s="183"/>
      <c r="U20" s="183"/>
      <c r="V20" s="183"/>
      <c r="W20" s="183"/>
      <c r="X20" s="183"/>
      <c r="Y20" s="183"/>
      <c r="Z20" s="235"/>
      <c r="AA20" s="232"/>
      <c r="AC20" s="186"/>
    </row>
    <row r="21" spans="1:29" s="182" customFormat="1" ht="9.75" customHeight="1">
      <c r="A21" s="202"/>
      <c r="B21" s="202"/>
      <c r="C21" s="202"/>
      <c r="D21" s="202"/>
      <c r="E21" s="202"/>
      <c r="F21" s="203"/>
      <c r="G21" s="203"/>
      <c r="H21" s="202"/>
      <c r="I21" s="183"/>
      <c r="J21" s="183"/>
      <c r="K21" s="183"/>
      <c r="L21" s="183"/>
      <c r="M21" s="183"/>
      <c r="N21" s="183"/>
      <c r="O21" s="183"/>
      <c r="P21" s="183"/>
      <c r="Q21" s="183"/>
      <c r="R21" s="183"/>
      <c r="S21" s="183"/>
      <c r="T21" s="183"/>
      <c r="U21" s="183"/>
      <c r="V21" s="183"/>
      <c r="W21" s="183"/>
      <c r="X21" s="183"/>
      <c r="Y21" s="183"/>
      <c r="Z21" s="183"/>
      <c r="AC21" s="186"/>
    </row>
    <row r="22" spans="1:29" s="182" customFormat="1" ht="19.5" customHeight="1">
      <c r="A22" s="225" t="s">
        <v>157</v>
      </c>
      <c r="B22" s="225"/>
      <c r="C22" s="225"/>
      <c r="D22" s="225"/>
      <c r="E22" s="225"/>
      <c r="F22" s="225"/>
      <c r="G22" s="225"/>
      <c r="H22" s="225"/>
      <c r="I22" s="225"/>
      <c r="J22" s="225"/>
      <c r="K22" s="225"/>
      <c r="L22" s="225"/>
      <c r="M22" s="183"/>
      <c r="N22" s="183"/>
      <c r="O22" s="183"/>
      <c r="P22" s="183"/>
      <c r="Q22" s="183"/>
      <c r="R22" s="183"/>
      <c r="S22" s="183"/>
      <c r="T22" s="183"/>
      <c r="U22" s="183"/>
      <c r="V22" s="183"/>
      <c r="W22" s="183"/>
      <c r="X22" s="183"/>
      <c r="Y22" s="183"/>
      <c r="Z22" s="183"/>
      <c r="AC22" s="186"/>
    </row>
    <row r="23" spans="1:29" s="182" customFormat="1" ht="19.5" customHeight="1">
      <c r="A23" s="226" t="s">
        <v>254</v>
      </c>
      <c r="B23" s="226"/>
      <c r="C23" s="226"/>
      <c r="D23" s="226"/>
      <c r="E23" s="226"/>
      <c r="F23" s="226"/>
      <c r="G23" s="226"/>
      <c r="H23" s="239"/>
      <c r="I23" s="239"/>
      <c r="J23" s="239"/>
      <c r="K23" s="239"/>
      <c r="L23" s="239"/>
      <c r="M23" s="183"/>
      <c r="N23" s="183"/>
      <c r="O23" s="183"/>
      <c r="P23" s="183"/>
      <c r="Q23" s="183"/>
      <c r="R23" s="183"/>
      <c r="S23" s="183"/>
      <c r="T23" s="183"/>
      <c r="U23" s="183"/>
      <c r="V23" s="183"/>
      <c r="W23" s="183"/>
      <c r="X23" s="183"/>
      <c r="Y23" s="183"/>
      <c r="Z23" s="183"/>
      <c r="AC23" s="186"/>
    </row>
    <row r="24" spans="1:29" s="182" customFormat="1" ht="19.5" customHeight="1">
      <c r="A24" s="226" t="s">
        <v>239</v>
      </c>
      <c r="B24" s="226"/>
      <c r="C24" s="226"/>
      <c r="D24" s="226"/>
      <c r="E24" s="226"/>
      <c r="F24" s="226"/>
      <c r="G24" s="226"/>
      <c r="H24" s="239"/>
      <c r="I24" s="239"/>
      <c r="J24" s="239"/>
      <c r="K24" s="239"/>
      <c r="L24" s="239"/>
      <c r="M24" s="183"/>
      <c r="N24" s="183"/>
      <c r="O24" s="183"/>
      <c r="P24" s="183"/>
      <c r="Q24" s="183"/>
      <c r="R24" s="183"/>
      <c r="S24" s="183"/>
      <c r="T24" s="183"/>
      <c r="U24" s="183"/>
      <c r="V24" s="183"/>
      <c r="W24" s="183"/>
      <c r="X24" s="183"/>
      <c r="Y24" s="183"/>
      <c r="Z24" s="183"/>
      <c r="AC24" s="186"/>
    </row>
    <row r="25" spans="1:29" s="182" customFormat="1" ht="19.5" customHeight="1">
      <c r="A25" s="226" t="s">
        <v>204</v>
      </c>
      <c r="B25" s="226"/>
      <c r="C25" s="226"/>
      <c r="D25" s="226"/>
      <c r="E25" s="226"/>
      <c r="F25" s="226"/>
      <c r="G25" s="226"/>
      <c r="H25" s="239"/>
      <c r="I25" s="239"/>
      <c r="J25" s="239"/>
      <c r="K25" s="239"/>
      <c r="L25" s="239"/>
      <c r="M25" s="183"/>
      <c r="N25" s="183"/>
      <c r="O25" s="183"/>
      <c r="P25" s="183"/>
      <c r="Q25" s="183"/>
      <c r="R25" s="183"/>
      <c r="S25" s="183"/>
      <c r="T25" s="183"/>
      <c r="U25" s="183"/>
      <c r="V25" s="183"/>
      <c r="W25" s="183"/>
      <c r="X25" s="183"/>
      <c r="Y25" s="183"/>
      <c r="Z25" s="183"/>
      <c r="AC25" s="186"/>
    </row>
    <row r="26" spans="1:29" s="182" customFormat="1" ht="96.75" customHeight="1">
      <c r="A26" s="242" t="s">
        <v>251</v>
      </c>
      <c r="B26" s="242"/>
      <c r="C26" s="242"/>
      <c r="D26" s="242"/>
      <c r="E26" s="242"/>
      <c r="F26" s="242"/>
      <c r="G26" s="242"/>
      <c r="H26" s="242"/>
      <c r="I26" s="242"/>
      <c r="J26" s="242"/>
      <c r="K26" s="242"/>
      <c r="L26" s="242"/>
      <c r="M26" s="183"/>
      <c r="N26" s="183"/>
      <c r="O26" s="183"/>
      <c r="P26" s="183"/>
      <c r="Q26" s="183"/>
      <c r="R26" s="183"/>
      <c r="S26" s="183"/>
      <c r="T26" s="183"/>
      <c r="U26" s="183"/>
      <c r="V26" s="183"/>
      <c r="W26" s="183"/>
      <c r="X26" s="183"/>
      <c r="Y26" s="183"/>
      <c r="Z26" s="183"/>
      <c r="AC26" s="186"/>
    </row>
  </sheetData>
  <sheetProtection/>
  <mergeCells count="17">
    <mergeCell ref="A1:H1"/>
    <mergeCell ref="I1:J1"/>
    <mergeCell ref="A2:H2"/>
    <mergeCell ref="A3:J3"/>
    <mergeCell ref="A7:D7"/>
    <mergeCell ref="A8:C8"/>
    <mergeCell ref="A9:D9"/>
    <mergeCell ref="A11:J11"/>
    <mergeCell ref="A16:D16"/>
    <mergeCell ref="A17:C17"/>
    <mergeCell ref="A18:D18"/>
    <mergeCell ref="A20:D20"/>
    <mergeCell ref="A22:L22"/>
    <mergeCell ref="A23:G23"/>
    <mergeCell ref="A24:G24"/>
    <mergeCell ref="A25:G25"/>
    <mergeCell ref="A26:L26"/>
  </mergeCells>
  <printOptions/>
  <pageMargins left="0.5118110236220472" right="0.5118110236220472" top="1.141732283464567" bottom="0.8661417322834646" header="0.31496062992125984" footer="0.31496062992125984"/>
  <pageSetup fitToHeight="0" fitToWidth="1" horizontalDpi="600" verticalDpi="600" orientation="portrait" paperSize="9" scale="78"/>
</worksheet>
</file>

<file path=xl/worksheets/sheet39.xml><?xml version="1.0" encoding="utf-8"?>
<worksheet xmlns="http://schemas.openxmlformats.org/spreadsheetml/2006/main" xmlns:r="http://schemas.openxmlformats.org/officeDocument/2006/relationships">
  <sheetPr>
    <pageSetUpPr fitToPage="1"/>
  </sheetPr>
  <dimension ref="A1:AC23"/>
  <sheetViews>
    <sheetView showZeros="0" view="pageBreakPreview" zoomScaleNormal="120" zoomScaleSheetLayoutView="100" workbookViewId="0" topLeftCell="A3">
      <selection activeCell="H20" sqref="H20"/>
    </sheetView>
  </sheetViews>
  <sheetFormatPr defaultColWidth="9.140625" defaultRowHeight="12" customHeight="1"/>
  <cols>
    <col min="1" max="1" width="6.140625" style="183" customWidth="1"/>
    <col min="2" max="2" width="47.28125" style="183" customWidth="1"/>
    <col min="3" max="3" width="6.28125" style="184" customWidth="1"/>
    <col min="4" max="4" width="8.140625" style="184" customWidth="1"/>
    <col min="5" max="5" width="16.00390625" style="184" customWidth="1"/>
    <col min="6" max="6" width="11.00390625" style="184" customWidth="1"/>
    <col min="7" max="7" width="12.140625" style="184" customWidth="1"/>
    <col min="8" max="8" width="10.7109375" style="184" customWidth="1"/>
    <col min="9" max="9" width="9.140625" style="183" hidden="1" customWidth="1"/>
    <col min="10" max="10" width="9.140625" style="185" hidden="1" customWidth="1"/>
    <col min="11" max="12" width="9.140625" style="183" hidden="1" customWidth="1"/>
    <col min="13" max="13" width="11.140625" style="183" hidden="1" customWidth="1"/>
    <col min="14" max="24" width="9.140625" style="183" hidden="1" customWidth="1"/>
    <col min="25" max="25" width="2.28125" style="183" customWidth="1"/>
    <col min="26" max="26" width="11.421875" style="183" customWidth="1"/>
    <col min="27" max="27" width="18.57421875" style="182" customWidth="1"/>
    <col min="28" max="28" width="9.140625" style="182" customWidth="1"/>
    <col min="29" max="29" width="9.140625" style="186" customWidth="1"/>
    <col min="30" max="30" width="9.140625" style="182" customWidth="1"/>
    <col min="31" max="16384" width="9.140625" style="183" customWidth="1"/>
  </cols>
  <sheetData>
    <row r="1" spans="1:29" s="182" customFormat="1" ht="20.25" customHeight="1">
      <c r="A1" s="187" t="s">
        <v>124</v>
      </c>
      <c r="B1" s="187"/>
      <c r="C1" s="187"/>
      <c r="D1" s="187"/>
      <c r="E1" s="187"/>
      <c r="F1" s="187"/>
      <c r="G1" s="187"/>
      <c r="H1" s="187"/>
      <c r="I1" s="187"/>
      <c r="J1" s="187"/>
      <c r="K1" s="183"/>
      <c r="L1" s="183"/>
      <c r="M1" s="183"/>
      <c r="N1" s="183"/>
      <c r="O1" s="183"/>
      <c r="P1" s="183"/>
      <c r="Q1" s="183"/>
      <c r="R1" s="183"/>
      <c r="S1" s="183"/>
      <c r="T1" s="183"/>
      <c r="U1" s="183"/>
      <c r="V1" s="183"/>
      <c r="W1" s="183"/>
      <c r="X1" s="183"/>
      <c r="Y1" s="183"/>
      <c r="Z1" s="183"/>
      <c r="AC1" s="186"/>
    </row>
    <row r="2" spans="1:29" s="182" customFormat="1" ht="28.5" customHeight="1">
      <c r="A2" s="188" t="s">
        <v>257</v>
      </c>
      <c r="B2" s="188"/>
      <c r="C2" s="188"/>
      <c r="D2" s="188"/>
      <c r="E2" s="188"/>
      <c r="F2" s="188"/>
      <c r="G2" s="188"/>
      <c r="H2" s="188"/>
      <c r="I2" s="227"/>
      <c r="J2" s="227"/>
      <c r="K2" s="183"/>
      <c r="L2" s="183"/>
      <c r="M2" s="183"/>
      <c r="N2" s="183"/>
      <c r="O2" s="183"/>
      <c r="P2" s="183"/>
      <c r="Q2" s="183"/>
      <c r="R2" s="183"/>
      <c r="S2" s="183"/>
      <c r="T2" s="183"/>
      <c r="U2" s="183"/>
      <c r="V2" s="183"/>
      <c r="W2" s="183"/>
      <c r="X2" s="183"/>
      <c r="Y2" s="183"/>
      <c r="Z2" s="183"/>
      <c r="AC2" s="186"/>
    </row>
    <row r="3" spans="1:29" s="182" customFormat="1" ht="18" customHeight="1">
      <c r="A3" s="189" t="s">
        <v>126</v>
      </c>
      <c r="B3" s="189"/>
      <c r="C3" s="189"/>
      <c r="D3" s="189"/>
      <c r="E3" s="189"/>
      <c r="F3" s="189"/>
      <c r="G3" s="189"/>
      <c r="H3" s="189"/>
      <c r="I3" s="189"/>
      <c r="J3" s="189"/>
      <c r="K3" s="183"/>
      <c r="L3" s="183"/>
      <c r="M3" s="183"/>
      <c r="N3" s="183"/>
      <c r="O3" s="183"/>
      <c r="P3" s="183"/>
      <c r="Q3" s="183"/>
      <c r="R3" s="183"/>
      <c r="S3" s="183"/>
      <c r="T3" s="183"/>
      <c r="U3" s="183"/>
      <c r="V3" s="183"/>
      <c r="W3" s="183"/>
      <c r="X3" s="183"/>
      <c r="Y3" s="183"/>
      <c r="Z3" s="183"/>
      <c r="AC3" s="186"/>
    </row>
    <row r="4" spans="1:29" s="182" customFormat="1" ht="9.75" customHeight="1">
      <c r="A4" s="183"/>
      <c r="B4" s="183"/>
      <c r="C4" s="184"/>
      <c r="D4" s="184"/>
      <c r="E4" s="184"/>
      <c r="F4" s="184"/>
      <c r="G4" s="184"/>
      <c r="H4" s="184"/>
      <c r="I4" s="183">
        <v>192</v>
      </c>
      <c r="J4" s="185">
        <v>67</v>
      </c>
      <c r="K4" s="183"/>
      <c r="L4" s="183"/>
      <c r="M4" s="183"/>
      <c r="N4" s="183"/>
      <c r="O4" s="183"/>
      <c r="P4" s="183"/>
      <c r="Q4" s="183"/>
      <c r="R4" s="183"/>
      <c r="S4" s="183"/>
      <c r="T4" s="183"/>
      <c r="U4" s="183"/>
      <c r="V4" s="183"/>
      <c r="W4" s="183"/>
      <c r="X4" s="183"/>
      <c r="Y4" s="183"/>
      <c r="Z4" s="183"/>
      <c r="AC4" s="186"/>
    </row>
    <row r="5" spans="1:29" s="182" customFormat="1" ht="30.75" customHeight="1">
      <c r="A5" s="190" t="s">
        <v>51</v>
      </c>
      <c r="B5" s="190" t="s">
        <v>127</v>
      </c>
      <c r="C5" s="190" t="s">
        <v>95</v>
      </c>
      <c r="D5" s="190" t="s">
        <v>128</v>
      </c>
      <c r="E5" s="190" t="s">
        <v>129</v>
      </c>
      <c r="F5" s="191" t="s">
        <v>130</v>
      </c>
      <c r="G5" s="191" t="s">
        <v>132</v>
      </c>
      <c r="H5" s="190" t="s">
        <v>163</v>
      </c>
      <c r="I5" s="183">
        <v>192</v>
      </c>
      <c r="J5" s="185">
        <v>67</v>
      </c>
      <c r="K5" s="183"/>
      <c r="L5" s="183"/>
      <c r="M5" s="183"/>
      <c r="N5" s="183"/>
      <c r="O5" s="183"/>
      <c r="P5" s="183"/>
      <c r="Q5" s="183"/>
      <c r="R5" s="183"/>
      <c r="S5" s="183"/>
      <c r="T5" s="183"/>
      <c r="U5" s="183"/>
      <c r="V5" s="183"/>
      <c r="W5" s="183"/>
      <c r="X5" s="183"/>
      <c r="Y5" s="183"/>
      <c r="Z5" s="183"/>
      <c r="AA5" s="232" t="s">
        <v>135</v>
      </c>
      <c r="AC5" s="186"/>
    </row>
    <row r="6" spans="1:29" s="182" customFormat="1" ht="36" customHeight="1">
      <c r="A6" s="192">
        <v>1</v>
      </c>
      <c r="B6" s="186" t="s">
        <v>258</v>
      </c>
      <c r="C6" s="192" t="s">
        <v>139</v>
      </c>
      <c r="D6" s="193">
        <v>1</v>
      </c>
      <c r="E6" s="194">
        <v>1851.58</v>
      </c>
      <c r="F6" s="195">
        <v>61.71933333333333</v>
      </c>
      <c r="G6" s="196">
        <v>0.81</v>
      </c>
      <c r="H6" s="214">
        <v>111.71</v>
      </c>
      <c r="I6" s="183"/>
      <c r="J6" s="185"/>
      <c r="K6" s="183"/>
      <c r="L6" s="183"/>
      <c r="M6" s="183"/>
      <c r="N6" s="183"/>
      <c r="O6" s="183"/>
      <c r="P6" s="183"/>
      <c r="Q6" s="183"/>
      <c r="R6" s="183"/>
      <c r="S6" s="183"/>
      <c r="T6" s="183"/>
      <c r="U6" s="183"/>
      <c r="V6" s="183"/>
      <c r="W6" s="183"/>
      <c r="X6" s="183"/>
      <c r="Y6" s="183"/>
      <c r="Z6" s="183"/>
      <c r="AA6" s="233"/>
      <c r="AC6" s="186"/>
    </row>
    <row r="7" spans="1:29" s="182" customFormat="1" ht="18" customHeight="1">
      <c r="A7" s="197" t="s">
        <v>144</v>
      </c>
      <c r="B7" s="197"/>
      <c r="C7" s="197"/>
      <c r="D7" s="197"/>
      <c r="E7" s="197"/>
      <c r="F7" s="198"/>
      <c r="G7" s="198"/>
      <c r="H7" s="228">
        <v>111.71</v>
      </c>
      <c r="I7" s="183"/>
      <c r="J7" s="183"/>
      <c r="K7" s="183"/>
      <c r="L7" s="183"/>
      <c r="M7" s="183"/>
      <c r="N7" s="183"/>
      <c r="O7" s="183"/>
      <c r="P7" s="183"/>
      <c r="Q7" s="183"/>
      <c r="R7" s="183"/>
      <c r="S7" s="183"/>
      <c r="T7" s="183"/>
      <c r="U7" s="183"/>
      <c r="V7" s="183"/>
      <c r="W7" s="183"/>
      <c r="X7" s="183"/>
      <c r="Y7" s="183"/>
      <c r="Z7" s="183"/>
      <c r="AA7" s="234"/>
      <c r="AC7" s="186"/>
    </row>
    <row r="8" spans="1:29" s="182" customFormat="1" ht="18" customHeight="1">
      <c r="A8" s="199" t="s">
        <v>145</v>
      </c>
      <c r="B8" s="199"/>
      <c r="C8" s="199"/>
      <c r="D8" s="200">
        <v>0.2</v>
      </c>
      <c r="E8" s="200"/>
      <c r="F8" s="201"/>
      <c r="G8" s="201"/>
      <c r="H8" s="229">
        <f>H7*20%</f>
        <v>22.342</v>
      </c>
      <c r="I8" s="183"/>
      <c r="J8" s="183"/>
      <c r="K8" s="183"/>
      <c r="L8" s="183"/>
      <c r="M8" s="183"/>
      <c r="N8" s="183"/>
      <c r="O8" s="183"/>
      <c r="P8" s="183"/>
      <c r="Q8" s="183"/>
      <c r="R8" s="183"/>
      <c r="S8" s="183"/>
      <c r="T8" s="183"/>
      <c r="U8" s="183"/>
      <c r="V8" s="183"/>
      <c r="W8" s="183"/>
      <c r="X8" s="183"/>
      <c r="Y8" s="183"/>
      <c r="Z8" s="183"/>
      <c r="AA8" s="233"/>
      <c r="AC8" s="186"/>
    </row>
    <row r="9" spans="1:29" s="182" customFormat="1" ht="18" customHeight="1">
      <c r="A9" s="197" t="s">
        <v>146</v>
      </c>
      <c r="B9" s="197"/>
      <c r="C9" s="197"/>
      <c r="D9" s="197"/>
      <c r="E9" s="197"/>
      <c r="F9" s="201"/>
      <c r="G9" s="201"/>
      <c r="H9" s="230">
        <f>H7+H8</f>
        <v>134.052</v>
      </c>
      <c r="I9" s="183"/>
      <c r="J9" s="183"/>
      <c r="K9" s="183"/>
      <c r="L9" s="183"/>
      <c r="M9" s="183"/>
      <c r="N9" s="183"/>
      <c r="O9" s="183"/>
      <c r="P9" s="183"/>
      <c r="Q9" s="183"/>
      <c r="R9" s="183"/>
      <c r="S9" s="183"/>
      <c r="T9" s="183"/>
      <c r="U9" s="183"/>
      <c r="V9" s="183"/>
      <c r="W9" s="183"/>
      <c r="X9" s="183"/>
      <c r="Y9" s="183"/>
      <c r="Z9" s="183"/>
      <c r="AA9" s="232"/>
      <c r="AC9" s="186"/>
    </row>
    <row r="10" spans="1:29" s="182" customFormat="1" ht="9.75" customHeight="1">
      <c r="A10" s="202"/>
      <c r="B10" s="202"/>
      <c r="C10" s="202"/>
      <c r="D10" s="202"/>
      <c r="E10" s="202"/>
      <c r="F10" s="203"/>
      <c r="G10" s="203"/>
      <c r="H10" s="202"/>
      <c r="I10" s="183"/>
      <c r="J10" s="183"/>
      <c r="K10" s="183"/>
      <c r="L10" s="183"/>
      <c r="M10" s="183"/>
      <c r="N10" s="183"/>
      <c r="O10" s="183"/>
      <c r="P10" s="183"/>
      <c r="Q10" s="183"/>
      <c r="R10" s="183"/>
      <c r="S10" s="183"/>
      <c r="T10" s="183"/>
      <c r="U10" s="183"/>
      <c r="V10" s="183"/>
      <c r="W10" s="183"/>
      <c r="X10" s="183"/>
      <c r="Y10" s="183"/>
      <c r="Z10" s="183"/>
      <c r="AA10" s="232"/>
      <c r="AC10" s="186"/>
    </row>
    <row r="11" spans="1:29" s="182" customFormat="1" ht="18" customHeight="1">
      <c r="A11" s="204" t="s">
        <v>147</v>
      </c>
      <c r="B11" s="204"/>
      <c r="C11" s="204"/>
      <c r="D11" s="204"/>
      <c r="E11" s="204"/>
      <c r="F11" s="204"/>
      <c r="G11" s="204"/>
      <c r="H11" s="204"/>
      <c r="I11" s="204"/>
      <c r="J11" s="204"/>
      <c r="K11" s="183"/>
      <c r="L11" s="183"/>
      <c r="M11" s="183"/>
      <c r="N11" s="183"/>
      <c r="O11" s="183"/>
      <c r="P11" s="183"/>
      <c r="Q11" s="183"/>
      <c r="R11" s="183"/>
      <c r="S11" s="183"/>
      <c r="T11" s="183"/>
      <c r="U11" s="183"/>
      <c r="V11" s="183"/>
      <c r="W11" s="183"/>
      <c r="X11" s="183"/>
      <c r="Y11" s="183"/>
      <c r="Z11" s="183"/>
      <c r="AA11" s="234"/>
      <c r="AC11" s="186"/>
    </row>
    <row r="12" spans="1:29" s="182" customFormat="1" ht="30" customHeight="1">
      <c r="A12" s="190" t="s">
        <v>51</v>
      </c>
      <c r="B12" s="190" t="s">
        <v>127</v>
      </c>
      <c r="C12" s="190" t="s">
        <v>95</v>
      </c>
      <c r="D12" s="190" t="s">
        <v>128</v>
      </c>
      <c r="E12" s="190" t="s">
        <v>129</v>
      </c>
      <c r="F12" s="191" t="s">
        <v>148</v>
      </c>
      <c r="G12" s="191" t="s">
        <v>131</v>
      </c>
      <c r="H12" s="191" t="s">
        <v>163</v>
      </c>
      <c r="I12" s="190" t="s">
        <v>163</v>
      </c>
      <c r="J12" s="183"/>
      <c r="K12" s="183"/>
      <c r="L12" s="183"/>
      <c r="M12" s="183"/>
      <c r="N12" s="183"/>
      <c r="O12" s="183"/>
      <c r="P12" s="183"/>
      <c r="Q12" s="183"/>
      <c r="R12" s="183"/>
      <c r="S12" s="183"/>
      <c r="T12" s="183"/>
      <c r="U12" s="183"/>
      <c r="V12" s="183"/>
      <c r="W12" s="183"/>
      <c r="X12" s="183"/>
      <c r="Z12" s="183"/>
      <c r="AA12" s="232" t="s">
        <v>135</v>
      </c>
      <c r="AC12" s="186"/>
    </row>
    <row r="13" spans="1:29" s="182" customFormat="1" ht="23.25" customHeight="1">
      <c r="A13" s="205">
        <v>1</v>
      </c>
      <c r="B13" s="206" t="s">
        <v>149</v>
      </c>
      <c r="C13" s="192" t="s">
        <v>150</v>
      </c>
      <c r="D13" s="207">
        <v>3</v>
      </c>
      <c r="E13" s="208">
        <v>20</v>
      </c>
      <c r="F13" s="209">
        <v>60</v>
      </c>
      <c r="G13" s="209"/>
      <c r="H13" s="238">
        <v>60</v>
      </c>
      <c r="I13" s="231"/>
      <c r="J13" s="183"/>
      <c r="K13" s="183"/>
      <c r="L13" s="183"/>
      <c r="M13" s="183"/>
      <c r="N13" s="183"/>
      <c r="O13" s="183"/>
      <c r="P13" s="183"/>
      <c r="Q13" s="183"/>
      <c r="R13" s="183"/>
      <c r="S13" s="183"/>
      <c r="T13" s="183"/>
      <c r="U13" s="183"/>
      <c r="V13" s="183"/>
      <c r="W13" s="183"/>
      <c r="X13" s="183"/>
      <c r="Y13" s="183"/>
      <c r="Z13" s="235"/>
      <c r="AA13" s="233" t="e">
        <v>#REF!</v>
      </c>
      <c r="AC13" s="186"/>
    </row>
    <row r="14" spans="1:29" s="182" customFormat="1" ht="23.25" customHeight="1">
      <c r="A14" s="192">
        <v>2</v>
      </c>
      <c r="B14" s="210" t="s">
        <v>259</v>
      </c>
      <c r="C14" s="192" t="s">
        <v>150</v>
      </c>
      <c r="D14" s="211">
        <v>1</v>
      </c>
      <c r="E14" s="212">
        <v>345.98</v>
      </c>
      <c r="F14" s="214"/>
      <c r="G14" s="213">
        <v>9.1</v>
      </c>
      <c r="H14" s="222">
        <v>9.1</v>
      </c>
      <c r="I14" s="231"/>
      <c r="J14" s="183"/>
      <c r="K14" s="183"/>
      <c r="L14" s="183"/>
      <c r="M14" s="183"/>
      <c r="N14" s="183"/>
      <c r="O14" s="183"/>
      <c r="P14" s="183"/>
      <c r="Q14" s="183"/>
      <c r="R14" s="183"/>
      <c r="S14" s="183"/>
      <c r="T14" s="183"/>
      <c r="U14" s="183"/>
      <c r="V14" s="183"/>
      <c r="W14" s="183"/>
      <c r="X14" s="183"/>
      <c r="Y14" s="183"/>
      <c r="Z14" s="183"/>
      <c r="AA14" s="233"/>
      <c r="AC14" s="186"/>
    </row>
    <row r="15" spans="1:29" s="182" customFormat="1" ht="18" customHeight="1">
      <c r="A15" s="220" t="s">
        <v>144</v>
      </c>
      <c r="B15" s="220"/>
      <c r="C15" s="220"/>
      <c r="D15" s="220"/>
      <c r="E15" s="220"/>
      <c r="F15" s="221"/>
      <c r="G15" s="221"/>
      <c r="H15" s="221">
        <v>69.1</v>
      </c>
      <c r="I15" s="183"/>
      <c r="J15" s="183"/>
      <c r="K15" s="183"/>
      <c r="L15" s="183"/>
      <c r="M15" s="183"/>
      <c r="N15" s="183"/>
      <c r="O15" s="183"/>
      <c r="P15" s="183"/>
      <c r="Q15" s="183"/>
      <c r="R15" s="183"/>
      <c r="S15" s="183"/>
      <c r="T15" s="183"/>
      <c r="U15" s="183"/>
      <c r="V15" s="183"/>
      <c r="W15" s="183"/>
      <c r="X15" s="183"/>
      <c r="Y15" s="183"/>
      <c r="Z15" s="183"/>
      <c r="AA15" s="233"/>
      <c r="AC15" s="186"/>
    </row>
    <row r="16" spans="1:29" s="182" customFormat="1" ht="18" customHeight="1">
      <c r="A16" s="199" t="s">
        <v>145</v>
      </c>
      <c r="B16" s="199"/>
      <c r="C16" s="199"/>
      <c r="D16" s="196">
        <v>0.2</v>
      </c>
      <c r="E16" s="196"/>
      <c r="F16" s="221"/>
      <c r="G16" s="221"/>
      <c r="H16" s="221">
        <f>H15*20%</f>
        <v>13.82</v>
      </c>
      <c r="I16" s="183"/>
      <c r="J16" s="183"/>
      <c r="K16" s="183"/>
      <c r="L16" s="183"/>
      <c r="M16" s="183"/>
      <c r="N16" s="183"/>
      <c r="O16" s="183"/>
      <c r="P16" s="183"/>
      <c r="Q16" s="183"/>
      <c r="R16" s="183"/>
      <c r="S16" s="183"/>
      <c r="T16" s="183"/>
      <c r="U16" s="183"/>
      <c r="V16" s="183"/>
      <c r="W16" s="183"/>
      <c r="X16" s="183"/>
      <c r="Y16" s="183"/>
      <c r="Z16" s="183"/>
      <c r="AA16" s="233"/>
      <c r="AC16" s="186"/>
    </row>
    <row r="17" spans="1:29" s="182" customFormat="1" ht="18" customHeight="1">
      <c r="A17" s="220" t="s">
        <v>155</v>
      </c>
      <c r="B17" s="220"/>
      <c r="C17" s="220"/>
      <c r="D17" s="220"/>
      <c r="E17" s="220"/>
      <c r="F17" s="221"/>
      <c r="G17" s="221"/>
      <c r="H17" s="221">
        <f>H15+H16</f>
        <v>82.91999999999999</v>
      </c>
      <c r="I17" s="183"/>
      <c r="J17" s="183"/>
      <c r="K17" s="183"/>
      <c r="L17" s="183"/>
      <c r="M17" s="183"/>
      <c r="N17" s="183"/>
      <c r="O17" s="183"/>
      <c r="P17" s="183"/>
      <c r="Q17" s="183"/>
      <c r="R17" s="183"/>
      <c r="S17" s="183"/>
      <c r="T17" s="183"/>
      <c r="U17" s="183"/>
      <c r="V17" s="183"/>
      <c r="W17" s="183"/>
      <c r="X17" s="183"/>
      <c r="Y17" s="183"/>
      <c r="Z17" s="236"/>
      <c r="AA17" s="232"/>
      <c r="AC17" s="186"/>
    </row>
    <row r="18" spans="1:29" s="182" customFormat="1" ht="9.75" customHeight="1">
      <c r="A18" s="186"/>
      <c r="B18" s="186"/>
      <c r="C18" s="192"/>
      <c r="D18" s="192"/>
      <c r="E18" s="192"/>
      <c r="F18" s="222"/>
      <c r="G18" s="222"/>
      <c r="H18" s="192"/>
      <c r="I18" s="183"/>
      <c r="J18" s="185"/>
      <c r="K18" s="183"/>
      <c r="L18" s="183"/>
      <c r="M18" s="183"/>
      <c r="N18" s="183"/>
      <c r="O18" s="183"/>
      <c r="P18" s="183"/>
      <c r="Q18" s="183"/>
      <c r="R18" s="183"/>
      <c r="S18" s="183"/>
      <c r="T18" s="183"/>
      <c r="U18" s="183"/>
      <c r="V18" s="183"/>
      <c r="W18" s="183"/>
      <c r="X18" s="183"/>
      <c r="Y18" s="183"/>
      <c r="Z18" s="183"/>
      <c r="AA18" s="237"/>
      <c r="AC18" s="186"/>
    </row>
    <row r="19" spans="1:29" s="182" customFormat="1" ht="18" customHeight="1">
      <c r="A19" s="223" t="s">
        <v>156</v>
      </c>
      <c r="B19" s="223"/>
      <c r="C19" s="223"/>
      <c r="D19" s="223"/>
      <c r="E19" s="223"/>
      <c r="F19" s="224"/>
      <c r="G19" s="224"/>
      <c r="H19" s="224">
        <f>H17+H9</f>
        <v>216.97199999999998</v>
      </c>
      <c r="I19" s="183"/>
      <c r="J19" s="183"/>
      <c r="K19" s="183"/>
      <c r="L19" s="183"/>
      <c r="M19" s="183"/>
      <c r="N19" s="183"/>
      <c r="O19" s="183"/>
      <c r="P19" s="183"/>
      <c r="Q19" s="183"/>
      <c r="R19" s="183"/>
      <c r="S19" s="183"/>
      <c r="T19" s="183"/>
      <c r="U19" s="183"/>
      <c r="V19" s="183"/>
      <c r="W19" s="183"/>
      <c r="X19" s="183"/>
      <c r="Y19" s="183"/>
      <c r="Z19" s="235"/>
      <c r="AA19" s="232"/>
      <c r="AC19" s="186"/>
    </row>
    <row r="20" spans="1:29" s="182" customFormat="1" ht="9.75" customHeight="1">
      <c r="A20" s="202"/>
      <c r="B20" s="202"/>
      <c r="C20" s="202"/>
      <c r="D20" s="202"/>
      <c r="E20" s="202"/>
      <c r="F20" s="203"/>
      <c r="G20" s="203"/>
      <c r="H20" s="202"/>
      <c r="I20" s="183"/>
      <c r="J20" s="183"/>
      <c r="K20" s="183"/>
      <c r="L20" s="183"/>
      <c r="M20" s="183"/>
      <c r="N20" s="183"/>
      <c r="O20" s="183"/>
      <c r="P20" s="183"/>
      <c r="Q20" s="183"/>
      <c r="R20" s="183"/>
      <c r="S20" s="183"/>
      <c r="T20" s="183"/>
      <c r="U20" s="183"/>
      <c r="V20" s="183"/>
      <c r="W20" s="183"/>
      <c r="X20" s="183"/>
      <c r="Y20" s="183"/>
      <c r="Z20" s="183"/>
      <c r="AC20" s="186"/>
    </row>
    <row r="21" spans="1:29" s="182" customFormat="1" ht="19.5" customHeight="1">
      <c r="A21" s="225" t="s">
        <v>157</v>
      </c>
      <c r="B21" s="225"/>
      <c r="C21" s="225"/>
      <c r="D21" s="225"/>
      <c r="E21" s="225"/>
      <c r="F21" s="225"/>
      <c r="G21" s="225"/>
      <c r="H21" s="225"/>
      <c r="I21" s="225"/>
      <c r="J21" s="225"/>
      <c r="K21" s="225"/>
      <c r="L21" s="225"/>
      <c r="M21" s="183"/>
      <c r="N21" s="183"/>
      <c r="O21" s="183"/>
      <c r="P21" s="183"/>
      <c r="Q21" s="183"/>
      <c r="R21" s="183"/>
      <c r="S21" s="183"/>
      <c r="T21" s="183"/>
      <c r="U21" s="183"/>
      <c r="V21" s="183"/>
      <c r="W21" s="183"/>
      <c r="X21" s="183"/>
      <c r="Y21" s="183"/>
      <c r="Z21" s="183"/>
      <c r="AC21" s="186"/>
    </row>
    <row r="22" spans="1:29" s="182" customFormat="1" ht="19.5" customHeight="1">
      <c r="A22" s="226" t="s">
        <v>254</v>
      </c>
      <c r="B22" s="226"/>
      <c r="C22" s="226"/>
      <c r="D22" s="226"/>
      <c r="E22" s="226"/>
      <c r="F22" s="226"/>
      <c r="G22" s="226"/>
      <c r="H22" s="239"/>
      <c r="I22" s="239"/>
      <c r="J22" s="239"/>
      <c r="K22" s="239"/>
      <c r="L22" s="239"/>
      <c r="M22" s="183"/>
      <c r="N22" s="183"/>
      <c r="O22" s="183"/>
      <c r="P22" s="183"/>
      <c r="Q22" s="183"/>
      <c r="R22" s="183"/>
      <c r="S22" s="183"/>
      <c r="T22" s="183"/>
      <c r="U22" s="183"/>
      <c r="V22" s="183"/>
      <c r="W22" s="183"/>
      <c r="X22" s="183"/>
      <c r="Y22" s="183"/>
      <c r="Z22" s="183"/>
      <c r="AC22" s="186"/>
    </row>
    <row r="23" spans="1:29" s="182" customFormat="1" ht="19.5" customHeight="1">
      <c r="A23" s="226" t="s">
        <v>260</v>
      </c>
      <c r="B23" s="226"/>
      <c r="C23" s="226"/>
      <c r="D23" s="226"/>
      <c r="E23" s="226"/>
      <c r="F23" s="226"/>
      <c r="G23" s="226"/>
      <c r="H23" s="239"/>
      <c r="I23" s="239"/>
      <c r="J23" s="239"/>
      <c r="K23" s="239"/>
      <c r="L23" s="239"/>
      <c r="M23" s="183"/>
      <c r="N23" s="183"/>
      <c r="O23" s="183"/>
      <c r="P23" s="183"/>
      <c r="Q23" s="183"/>
      <c r="R23" s="183"/>
      <c r="S23" s="183"/>
      <c r="T23" s="183"/>
      <c r="U23" s="183"/>
      <c r="V23" s="183"/>
      <c r="W23" s="183"/>
      <c r="X23" s="183"/>
      <c r="Y23" s="183"/>
      <c r="Z23" s="183"/>
      <c r="AC23" s="186"/>
    </row>
  </sheetData>
  <sheetProtection/>
  <mergeCells count="15">
    <mergeCell ref="A1:H1"/>
    <mergeCell ref="I1:J1"/>
    <mergeCell ref="A2:H2"/>
    <mergeCell ref="A3:J3"/>
    <mergeCell ref="A7:D7"/>
    <mergeCell ref="A8:C8"/>
    <mergeCell ref="A9:D9"/>
    <mergeCell ref="A11:J11"/>
    <mergeCell ref="A15:D15"/>
    <mergeCell ref="A16:C16"/>
    <mergeCell ref="A17:D17"/>
    <mergeCell ref="A19:D19"/>
    <mergeCell ref="A21:L21"/>
    <mergeCell ref="A22:G22"/>
    <mergeCell ref="A23:G23"/>
  </mergeCells>
  <printOptions/>
  <pageMargins left="0.5118110236220472" right="0.5118110236220472" top="1.062992125984252" bottom="0.8661417322834646" header="0.31496062992125984" footer="0.31496062992125984"/>
  <pageSetup fitToHeight="0" fitToWidth="1" horizontalDpi="600" verticalDpi="600" orientation="portrait" paperSize="9" scale="78"/>
</worksheet>
</file>

<file path=xl/worksheets/sheet4.xml><?xml version="1.0" encoding="utf-8"?>
<worksheet xmlns="http://schemas.openxmlformats.org/spreadsheetml/2006/main" xmlns:r="http://schemas.openxmlformats.org/officeDocument/2006/relationships">
  <sheetPr>
    <pageSetUpPr fitToPage="1"/>
  </sheetPr>
  <dimension ref="A1:AG32"/>
  <sheetViews>
    <sheetView showZeros="0" view="pageBreakPreview" zoomScale="90" zoomScaleNormal="120" zoomScaleSheetLayoutView="90" workbookViewId="0" topLeftCell="A11">
      <selection activeCell="I27" sqref="I27"/>
    </sheetView>
  </sheetViews>
  <sheetFormatPr defaultColWidth="9.140625" defaultRowHeight="12" customHeight="1"/>
  <cols>
    <col min="1" max="1" width="6.140625" style="183" customWidth="1"/>
    <col min="2" max="2" width="47.28125" style="183" customWidth="1"/>
    <col min="3" max="3" width="6.28125" style="184" customWidth="1"/>
    <col min="4" max="4" width="8.140625" style="184" customWidth="1"/>
    <col min="5" max="5" width="16.00390625" style="184" customWidth="1"/>
    <col min="6" max="7" width="11.00390625" style="184" customWidth="1"/>
    <col min="8" max="8" width="12.28125" style="184" customWidth="1"/>
    <col min="9" max="9" width="10.7109375" style="184" customWidth="1"/>
    <col min="10" max="10" width="9.140625" style="183" hidden="1" customWidth="1"/>
    <col min="11" max="11" width="9.140625" style="185" hidden="1" customWidth="1"/>
    <col min="12" max="13" width="9.140625" style="183" hidden="1" customWidth="1"/>
    <col min="14" max="14" width="11.140625" style="183" hidden="1" customWidth="1"/>
    <col min="15" max="25" width="9.140625" style="183" hidden="1" customWidth="1"/>
    <col min="26" max="26" width="2.28125" style="183" customWidth="1"/>
    <col min="27" max="27" width="12.00390625" style="183" customWidth="1"/>
    <col min="28" max="28" width="15.7109375" style="210" bestFit="1" customWidth="1"/>
    <col min="29" max="29" width="12.140625" style="182" bestFit="1" customWidth="1"/>
    <col min="30" max="30" width="17.140625" style="182" bestFit="1" customWidth="1"/>
    <col min="31" max="31" width="18.57421875" style="182" customWidth="1"/>
    <col min="32" max="32" width="9.140625" style="182" customWidth="1"/>
    <col min="33" max="33" width="9.140625" style="186" customWidth="1"/>
    <col min="34" max="34" width="9.140625" style="182" customWidth="1"/>
    <col min="35" max="16384" width="9.140625" style="183" customWidth="1"/>
  </cols>
  <sheetData>
    <row r="1" spans="1:33" s="182" customFormat="1" ht="20.25" customHeight="1">
      <c r="A1" s="187" t="s">
        <v>124</v>
      </c>
      <c r="B1" s="187"/>
      <c r="C1" s="187"/>
      <c r="D1" s="187"/>
      <c r="E1" s="187"/>
      <c r="F1" s="187"/>
      <c r="G1" s="187"/>
      <c r="H1" s="187"/>
      <c r="I1" s="187"/>
      <c r="J1" s="187"/>
      <c r="K1" s="187"/>
      <c r="L1" s="183"/>
      <c r="M1" s="183"/>
      <c r="N1" s="183"/>
      <c r="O1" s="183"/>
      <c r="P1" s="183"/>
      <c r="Q1" s="183"/>
      <c r="R1" s="183"/>
      <c r="S1" s="183"/>
      <c r="T1" s="183"/>
      <c r="U1" s="183"/>
      <c r="V1" s="183"/>
      <c r="W1" s="183"/>
      <c r="X1" s="183"/>
      <c r="Y1" s="183"/>
      <c r="Z1" s="183"/>
      <c r="AA1" s="183"/>
      <c r="AB1" s="210"/>
      <c r="AG1" s="186"/>
    </row>
    <row r="2" spans="1:33" s="182" customFormat="1" ht="34.5" customHeight="1">
      <c r="A2" s="188" t="s">
        <v>162</v>
      </c>
      <c r="B2" s="188"/>
      <c r="C2" s="188"/>
      <c r="D2" s="188"/>
      <c r="E2" s="188"/>
      <c r="F2" s="188"/>
      <c r="G2" s="188"/>
      <c r="H2" s="188"/>
      <c r="I2" s="188"/>
      <c r="J2" s="227"/>
      <c r="K2" s="227"/>
      <c r="L2" s="183"/>
      <c r="M2" s="183"/>
      <c r="N2" s="183"/>
      <c r="O2" s="183"/>
      <c r="P2" s="183"/>
      <c r="Q2" s="183"/>
      <c r="R2" s="183"/>
      <c r="S2" s="183"/>
      <c r="T2" s="183"/>
      <c r="U2" s="183"/>
      <c r="V2" s="183"/>
      <c r="W2" s="183"/>
      <c r="X2" s="183"/>
      <c r="Y2" s="183"/>
      <c r="Z2" s="183"/>
      <c r="AA2" s="183"/>
      <c r="AB2" s="267"/>
      <c r="AG2" s="186"/>
    </row>
    <row r="3" spans="1:33" s="182" customFormat="1" ht="18" customHeight="1">
      <c r="A3" s="189" t="s">
        <v>126</v>
      </c>
      <c r="B3" s="189"/>
      <c r="C3" s="189"/>
      <c r="D3" s="189"/>
      <c r="E3" s="189"/>
      <c r="F3" s="189"/>
      <c r="G3" s="189"/>
      <c r="H3" s="189"/>
      <c r="I3" s="189"/>
      <c r="J3" s="189"/>
      <c r="K3" s="189"/>
      <c r="L3" s="183"/>
      <c r="M3" s="183"/>
      <c r="N3" s="183"/>
      <c r="O3" s="183"/>
      <c r="P3" s="183"/>
      <c r="Q3" s="183"/>
      <c r="R3" s="183"/>
      <c r="S3" s="183"/>
      <c r="T3" s="183"/>
      <c r="U3" s="183"/>
      <c r="V3" s="183"/>
      <c r="W3" s="183"/>
      <c r="X3" s="183"/>
      <c r="Y3" s="183"/>
      <c r="Z3" s="183"/>
      <c r="AA3" s="183"/>
      <c r="AB3" s="210"/>
      <c r="AG3" s="186"/>
    </row>
    <row r="4" spans="1:33" s="182" customFormat="1" ht="9.75" customHeight="1">
      <c r="A4" s="183"/>
      <c r="B4" s="183"/>
      <c r="C4" s="184"/>
      <c r="D4" s="184"/>
      <c r="E4" s="184"/>
      <c r="F4" s="184"/>
      <c r="G4" s="184"/>
      <c r="H4" s="184"/>
      <c r="I4" s="184"/>
      <c r="J4" s="183">
        <v>192</v>
      </c>
      <c r="K4" s="185">
        <v>67</v>
      </c>
      <c r="L4" s="183"/>
      <c r="M4" s="183"/>
      <c r="N4" s="183"/>
      <c r="O4" s="183"/>
      <c r="P4" s="183"/>
      <c r="Q4" s="183"/>
      <c r="R4" s="183"/>
      <c r="S4" s="183"/>
      <c r="T4" s="183"/>
      <c r="U4" s="183"/>
      <c r="V4" s="183"/>
      <c r="W4" s="183"/>
      <c r="X4" s="183"/>
      <c r="Y4" s="183"/>
      <c r="Z4" s="183"/>
      <c r="AA4" s="183"/>
      <c r="AB4" s="210"/>
      <c r="AG4" s="186"/>
    </row>
    <row r="5" spans="1:33" s="182" customFormat="1" ht="30.75" customHeight="1">
      <c r="A5" s="190" t="s">
        <v>51</v>
      </c>
      <c r="B5" s="190" t="s">
        <v>127</v>
      </c>
      <c r="C5" s="190" t="s">
        <v>95</v>
      </c>
      <c r="D5" s="190" t="s">
        <v>128</v>
      </c>
      <c r="E5" s="190" t="s">
        <v>129</v>
      </c>
      <c r="F5" s="191" t="s">
        <v>130</v>
      </c>
      <c r="G5" s="191" t="s">
        <v>131</v>
      </c>
      <c r="H5" s="191" t="s">
        <v>132</v>
      </c>
      <c r="I5" s="190" t="s">
        <v>163</v>
      </c>
      <c r="J5" s="183">
        <v>192</v>
      </c>
      <c r="K5" s="185">
        <v>67</v>
      </c>
      <c r="L5" s="183"/>
      <c r="M5" s="183"/>
      <c r="N5" s="183"/>
      <c r="O5" s="183"/>
      <c r="P5" s="183"/>
      <c r="Q5" s="183"/>
      <c r="R5" s="183"/>
      <c r="S5" s="183"/>
      <c r="T5" s="183"/>
      <c r="U5" s="183"/>
      <c r="V5" s="183"/>
      <c r="W5" s="183"/>
      <c r="X5" s="183"/>
      <c r="Y5" s="183"/>
      <c r="Z5" s="183"/>
      <c r="AA5" s="183"/>
      <c r="AB5" s="210"/>
      <c r="AD5" s="232" t="s">
        <v>134</v>
      </c>
      <c r="AE5" s="232" t="s">
        <v>135</v>
      </c>
      <c r="AG5" s="186"/>
    </row>
    <row r="6" spans="1:33" s="182" customFormat="1" ht="18" customHeight="1">
      <c r="A6" s="192">
        <v>1</v>
      </c>
      <c r="B6" s="186" t="s">
        <v>136</v>
      </c>
      <c r="C6" s="192" t="s">
        <v>137</v>
      </c>
      <c r="D6" s="193">
        <v>8</v>
      </c>
      <c r="E6" s="194">
        <v>3122.05</v>
      </c>
      <c r="F6" s="195">
        <v>104.06833333333334</v>
      </c>
      <c r="G6" s="195">
        <v>832.54</v>
      </c>
      <c r="H6" s="196"/>
      <c r="I6" s="214">
        <v>118.93</v>
      </c>
      <c r="J6" s="183"/>
      <c r="K6" s="185"/>
      <c r="L6" s="183"/>
      <c r="M6" s="183"/>
      <c r="N6" s="183"/>
      <c r="O6" s="183"/>
      <c r="P6" s="183"/>
      <c r="Q6" s="183"/>
      <c r="R6" s="183"/>
      <c r="S6" s="183"/>
      <c r="T6" s="183"/>
      <c r="U6" s="183"/>
      <c r="V6" s="183"/>
      <c r="W6" s="183"/>
      <c r="X6" s="183"/>
      <c r="Y6" s="183"/>
      <c r="Z6" s="183"/>
      <c r="AA6" s="183"/>
      <c r="AB6" s="210"/>
      <c r="AD6" s="233">
        <v>18.81</v>
      </c>
      <c r="AE6" s="233">
        <v>0</v>
      </c>
      <c r="AG6" s="186"/>
    </row>
    <row r="7" spans="1:33" s="182" customFormat="1" ht="18" customHeight="1">
      <c r="A7" s="192">
        <v>2</v>
      </c>
      <c r="B7" s="186" t="s">
        <v>138</v>
      </c>
      <c r="C7" s="192" t="s">
        <v>137</v>
      </c>
      <c r="D7" s="193">
        <v>8</v>
      </c>
      <c r="E7" s="194">
        <v>1362.298574</v>
      </c>
      <c r="F7" s="195">
        <v>45.40995246666667</v>
      </c>
      <c r="G7" s="195">
        <v>363.27</v>
      </c>
      <c r="H7" s="196">
        <v>0.81</v>
      </c>
      <c r="I7" s="214">
        <v>93.93</v>
      </c>
      <c r="J7" s="183"/>
      <c r="K7" s="183"/>
      <c r="L7" s="183"/>
      <c r="M7" s="183"/>
      <c r="N7" s="183"/>
      <c r="O7" s="183"/>
      <c r="P7" s="183"/>
      <c r="Q7" s="183"/>
      <c r="R7" s="183"/>
      <c r="S7" s="183"/>
      <c r="T7" s="183"/>
      <c r="U7" s="183"/>
      <c r="V7" s="183"/>
      <c r="W7" s="183"/>
      <c r="X7" s="183"/>
      <c r="Y7" s="183"/>
      <c r="Z7" s="183"/>
      <c r="AA7" s="183"/>
      <c r="AB7" s="210"/>
      <c r="AD7" s="233">
        <v>15.05</v>
      </c>
      <c r="AE7" s="233">
        <v>0</v>
      </c>
      <c r="AG7" s="186"/>
    </row>
    <row r="8" spans="1:33" s="182" customFormat="1" ht="18" customHeight="1">
      <c r="A8" s="192">
        <v>3</v>
      </c>
      <c r="B8" s="186" t="s">
        <v>140</v>
      </c>
      <c r="C8" s="192" t="s">
        <v>137</v>
      </c>
      <c r="D8" s="193">
        <v>4</v>
      </c>
      <c r="E8" s="194">
        <v>2346.71</v>
      </c>
      <c r="F8" s="195">
        <v>78.22366666666667</v>
      </c>
      <c r="G8" s="195">
        <v>312.89</v>
      </c>
      <c r="H8" s="196"/>
      <c r="I8" s="214">
        <v>44.69</v>
      </c>
      <c r="J8" s="183"/>
      <c r="K8" s="183"/>
      <c r="L8" s="183"/>
      <c r="M8" s="183"/>
      <c r="N8" s="183"/>
      <c r="O8" s="183"/>
      <c r="P8" s="183"/>
      <c r="Q8" s="183"/>
      <c r="R8" s="183"/>
      <c r="S8" s="183"/>
      <c r="T8" s="183"/>
      <c r="U8" s="183"/>
      <c r="V8" s="183"/>
      <c r="W8" s="183"/>
      <c r="X8" s="183"/>
      <c r="Y8" s="183"/>
      <c r="Z8" s="183"/>
      <c r="AA8" s="183"/>
      <c r="AB8" s="210"/>
      <c r="AD8" s="233"/>
      <c r="AE8" s="233"/>
      <c r="AG8" s="186"/>
    </row>
    <row r="9" spans="1:33" s="182" customFormat="1" ht="18" customHeight="1">
      <c r="A9" s="192">
        <v>4</v>
      </c>
      <c r="B9" s="186" t="s">
        <v>142</v>
      </c>
      <c r="C9" s="192" t="s">
        <v>137</v>
      </c>
      <c r="D9" s="193">
        <v>2</v>
      </c>
      <c r="E9" s="194">
        <v>3297.12</v>
      </c>
      <c r="F9" s="195">
        <v>109.904</v>
      </c>
      <c r="G9" s="195">
        <v>219.8</v>
      </c>
      <c r="H9" s="196"/>
      <c r="I9" s="214">
        <v>31.4</v>
      </c>
      <c r="J9" s="183"/>
      <c r="K9" s="183"/>
      <c r="L9" s="183"/>
      <c r="M9" s="183"/>
      <c r="N9" s="183"/>
      <c r="O9" s="183"/>
      <c r="P9" s="183"/>
      <c r="Q9" s="183"/>
      <c r="R9" s="183"/>
      <c r="S9" s="183"/>
      <c r="T9" s="183"/>
      <c r="U9" s="183"/>
      <c r="V9" s="183"/>
      <c r="W9" s="183"/>
      <c r="X9" s="183"/>
      <c r="Y9" s="183"/>
      <c r="Z9" s="183"/>
      <c r="AA9" s="183"/>
      <c r="AB9" s="210"/>
      <c r="AD9" s="233"/>
      <c r="AE9" s="233"/>
      <c r="AG9" s="186"/>
    </row>
    <row r="10" spans="1:33" s="182" customFormat="1" ht="18" customHeight="1">
      <c r="A10" s="192">
        <v>5</v>
      </c>
      <c r="B10" s="186" t="s">
        <v>143</v>
      </c>
      <c r="C10" s="192" t="s">
        <v>137</v>
      </c>
      <c r="D10" s="193">
        <v>4</v>
      </c>
      <c r="E10" s="194">
        <v>4263.1</v>
      </c>
      <c r="F10" s="195">
        <v>142.10333333333335</v>
      </c>
      <c r="G10" s="195">
        <v>568.41</v>
      </c>
      <c r="H10" s="196"/>
      <c r="I10" s="214">
        <v>81.2</v>
      </c>
      <c r="J10" s="183"/>
      <c r="K10" s="183"/>
      <c r="L10" s="183"/>
      <c r="M10" s="183"/>
      <c r="N10" s="183"/>
      <c r="O10" s="183"/>
      <c r="P10" s="183"/>
      <c r="Q10" s="183"/>
      <c r="R10" s="183"/>
      <c r="S10" s="183"/>
      <c r="T10" s="183"/>
      <c r="U10" s="183"/>
      <c r="V10" s="183"/>
      <c r="W10" s="183"/>
      <c r="X10" s="183"/>
      <c r="Y10" s="183"/>
      <c r="Z10" s="183"/>
      <c r="AA10" s="183"/>
      <c r="AB10" s="210"/>
      <c r="AD10" s="233"/>
      <c r="AE10" s="233"/>
      <c r="AG10" s="186"/>
    </row>
    <row r="11" spans="1:33" s="182" customFormat="1" ht="18" customHeight="1">
      <c r="A11" s="197" t="s">
        <v>144</v>
      </c>
      <c r="B11" s="197"/>
      <c r="C11" s="197"/>
      <c r="D11" s="197"/>
      <c r="E11" s="197"/>
      <c r="F11" s="198"/>
      <c r="G11" s="198"/>
      <c r="H11" s="198"/>
      <c r="I11" s="228">
        <v>370.15</v>
      </c>
      <c r="J11" s="183"/>
      <c r="K11" s="183"/>
      <c r="L11" s="183"/>
      <c r="M11" s="183"/>
      <c r="N11" s="183"/>
      <c r="O11" s="183"/>
      <c r="P11" s="183"/>
      <c r="Q11" s="183"/>
      <c r="R11" s="183"/>
      <c r="S11" s="183"/>
      <c r="T11" s="183"/>
      <c r="U11" s="183"/>
      <c r="V11" s="183"/>
      <c r="W11" s="183"/>
      <c r="X11" s="183"/>
      <c r="Y11" s="183"/>
      <c r="Z11" s="183"/>
      <c r="AA11" s="183"/>
      <c r="AB11" s="210"/>
      <c r="AD11" s="237">
        <v>0</v>
      </c>
      <c r="AE11" s="234"/>
      <c r="AG11" s="186"/>
    </row>
    <row r="12" spans="1:33" s="182" customFormat="1" ht="18" customHeight="1">
      <c r="A12" s="199" t="s">
        <v>145</v>
      </c>
      <c r="B12" s="199"/>
      <c r="C12" s="199"/>
      <c r="D12" s="200">
        <v>0.2</v>
      </c>
      <c r="E12" s="200"/>
      <c r="F12" s="201"/>
      <c r="G12" s="201"/>
      <c r="H12" s="201"/>
      <c r="I12" s="229">
        <f>I11*20%</f>
        <v>74.03</v>
      </c>
      <c r="J12" s="183"/>
      <c r="K12" s="183"/>
      <c r="L12" s="183"/>
      <c r="M12" s="183"/>
      <c r="N12" s="183"/>
      <c r="O12" s="183"/>
      <c r="P12" s="183"/>
      <c r="Q12" s="183"/>
      <c r="R12" s="183"/>
      <c r="S12" s="183"/>
      <c r="T12" s="183"/>
      <c r="U12" s="183"/>
      <c r="V12" s="183"/>
      <c r="W12" s="183"/>
      <c r="X12" s="183"/>
      <c r="Y12" s="183"/>
      <c r="Z12" s="183"/>
      <c r="AA12" s="183"/>
      <c r="AB12" s="210"/>
      <c r="AD12" s="233" t="e">
        <v>#REF!</v>
      </c>
      <c r="AE12" s="233"/>
      <c r="AG12" s="186"/>
    </row>
    <row r="13" spans="1:33" s="182" customFormat="1" ht="18" customHeight="1">
      <c r="A13" s="197" t="s">
        <v>146</v>
      </c>
      <c r="B13" s="197"/>
      <c r="C13" s="197"/>
      <c r="D13" s="197"/>
      <c r="E13" s="197"/>
      <c r="F13" s="201"/>
      <c r="G13" s="201"/>
      <c r="H13" s="201"/>
      <c r="I13" s="230">
        <f>I11+I12</f>
        <v>444.17999999999995</v>
      </c>
      <c r="J13" s="183"/>
      <c r="K13" s="183"/>
      <c r="L13" s="183"/>
      <c r="M13" s="183"/>
      <c r="N13" s="183"/>
      <c r="O13" s="183"/>
      <c r="P13" s="183"/>
      <c r="Q13" s="183"/>
      <c r="R13" s="183"/>
      <c r="S13" s="183"/>
      <c r="T13" s="183"/>
      <c r="U13" s="183"/>
      <c r="V13" s="183"/>
      <c r="W13" s="183"/>
      <c r="X13" s="183"/>
      <c r="Y13" s="183"/>
      <c r="Z13" s="183"/>
      <c r="AA13" s="183"/>
      <c r="AB13" s="210"/>
      <c r="AD13" s="269" t="e">
        <v>#REF!</v>
      </c>
      <c r="AE13" s="232"/>
      <c r="AG13" s="186"/>
    </row>
    <row r="14" spans="1:33" s="182" customFormat="1" ht="9.75" customHeight="1">
      <c r="A14" s="202"/>
      <c r="B14" s="202"/>
      <c r="C14" s="202"/>
      <c r="D14" s="202"/>
      <c r="E14" s="202"/>
      <c r="F14" s="203"/>
      <c r="G14" s="203"/>
      <c r="H14" s="203"/>
      <c r="I14" s="202"/>
      <c r="J14" s="183"/>
      <c r="K14" s="183"/>
      <c r="L14" s="183"/>
      <c r="M14" s="183"/>
      <c r="N14" s="183"/>
      <c r="O14" s="183"/>
      <c r="P14" s="183"/>
      <c r="Q14" s="183"/>
      <c r="R14" s="183"/>
      <c r="S14" s="183"/>
      <c r="T14" s="183"/>
      <c r="U14" s="183"/>
      <c r="V14" s="183"/>
      <c r="W14" s="183"/>
      <c r="X14" s="183"/>
      <c r="Y14" s="183"/>
      <c r="Z14" s="183"/>
      <c r="AA14" s="183"/>
      <c r="AB14" s="210">
        <v>1.739</v>
      </c>
      <c r="AD14" s="269"/>
      <c r="AE14" s="232"/>
      <c r="AG14" s="186"/>
    </row>
    <row r="15" spans="1:33" s="182" customFormat="1" ht="18" customHeight="1">
      <c r="A15" s="204" t="s">
        <v>147</v>
      </c>
      <c r="B15" s="204"/>
      <c r="C15" s="204"/>
      <c r="D15" s="204"/>
      <c r="E15" s="204"/>
      <c r="F15" s="204"/>
      <c r="G15" s="204"/>
      <c r="H15" s="204"/>
      <c r="I15" s="204"/>
      <c r="J15" s="204"/>
      <c r="K15" s="204"/>
      <c r="L15" s="183"/>
      <c r="M15" s="183"/>
      <c r="N15" s="183"/>
      <c r="O15" s="183"/>
      <c r="P15" s="183"/>
      <c r="Q15" s="183"/>
      <c r="R15" s="183"/>
      <c r="S15" s="183"/>
      <c r="T15" s="183"/>
      <c r="U15" s="183"/>
      <c r="V15" s="183"/>
      <c r="W15" s="183"/>
      <c r="X15" s="183"/>
      <c r="Y15" s="183"/>
      <c r="Z15" s="183"/>
      <c r="AA15" s="183"/>
      <c r="AB15" s="210"/>
      <c r="AD15" s="234"/>
      <c r="AE15" s="234"/>
      <c r="AG15" s="186"/>
    </row>
    <row r="16" spans="1:33" s="182" customFormat="1" ht="30" customHeight="1">
      <c r="A16" s="190" t="s">
        <v>51</v>
      </c>
      <c r="B16" s="190" t="s">
        <v>127</v>
      </c>
      <c r="C16" s="190" t="s">
        <v>95</v>
      </c>
      <c r="D16" s="190" t="s">
        <v>128</v>
      </c>
      <c r="E16" s="190" t="s">
        <v>129</v>
      </c>
      <c r="F16" s="191" t="s">
        <v>148</v>
      </c>
      <c r="G16" s="191" t="s">
        <v>131</v>
      </c>
      <c r="H16" s="191"/>
      <c r="I16" s="190" t="s">
        <v>163</v>
      </c>
      <c r="J16" s="183"/>
      <c r="K16" s="183"/>
      <c r="L16" s="183"/>
      <c r="M16" s="183"/>
      <c r="N16" s="183"/>
      <c r="O16" s="183"/>
      <c r="P16" s="183"/>
      <c r="Q16" s="183"/>
      <c r="R16" s="183"/>
      <c r="S16" s="183"/>
      <c r="T16" s="183"/>
      <c r="U16" s="183"/>
      <c r="V16" s="183"/>
      <c r="W16" s="183"/>
      <c r="X16" s="183"/>
      <c r="Y16" s="183"/>
      <c r="Z16" s="183"/>
      <c r="AA16" s="183"/>
      <c r="AB16" s="210"/>
      <c r="AD16" s="232" t="s">
        <v>134</v>
      </c>
      <c r="AE16" s="232" t="s">
        <v>135</v>
      </c>
      <c r="AG16" s="186"/>
    </row>
    <row r="17" spans="1:33" s="182" customFormat="1" ht="23.25" customHeight="1">
      <c r="A17" s="205">
        <v>1</v>
      </c>
      <c r="B17" s="206" t="s">
        <v>149</v>
      </c>
      <c r="C17" s="192" t="s">
        <v>150</v>
      </c>
      <c r="D17" s="207">
        <v>3</v>
      </c>
      <c r="E17" s="208">
        <v>20</v>
      </c>
      <c r="F17" s="209">
        <v>1560</v>
      </c>
      <c r="G17" s="209"/>
      <c r="H17" s="209"/>
      <c r="I17" s="238">
        <v>222.85</v>
      </c>
      <c r="J17" s="231"/>
      <c r="K17" s="183"/>
      <c r="L17" s="183"/>
      <c r="M17" s="183"/>
      <c r="N17" s="183"/>
      <c r="O17" s="183"/>
      <c r="P17" s="183"/>
      <c r="Q17" s="183"/>
      <c r="R17" s="183"/>
      <c r="S17" s="183"/>
      <c r="T17" s="183"/>
      <c r="U17" s="183"/>
      <c r="V17" s="183"/>
      <c r="W17" s="183"/>
      <c r="X17" s="183"/>
      <c r="Y17" s="183"/>
      <c r="Z17" s="183"/>
      <c r="AA17" s="235"/>
      <c r="AB17" s="268">
        <v>7000</v>
      </c>
      <c r="AD17" s="270">
        <v>639.92</v>
      </c>
      <c r="AE17" s="233">
        <v>0</v>
      </c>
      <c r="AG17" s="186"/>
    </row>
    <row r="18" spans="1:33" s="182" customFormat="1" ht="23.25" customHeight="1">
      <c r="A18" s="192">
        <v>2</v>
      </c>
      <c r="B18" s="210" t="s">
        <v>151</v>
      </c>
      <c r="C18" s="192" t="s">
        <v>150</v>
      </c>
      <c r="D18" s="211">
        <v>1</v>
      </c>
      <c r="E18" s="212">
        <v>105</v>
      </c>
      <c r="F18" s="213">
        <v>2730</v>
      </c>
      <c r="G18" s="213"/>
      <c r="H18" s="213"/>
      <c r="I18" s="222">
        <v>390</v>
      </c>
      <c r="J18" s="231"/>
      <c r="K18" s="183"/>
      <c r="L18" s="183"/>
      <c r="M18" s="183"/>
      <c r="N18" s="183"/>
      <c r="O18" s="183"/>
      <c r="P18" s="183"/>
      <c r="Q18" s="183"/>
      <c r="R18" s="183"/>
      <c r="S18" s="183"/>
      <c r="T18" s="183"/>
      <c r="U18" s="183"/>
      <c r="V18" s="183"/>
      <c r="W18" s="183"/>
      <c r="X18" s="183"/>
      <c r="Y18" s="183"/>
      <c r="Z18" s="183"/>
      <c r="AA18" s="235"/>
      <c r="AB18" s="268"/>
      <c r="AD18" s="270"/>
      <c r="AE18" s="233"/>
      <c r="AG18" s="186"/>
    </row>
    <row r="19" spans="1:33" s="182" customFormat="1" ht="23.25" customHeight="1">
      <c r="A19" s="192">
        <v>3</v>
      </c>
      <c r="B19" s="210" t="s">
        <v>152</v>
      </c>
      <c r="C19" s="192" t="s">
        <v>150</v>
      </c>
      <c r="D19" s="211">
        <v>1</v>
      </c>
      <c r="E19" s="212">
        <v>345.98</v>
      </c>
      <c r="F19" s="214"/>
      <c r="G19" s="213">
        <v>345.98</v>
      </c>
      <c r="H19" s="213"/>
      <c r="I19" s="222">
        <v>49.42</v>
      </c>
      <c r="J19" s="231"/>
      <c r="K19" s="183"/>
      <c r="L19" s="183"/>
      <c r="M19" s="183"/>
      <c r="N19" s="183"/>
      <c r="O19" s="183"/>
      <c r="P19" s="183"/>
      <c r="Q19" s="183"/>
      <c r="R19" s="183"/>
      <c r="S19" s="183"/>
      <c r="T19" s="183"/>
      <c r="U19" s="183"/>
      <c r="V19" s="183"/>
      <c r="W19" s="183"/>
      <c r="X19" s="183"/>
      <c r="Y19" s="183"/>
      <c r="Z19" s="183"/>
      <c r="AA19" s="183"/>
      <c r="AB19" s="271">
        <v>6094.36</v>
      </c>
      <c r="AD19" s="270"/>
      <c r="AE19" s="233"/>
      <c r="AG19" s="186"/>
    </row>
    <row r="20" spans="1:33" s="182" customFormat="1" ht="27.75" customHeight="1">
      <c r="A20" s="192">
        <v>4</v>
      </c>
      <c r="B20" s="210" t="s">
        <v>153</v>
      </c>
      <c r="C20" s="192" t="s">
        <v>150</v>
      </c>
      <c r="D20" s="211">
        <v>3</v>
      </c>
      <c r="E20" s="212">
        <v>644.52</v>
      </c>
      <c r="F20" s="214"/>
      <c r="G20" s="213">
        <v>1933.56</v>
      </c>
      <c r="H20" s="213"/>
      <c r="I20" s="222">
        <v>276.22</v>
      </c>
      <c r="J20" s="231"/>
      <c r="K20" s="183"/>
      <c r="L20" s="183"/>
      <c r="M20" s="183"/>
      <c r="N20" s="183"/>
      <c r="O20" s="183"/>
      <c r="P20" s="183"/>
      <c r="Q20" s="183"/>
      <c r="R20" s="183"/>
      <c r="S20" s="183"/>
      <c r="T20" s="183"/>
      <c r="U20" s="183"/>
      <c r="V20" s="183"/>
      <c r="W20" s="183"/>
      <c r="X20" s="183"/>
      <c r="Y20" s="183"/>
      <c r="Z20" s="183"/>
      <c r="AA20" s="183"/>
      <c r="AB20" s="271">
        <v>7000</v>
      </c>
      <c r="AD20" s="270"/>
      <c r="AE20" s="233"/>
      <c r="AG20" s="186"/>
    </row>
    <row r="21" spans="1:33" s="182" customFormat="1" ht="45.75" customHeight="1">
      <c r="A21" s="215">
        <v>5</v>
      </c>
      <c r="B21" s="216" t="s">
        <v>164</v>
      </c>
      <c r="C21" s="192" t="s">
        <v>150</v>
      </c>
      <c r="D21" s="217">
        <v>1</v>
      </c>
      <c r="E21" s="218">
        <v>8311.25</v>
      </c>
      <c r="F21" s="219"/>
      <c r="G21" s="213">
        <v>8311.25</v>
      </c>
      <c r="H21" s="213"/>
      <c r="I21" s="241">
        <v>8311.25</v>
      </c>
      <c r="J21" s="231"/>
      <c r="K21" s="183"/>
      <c r="L21" s="183"/>
      <c r="M21" s="183"/>
      <c r="N21" s="183"/>
      <c r="O21" s="183"/>
      <c r="P21" s="183"/>
      <c r="Q21" s="183"/>
      <c r="R21" s="183"/>
      <c r="S21" s="183"/>
      <c r="T21" s="183"/>
      <c r="U21" s="183"/>
      <c r="V21" s="183"/>
      <c r="W21" s="183"/>
      <c r="X21" s="183"/>
      <c r="Y21" s="183"/>
      <c r="Z21" s="183"/>
      <c r="AA21" s="183"/>
      <c r="AB21" s="271">
        <v>8620</v>
      </c>
      <c r="AD21" s="270">
        <v>106.65</v>
      </c>
      <c r="AE21" s="233">
        <v>0</v>
      </c>
      <c r="AG21" s="186"/>
    </row>
    <row r="22" spans="1:33" s="182" customFormat="1" ht="18" customHeight="1">
      <c r="A22" s="220" t="s">
        <v>144</v>
      </c>
      <c r="B22" s="220"/>
      <c r="C22" s="220"/>
      <c r="D22" s="220"/>
      <c r="E22" s="220"/>
      <c r="F22" s="221"/>
      <c r="G22" s="221"/>
      <c r="H22" s="221"/>
      <c r="I22" s="221">
        <v>9249.74</v>
      </c>
      <c r="J22" s="183"/>
      <c r="K22" s="183"/>
      <c r="L22" s="183"/>
      <c r="M22" s="183"/>
      <c r="N22" s="183"/>
      <c r="O22" s="183"/>
      <c r="P22" s="183"/>
      <c r="Q22" s="183"/>
      <c r="R22" s="183"/>
      <c r="S22" s="183"/>
      <c r="T22" s="183"/>
      <c r="U22" s="183"/>
      <c r="V22" s="183"/>
      <c r="W22" s="183"/>
      <c r="X22" s="183"/>
      <c r="Y22" s="183"/>
      <c r="Z22" s="183"/>
      <c r="AA22" s="183"/>
      <c r="AB22" s="268">
        <v>7178.59</v>
      </c>
      <c r="AD22" s="233">
        <v>0</v>
      </c>
      <c r="AE22" s="233"/>
      <c r="AG22" s="186"/>
    </row>
    <row r="23" spans="1:33" s="182" customFormat="1" ht="18" customHeight="1">
      <c r="A23" s="199" t="s">
        <v>145</v>
      </c>
      <c r="B23" s="199"/>
      <c r="C23" s="199"/>
      <c r="D23" s="196">
        <v>0.2</v>
      </c>
      <c r="E23" s="196"/>
      <c r="F23" s="221"/>
      <c r="G23" s="221"/>
      <c r="H23" s="221"/>
      <c r="I23" s="221">
        <f>I22*20%</f>
        <v>1849.948</v>
      </c>
      <c r="J23" s="183"/>
      <c r="K23" s="183"/>
      <c r="L23" s="183"/>
      <c r="M23" s="183"/>
      <c r="N23" s="183"/>
      <c r="O23" s="183"/>
      <c r="P23" s="183"/>
      <c r="Q23" s="183"/>
      <c r="R23" s="183"/>
      <c r="S23" s="183"/>
      <c r="T23" s="183"/>
      <c r="U23" s="183"/>
      <c r="V23" s="183"/>
      <c r="W23" s="183"/>
      <c r="X23" s="183"/>
      <c r="Y23" s="183"/>
      <c r="Z23" s="183"/>
      <c r="AA23" s="235"/>
      <c r="AB23" s="210"/>
      <c r="AD23" s="233">
        <v>0</v>
      </c>
      <c r="AE23" s="233"/>
      <c r="AG23" s="186"/>
    </row>
    <row r="24" spans="1:33" s="182" customFormat="1" ht="18" customHeight="1">
      <c r="A24" s="220" t="s">
        <v>155</v>
      </c>
      <c r="B24" s="220"/>
      <c r="C24" s="220"/>
      <c r="D24" s="220"/>
      <c r="E24" s="220"/>
      <c r="F24" s="221"/>
      <c r="G24" s="221"/>
      <c r="H24" s="221"/>
      <c r="I24" s="221">
        <f>I22+I23</f>
        <v>11099.688</v>
      </c>
      <c r="J24" s="183"/>
      <c r="K24" s="183"/>
      <c r="L24" s="183"/>
      <c r="M24" s="183"/>
      <c r="N24" s="183"/>
      <c r="O24" s="183"/>
      <c r="P24" s="183"/>
      <c r="Q24" s="183"/>
      <c r="R24" s="183"/>
      <c r="S24" s="183"/>
      <c r="T24" s="183"/>
      <c r="U24" s="183"/>
      <c r="V24" s="183"/>
      <c r="W24" s="183"/>
      <c r="X24" s="183"/>
      <c r="Y24" s="183"/>
      <c r="Z24" s="183"/>
      <c r="AA24" s="236"/>
      <c r="AB24" s="210"/>
      <c r="AD24" s="269">
        <v>0</v>
      </c>
      <c r="AE24" s="232"/>
      <c r="AG24" s="186"/>
    </row>
    <row r="25" spans="1:33" s="182" customFormat="1" ht="9.75" customHeight="1">
      <c r="A25" s="186"/>
      <c r="B25" s="186"/>
      <c r="C25" s="192"/>
      <c r="D25" s="192"/>
      <c r="E25" s="192"/>
      <c r="F25" s="222"/>
      <c r="G25" s="222"/>
      <c r="H25" s="222"/>
      <c r="I25" s="192"/>
      <c r="J25" s="183"/>
      <c r="K25" s="185"/>
      <c r="L25" s="183"/>
      <c r="M25" s="183"/>
      <c r="N25" s="183"/>
      <c r="O25" s="183"/>
      <c r="P25" s="183"/>
      <c r="Q25" s="183"/>
      <c r="R25" s="183"/>
      <c r="S25" s="183"/>
      <c r="T25" s="183"/>
      <c r="U25" s="183"/>
      <c r="V25" s="183"/>
      <c r="W25" s="183"/>
      <c r="X25" s="183"/>
      <c r="Y25" s="183"/>
      <c r="Z25" s="183"/>
      <c r="AA25" s="183"/>
      <c r="AB25" s="210"/>
      <c r="AD25" s="234"/>
      <c r="AE25" s="237"/>
      <c r="AG25" s="186"/>
    </row>
    <row r="26" spans="1:33" s="182" customFormat="1" ht="18" customHeight="1">
      <c r="A26" s="223" t="s">
        <v>156</v>
      </c>
      <c r="B26" s="223"/>
      <c r="C26" s="223"/>
      <c r="D26" s="223"/>
      <c r="E26" s="223"/>
      <c r="F26" s="224"/>
      <c r="G26" s="224"/>
      <c r="H26" s="224"/>
      <c r="I26" s="224">
        <f>I13+I24</f>
        <v>11543.868</v>
      </c>
      <c r="J26" s="183"/>
      <c r="K26" s="183"/>
      <c r="L26" s="183"/>
      <c r="M26" s="183"/>
      <c r="N26" s="183"/>
      <c r="O26" s="183"/>
      <c r="P26" s="183"/>
      <c r="Q26" s="183"/>
      <c r="R26" s="183"/>
      <c r="S26" s="183"/>
      <c r="T26" s="183"/>
      <c r="U26" s="183"/>
      <c r="V26" s="183"/>
      <c r="W26" s="183"/>
      <c r="X26" s="183"/>
      <c r="Y26" s="183"/>
      <c r="Z26" s="183"/>
      <c r="AA26" s="235"/>
      <c r="AB26" s="272"/>
      <c r="AD26" s="269" t="e">
        <v>#REF!</v>
      </c>
      <c r="AE26" s="232"/>
      <c r="AG26" s="186"/>
    </row>
    <row r="27" spans="1:33" s="182" customFormat="1" ht="9.75" customHeight="1">
      <c r="A27" s="202"/>
      <c r="B27" s="202"/>
      <c r="C27" s="202"/>
      <c r="D27" s="202"/>
      <c r="E27" s="202"/>
      <c r="F27" s="203"/>
      <c r="G27" s="203"/>
      <c r="H27" s="203"/>
      <c r="I27" s="202"/>
      <c r="J27" s="183"/>
      <c r="K27" s="183"/>
      <c r="L27" s="183"/>
      <c r="M27" s="183"/>
      <c r="N27" s="183"/>
      <c r="O27" s="183"/>
      <c r="P27" s="183"/>
      <c r="Q27" s="183"/>
      <c r="R27" s="183"/>
      <c r="S27" s="183"/>
      <c r="T27" s="183"/>
      <c r="U27" s="183"/>
      <c r="V27" s="183"/>
      <c r="W27" s="183"/>
      <c r="X27" s="183"/>
      <c r="Y27" s="183"/>
      <c r="Z27" s="183"/>
      <c r="AA27" s="183"/>
      <c r="AB27" s="210"/>
      <c r="AG27" s="186"/>
    </row>
    <row r="28" spans="1:33" s="182" customFormat="1" ht="18.75" customHeight="1">
      <c r="A28" s="225" t="s">
        <v>157</v>
      </c>
      <c r="B28" s="225"/>
      <c r="C28" s="225"/>
      <c r="D28" s="225"/>
      <c r="E28" s="225"/>
      <c r="F28" s="225"/>
      <c r="G28" s="225"/>
      <c r="H28" s="225"/>
      <c r="I28" s="225"/>
      <c r="J28" s="225"/>
      <c r="K28" s="225"/>
      <c r="L28" s="225"/>
      <c r="M28" s="183"/>
      <c r="N28" s="183"/>
      <c r="O28" s="183"/>
      <c r="P28" s="183"/>
      <c r="Q28" s="183"/>
      <c r="R28" s="183"/>
      <c r="S28" s="183"/>
      <c r="T28" s="183"/>
      <c r="U28" s="183"/>
      <c r="V28" s="183"/>
      <c r="W28" s="183"/>
      <c r="X28" s="183"/>
      <c r="Y28" s="183"/>
      <c r="Z28" s="183"/>
      <c r="AA28" s="183"/>
      <c r="AB28" s="210"/>
      <c r="AG28" s="186"/>
    </row>
    <row r="29" spans="1:33" s="182" customFormat="1" ht="18" customHeight="1">
      <c r="A29" s="226" t="s">
        <v>158</v>
      </c>
      <c r="B29" s="226"/>
      <c r="C29" s="226"/>
      <c r="D29" s="226"/>
      <c r="E29" s="226"/>
      <c r="F29" s="226"/>
      <c r="G29" s="226"/>
      <c r="H29" s="226"/>
      <c r="I29" s="226"/>
      <c r="J29" s="226"/>
      <c r="K29" s="226"/>
      <c r="L29" s="226"/>
      <c r="M29" s="183"/>
      <c r="N29" s="183"/>
      <c r="O29" s="183"/>
      <c r="P29" s="183"/>
      <c r="Q29" s="183"/>
      <c r="R29" s="183"/>
      <c r="S29" s="183"/>
      <c r="T29" s="183"/>
      <c r="U29" s="183"/>
      <c r="V29" s="183"/>
      <c r="W29" s="183"/>
      <c r="X29" s="183"/>
      <c r="Y29" s="183"/>
      <c r="Z29" s="183"/>
      <c r="AA29" s="183"/>
      <c r="AB29" s="210"/>
      <c r="AG29" s="186"/>
    </row>
    <row r="30" spans="1:33" s="182" customFormat="1" ht="18" customHeight="1">
      <c r="A30" s="226" t="s">
        <v>159</v>
      </c>
      <c r="B30" s="226"/>
      <c r="C30" s="226"/>
      <c r="D30" s="226"/>
      <c r="E30" s="226"/>
      <c r="F30" s="226"/>
      <c r="G30" s="226"/>
      <c r="H30" s="226"/>
      <c r="I30" s="226"/>
      <c r="J30" s="226"/>
      <c r="K30" s="226"/>
      <c r="L30" s="226"/>
      <c r="M30" s="183"/>
      <c r="N30" s="183"/>
      <c r="O30" s="183"/>
      <c r="P30" s="183"/>
      <c r="Q30" s="183"/>
      <c r="R30" s="183"/>
      <c r="S30" s="183"/>
      <c r="T30" s="183"/>
      <c r="U30" s="183"/>
      <c r="V30" s="183"/>
      <c r="W30" s="183"/>
      <c r="X30" s="183"/>
      <c r="Y30" s="183"/>
      <c r="Z30" s="183"/>
      <c r="AA30" s="183"/>
      <c r="AB30" s="210"/>
      <c r="AG30" s="186"/>
    </row>
    <row r="31" spans="1:33" s="182" customFormat="1" ht="18" customHeight="1">
      <c r="A31" s="226" t="s">
        <v>160</v>
      </c>
      <c r="B31" s="226"/>
      <c r="C31" s="226"/>
      <c r="D31" s="226"/>
      <c r="E31" s="226"/>
      <c r="F31" s="226"/>
      <c r="G31" s="226"/>
      <c r="H31" s="226"/>
      <c r="I31" s="226"/>
      <c r="J31" s="226"/>
      <c r="K31" s="226"/>
      <c r="L31" s="226"/>
      <c r="M31" s="183"/>
      <c r="N31" s="183"/>
      <c r="O31" s="183"/>
      <c r="P31" s="183"/>
      <c r="Q31" s="183"/>
      <c r="R31" s="183"/>
      <c r="S31" s="183"/>
      <c r="T31" s="183"/>
      <c r="U31" s="183"/>
      <c r="V31" s="183"/>
      <c r="W31" s="183"/>
      <c r="X31" s="183"/>
      <c r="Y31" s="183"/>
      <c r="Z31" s="183"/>
      <c r="AA31" s="183"/>
      <c r="AB31" s="210"/>
      <c r="AG31" s="186"/>
    </row>
    <row r="32" spans="1:12" ht="171.75" customHeight="1">
      <c r="A32" s="242" t="s">
        <v>161</v>
      </c>
      <c r="B32" s="242"/>
      <c r="C32" s="242"/>
      <c r="D32" s="242"/>
      <c r="E32" s="242"/>
      <c r="F32" s="242"/>
      <c r="G32" s="242"/>
      <c r="H32" s="242"/>
      <c r="I32" s="242"/>
      <c r="J32" s="242"/>
      <c r="K32" s="242"/>
      <c r="L32" s="242"/>
    </row>
  </sheetData>
  <sheetProtection/>
  <mergeCells count="24">
    <mergeCell ref="A1:I1"/>
    <mergeCell ref="J1:K1"/>
    <mergeCell ref="A2:I2"/>
    <mergeCell ref="A3:K3"/>
    <mergeCell ref="A11:D11"/>
    <mergeCell ref="AD11:AE11"/>
    <mergeCell ref="A12:C12"/>
    <mergeCell ref="AD12:AE12"/>
    <mergeCell ref="A13:D13"/>
    <mergeCell ref="AD13:AE13"/>
    <mergeCell ref="A15:K15"/>
    <mergeCell ref="A22:D22"/>
    <mergeCell ref="AD22:AE22"/>
    <mergeCell ref="A23:C23"/>
    <mergeCell ref="AD23:AE23"/>
    <mergeCell ref="A24:D24"/>
    <mergeCell ref="AD24:AE24"/>
    <mergeCell ref="A26:D26"/>
    <mergeCell ref="AD26:AE26"/>
    <mergeCell ref="A28:L28"/>
    <mergeCell ref="A29:L29"/>
    <mergeCell ref="A30:L30"/>
    <mergeCell ref="A31:L31"/>
    <mergeCell ref="A32:L32"/>
  </mergeCells>
  <printOptions/>
  <pageMargins left="0.5118110236220472" right="0.5118110236220472" top="0.9842519685039371" bottom="0.8661417322834646" header="0.31496062992125984" footer="0.31496062992125984"/>
  <pageSetup fitToHeight="0" fitToWidth="1" horizontalDpi="600" verticalDpi="600" orientation="portrait" paperSize="9" scale="71"/>
</worksheet>
</file>

<file path=xl/worksheets/sheet40.xml><?xml version="1.0" encoding="utf-8"?>
<worksheet xmlns="http://schemas.openxmlformats.org/spreadsheetml/2006/main" xmlns:r="http://schemas.openxmlformats.org/officeDocument/2006/relationships">
  <sheetPr>
    <pageSetUpPr fitToPage="1"/>
  </sheetPr>
  <dimension ref="A1:AD32"/>
  <sheetViews>
    <sheetView showZeros="0" view="pageBreakPreview" zoomScaleNormal="120" zoomScaleSheetLayoutView="100" workbookViewId="0" topLeftCell="A8">
      <selection activeCell="I26" sqref="I26"/>
    </sheetView>
  </sheetViews>
  <sheetFormatPr defaultColWidth="9.140625" defaultRowHeight="12" customHeight="1"/>
  <cols>
    <col min="1" max="1" width="6.140625" style="183" customWidth="1"/>
    <col min="2" max="2" width="47.28125" style="183" customWidth="1"/>
    <col min="3" max="3" width="8.57421875" style="184" customWidth="1"/>
    <col min="4" max="4" width="8.140625" style="184" customWidth="1"/>
    <col min="5" max="5" width="16.00390625" style="184" customWidth="1"/>
    <col min="6" max="7" width="11.00390625" style="184" customWidth="1"/>
    <col min="8" max="8" width="13.00390625" style="184" customWidth="1"/>
    <col min="9" max="9" width="10.7109375" style="184" customWidth="1"/>
    <col min="10" max="10" width="9.140625" style="183" hidden="1" customWidth="1"/>
    <col min="11" max="11" width="9.140625" style="185" hidden="1" customWidth="1"/>
    <col min="12" max="13" width="9.140625" style="183" hidden="1" customWidth="1"/>
    <col min="14" max="14" width="11.140625" style="183" hidden="1" customWidth="1"/>
    <col min="15" max="25" width="9.140625" style="183" hidden="1" customWidth="1"/>
    <col min="26" max="26" width="2.28125" style="183" customWidth="1"/>
    <col min="27" max="27" width="12.28125" style="183" customWidth="1"/>
    <col min="28" max="28" width="18.57421875" style="182" customWidth="1"/>
    <col min="29" max="29" width="9.140625" style="182" customWidth="1"/>
    <col min="30" max="30" width="9.140625" style="186" customWidth="1"/>
    <col min="31" max="31" width="9.140625" style="182" customWidth="1"/>
    <col min="32" max="16384" width="9.140625" style="183" customWidth="1"/>
  </cols>
  <sheetData>
    <row r="1" spans="1:30" s="182" customFormat="1" ht="21.75" customHeight="1">
      <c r="A1" s="187" t="s">
        <v>124</v>
      </c>
      <c r="B1" s="187"/>
      <c r="C1" s="187"/>
      <c r="D1" s="187"/>
      <c r="E1" s="187"/>
      <c r="F1" s="187"/>
      <c r="G1" s="187"/>
      <c r="H1" s="187"/>
      <c r="I1" s="187"/>
      <c r="J1" s="187"/>
      <c r="K1" s="187"/>
      <c r="L1" s="183"/>
      <c r="M1" s="183"/>
      <c r="N1" s="183"/>
      <c r="O1" s="183"/>
      <c r="P1" s="183"/>
      <c r="Q1" s="183"/>
      <c r="R1" s="183"/>
      <c r="S1" s="183"/>
      <c r="T1" s="183"/>
      <c r="U1" s="183"/>
      <c r="V1" s="183"/>
      <c r="W1" s="183"/>
      <c r="X1" s="183"/>
      <c r="Y1" s="183"/>
      <c r="Z1" s="183"/>
      <c r="AA1" s="183"/>
      <c r="AD1" s="186"/>
    </row>
    <row r="2" spans="1:30" s="182" customFormat="1" ht="22.5" customHeight="1">
      <c r="A2" s="188" t="s">
        <v>261</v>
      </c>
      <c r="B2" s="188"/>
      <c r="C2" s="188"/>
      <c r="D2" s="188"/>
      <c r="E2" s="188"/>
      <c r="F2" s="188"/>
      <c r="G2" s="188"/>
      <c r="H2" s="188"/>
      <c r="I2" s="188"/>
      <c r="J2" s="227"/>
      <c r="K2" s="227"/>
      <c r="L2" s="183"/>
      <c r="M2" s="183"/>
      <c r="N2" s="183"/>
      <c r="O2" s="183"/>
      <c r="P2" s="183"/>
      <c r="Q2" s="183"/>
      <c r="R2" s="183"/>
      <c r="S2" s="183"/>
      <c r="T2" s="183"/>
      <c r="U2" s="183"/>
      <c r="V2" s="183"/>
      <c r="W2" s="183"/>
      <c r="X2" s="183"/>
      <c r="Y2" s="183"/>
      <c r="Z2" s="183"/>
      <c r="AA2" s="183"/>
      <c r="AD2" s="186"/>
    </row>
    <row r="3" spans="1:30" s="182" customFormat="1" ht="18" customHeight="1">
      <c r="A3" s="189" t="s">
        <v>126</v>
      </c>
      <c r="B3" s="189"/>
      <c r="C3" s="189"/>
      <c r="D3" s="189"/>
      <c r="E3" s="189"/>
      <c r="F3" s="189"/>
      <c r="G3" s="189"/>
      <c r="H3" s="189"/>
      <c r="I3" s="189"/>
      <c r="J3" s="189"/>
      <c r="K3" s="189"/>
      <c r="L3" s="183"/>
      <c r="M3" s="183"/>
      <c r="N3" s="183"/>
      <c r="O3" s="183"/>
      <c r="P3" s="183"/>
      <c r="Q3" s="183"/>
      <c r="R3" s="183"/>
      <c r="S3" s="183"/>
      <c r="T3" s="183"/>
      <c r="U3" s="183"/>
      <c r="V3" s="183"/>
      <c r="W3" s="183"/>
      <c r="X3" s="183"/>
      <c r="Y3" s="183"/>
      <c r="Z3" s="183"/>
      <c r="AA3" s="183"/>
      <c r="AD3" s="186"/>
    </row>
    <row r="4" spans="1:30" s="182" customFormat="1" ht="9.75" customHeight="1">
      <c r="A4" s="183"/>
      <c r="B4" s="183"/>
      <c r="C4" s="184"/>
      <c r="D4" s="184"/>
      <c r="E4" s="184"/>
      <c r="F4" s="184"/>
      <c r="G4" s="184"/>
      <c r="H4" s="184"/>
      <c r="I4" s="184"/>
      <c r="J4" s="183">
        <v>192</v>
      </c>
      <c r="K4" s="185">
        <v>67</v>
      </c>
      <c r="L4" s="183"/>
      <c r="M4" s="183"/>
      <c r="N4" s="183"/>
      <c r="O4" s="183"/>
      <c r="P4" s="183"/>
      <c r="Q4" s="183"/>
      <c r="R4" s="183"/>
      <c r="S4" s="183"/>
      <c r="T4" s="183"/>
      <c r="U4" s="183"/>
      <c r="V4" s="183"/>
      <c r="W4" s="183"/>
      <c r="X4" s="183"/>
      <c r="Y4" s="183"/>
      <c r="Z4" s="183"/>
      <c r="AA4" s="183"/>
      <c r="AD4" s="186"/>
    </row>
    <row r="5" spans="1:30" s="182" customFormat="1" ht="30.75" customHeight="1">
      <c r="A5" s="190" t="s">
        <v>51</v>
      </c>
      <c r="B5" s="190" t="s">
        <v>127</v>
      </c>
      <c r="C5" s="190" t="s">
        <v>95</v>
      </c>
      <c r="D5" s="190" t="s">
        <v>128</v>
      </c>
      <c r="E5" s="190" t="s">
        <v>129</v>
      </c>
      <c r="F5" s="191" t="s">
        <v>130</v>
      </c>
      <c r="G5" s="191" t="s">
        <v>131</v>
      </c>
      <c r="H5" s="191" t="s">
        <v>132</v>
      </c>
      <c r="I5" s="190" t="s">
        <v>163</v>
      </c>
      <c r="J5" s="183">
        <v>192</v>
      </c>
      <c r="K5" s="185">
        <v>67</v>
      </c>
      <c r="L5" s="183"/>
      <c r="M5" s="183"/>
      <c r="N5" s="183"/>
      <c r="O5" s="183"/>
      <c r="P5" s="183"/>
      <c r="Q5" s="183"/>
      <c r="R5" s="183"/>
      <c r="S5" s="183"/>
      <c r="T5" s="183"/>
      <c r="U5" s="183"/>
      <c r="V5" s="183"/>
      <c r="W5" s="183"/>
      <c r="X5" s="183"/>
      <c r="Y5" s="183"/>
      <c r="Z5" s="183"/>
      <c r="AA5" s="183"/>
      <c r="AB5" s="232" t="s">
        <v>135</v>
      </c>
      <c r="AD5" s="186"/>
    </row>
    <row r="6" spans="1:30" s="182" customFormat="1" ht="18" customHeight="1">
      <c r="A6" s="192">
        <v>1</v>
      </c>
      <c r="B6" s="186" t="s">
        <v>138</v>
      </c>
      <c r="C6" s="192" t="s">
        <v>139</v>
      </c>
      <c r="D6" s="193">
        <v>2</v>
      </c>
      <c r="E6" s="194">
        <v>1362.298574</v>
      </c>
      <c r="F6" s="195">
        <v>45.40995246666667</v>
      </c>
      <c r="G6" s="195">
        <v>90.81</v>
      </c>
      <c r="H6" s="196">
        <v>0.81</v>
      </c>
      <c r="I6" s="214">
        <v>164.36</v>
      </c>
      <c r="J6" s="183"/>
      <c r="K6" s="185"/>
      <c r="L6" s="183"/>
      <c r="M6" s="183"/>
      <c r="N6" s="183"/>
      <c r="O6" s="183"/>
      <c r="P6" s="183"/>
      <c r="Q6" s="183"/>
      <c r="R6" s="183"/>
      <c r="S6" s="183"/>
      <c r="T6" s="183"/>
      <c r="U6" s="183"/>
      <c r="V6" s="183"/>
      <c r="W6" s="183"/>
      <c r="X6" s="183"/>
      <c r="Y6" s="183"/>
      <c r="Z6" s="183"/>
      <c r="AA6" s="183"/>
      <c r="AB6" s="233"/>
      <c r="AD6" s="186"/>
    </row>
    <row r="7" spans="1:30" s="182" customFormat="1" ht="18" customHeight="1">
      <c r="A7" s="192">
        <v>2</v>
      </c>
      <c r="B7" s="186" t="s">
        <v>140</v>
      </c>
      <c r="C7" s="192" t="s">
        <v>141</v>
      </c>
      <c r="D7" s="193">
        <v>1</v>
      </c>
      <c r="E7" s="194">
        <v>2346.71</v>
      </c>
      <c r="F7" s="195">
        <v>78.22366666666667</v>
      </c>
      <c r="G7" s="195">
        <v>78.22</v>
      </c>
      <c r="H7" s="196"/>
      <c r="I7" s="214">
        <v>78.22</v>
      </c>
      <c r="J7" s="183"/>
      <c r="K7" s="185"/>
      <c r="L7" s="183"/>
      <c r="M7" s="183"/>
      <c r="N7" s="183"/>
      <c r="O7" s="183"/>
      <c r="P7" s="183"/>
      <c r="Q7" s="183"/>
      <c r="R7" s="183"/>
      <c r="S7" s="183"/>
      <c r="T7" s="183"/>
      <c r="U7" s="183"/>
      <c r="V7" s="183"/>
      <c r="W7" s="183"/>
      <c r="X7" s="183"/>
      <c r="Y7" s="183"/>
      <c r="Z7" s="183"/>
      <c r="AA7" s="183"/>
      <c r="AB7" s="233"/>
      <c r="AD7" s="186"/>
    </row>
    <row r="8" spans="1:30" s="182" customFormat="1" ht="18" customHeight="1">
      <c r="A8" s="192">
        <v>3</v>
      </c>
      <c r="B8" s="186" t="s">
        <v>142</v>
      </c>
      <c r="C8" s="192" t="s">
        <v>137</v>
      </c>
      <c r="D8" s="193">
        <v>1</v>
      </c>
      <c r="E8" s="194">
        <v>3297.12</v>
      </c>
      <c r="F8" s="195">
        <v>109.904</v>
      </c>
      <c r="G8" s="195">
        <v>109.9</v>
      </c>
      <c r="H8" s="196"/>
      <c r="I8" s="214">
        <v>109.9</v>
      </c>
      <c r="J8" s="183"/>
      <c r="K8" s="185"/>
      <c r="L8" s="183"/>
      <c r="M8" s="183"/>
      <c r="N8" s="183"/>
      <c r="O8" s="183"/>
      <c r="P8" s="183"/>
      <c r="Q8" s="183"/>
      <c r="R8" s="183"/>
      <c r="S8" s="183"/>
      <c r="T8" s="183"/>
      <c r="U8" s="183"/>
      <c r="V8" s="183"/>
      <c r="W8" s="183"/>
      <c r="X8" s="183"/>
      <c r="Y8" s="183"/>
      <c r="Z8" s="183"/>
      <c r="AA8" s="183"/>
      <c r="AB8" s="233"/>
      <c r="AD8" s="186"/>
    </row>
    <row r="9" spans="1:30" s="182" customFormat="1" ht="18" customHeight="1">
      <c r="A9" s="192">
        <v>4</v>
      </c>
      <c r="B9" s="186" t="s">
        <v>246</v>
      </c>
      <c r="C9" s="192" t="s">
        <v>262</v>
      </c>
      <c r="D9" s="193">
        <v>2</v>
      </c>
      <c r="E9" s="194">
        <v>1489</v>
      </c>
      <c r="F9" s="195">
        <v>49.63333333333333</v>
      </c>
      <c r="G9" s="195">
        <v>99.26</v>
      </c>
      <c r="H9" s="196">
        <v>0.6976</v>
      </c>
      <c r="I9" s="214">
        <v>168.5</v>
      </c>
      <c r="J9" s="183"/>
      <c r="K9" s="185"/>
      <c r="L9" s="183"/>
      <c r="M9" s="183"/>
      <c r="N9" s="183"/>
      <c r="O9" s="183"/>
      <c r="P9" s="183"/>
      <c r="Q9" s="183"/>
      <c r="R9" s="183"/>
      <c r="S9" s="183"/>
      <c r="T9" s="183"/>
      <c r="U9" s="183"/>
      <c r="V9" s="183"/>
      <c r="W9" s="183"/>
      <c r="X9" s="183"/>
      <c r="Y9" s="183"/>
      <c r="Z9" s="183"/>
      <c r="AA9" s="183"/>
      <c r="AB9" s="233"/>
      <c r="AD9" s="186"/>
    </row>
    <row r="10" spans="1:30" s="182" customFormat="1" ht="18" customHeight="1">
      <c r="A10" s="197" t="s">
        <v>144</v>
      </c>
      <c r="B10" s="197"/>
      <c r="C10" s="197"/>
      <c r="D10" s="197"/>
      <c r="E10" s="197"/>
      <c r="F10" s="198"/>
      <c r="G10" s="198"/>
      <c r="H10" s="198"/>
      <c r="I10" s="228">
        <v>520.98</v>
      </c>
      <c r="J10" s="183"/>
      <c r="K10" s="183"/>
      <c r="L10" s="183"/>
      <c r="M10" s="183"/>
      <c r="N10" s="183"/>
      <c r="O10" s="183"/>
      <c r="P10" s="183"/>
      <c r="Q10" s="183"/>
      <c r="R10" s="183"/>
      <c r="S10" s="183"/>
      <c r="T10" s="183"/>
      <c r="U10" s="183"/>
      <c r="V10" s="183"/>
      <c r="W10" s="183"/>
      <c r="X10" s="183"/>
      <c r="Y10" s="183"/>
      <c r="Z10" s="183"/>
      <c r="AA10" s="183"/>
      <c r="AB10" s="234"/>
      <c r="AD10" s="186"/>
    </row>
    <row r="11" spans="1:30" s="182" customFormat="1" ht="18" customHeight="1">
      <c r="A11" s="199" t="s">
        <v>145</v>
      </c>
      <c r="B11" s="199"/>
      <c r="C11" s="199"/>
      <c r="D11" s="200">
        <v>0.2</v>
      </c>
      <c r="E11" s="200"/>
      <c r="F11" s="201"/>
      <c r="G11" s="201"/>
      <c r="H11" s="201"/>
      <c r="I11" s="229">
        <f>I10*20%</f>
        <v>104.19600000000001</v>
      </c>
      <c r="J11" s="183"/>
      <c r="K11" s="183"/>
      <c r="L11" s="183"/>
      <c r="M11" s="183"/>
      <c r="N11" s="183"/>
      <c r="O11" s="183"/>
      <c r="P11" s="183"/>
      <c r="Q11" s="183"/>
      <c r="R11" s="183"/>
      <c r="S11" s="183"/>
      <c r="T11" s="183"/>
      <c r="U11" s="183"/>
      <c r="V11" s="183"/>
      <c r="W11" s="183"/>
      <c r="X11" s="183"/>
      <c r="Y11" s="183"/>
      <c r="Z11" s="183"/>
      <c r="AA11" s="183"/>
      <c r="AB11" s="233"/>
      <c r="AD11" s="186"/>
    </row>
    <row r="12" spans="1:30" s="182" customFormat="1" ht="18" customHeight="1">
      <c r="A12" s="197" t="s">
        <v>146</v>
      </c>
      <c r="B12" s="197"/>
      <c r="C12" s="197"/>
      <c r="D12" s="197"/>
      <c r="E12" s="197"/>
      <c r="F12" s="201"/>
      <c r="G12" s="201"/>
      <c r="H12" s="201"/>
      <c r="I12" s="230">
        <f>I10+I11</f>
        <v>625.176</v>
      </c>
      <c r="J12" s="183"/>
      <c r="K12" s="183"/>
      <c r="L12" s="183"/>
      <c r="M12" s="183"/>
      <c r="N12" s="183"/>
      <c r="O12" s="183"/>
      <c r="P12" s="183"/>
      <c r="Q12" s="183"/>
      <c r="R12" s="183"/>
      <c r="S12" s="183"/>
      <c r="T12" s="183"/>
      <c r="U12" s="183"/>
      <c r="V12" s="183"/>
      <c r="W12" s="183"/>
      <c r="X12" s="183"/>
      <c r="Y12" s="183"/>
      <c r="Z12" s="183"/>
      <c r="AA12" s="183"/>
      <c r="AB12" s="232"/>
      <c r="AD12" s="186"/>
    </row>
    <row r="13" spans="1:30" s="182" customFormat="1" ht="9.75" customHeight="1">
      <c r="A13" s="202"/>
      <c r="B13" s="202"/>
      <c r="C13" s="202"/>
      <c r="D13" s="202"/>
      <c r="E13" s="202"/>
      <c r="F13" s="203"/>
      <c r="G13" s="203"/>
      <c r="H13" s="203"/>
      <c r="I13" s="202"/>
      <c r="J13" s="183"/>
      <c r="K13" s="183"/>
      <c r="L13" s="183"/>
      <c r="M13" s="183"/>
      <c r="N13" s="183"/>
      <c r="O13" s="183"/>
      <c r="P13" s="183"/>
      <c r="Q13" s="183"/>
      <c r="R13" s="183"/>
      <c r="S13" s="183"/>
      <c r="T13" s="183"/>
      <c r="U13" s="183"/>
      <c r="V13" s="183"/>
      <c r="W13" s="183"/>
      <c r="X13" s="183"/>
      <c r="Y13" s="183"/>
      <c r="Z13" s="183"/>
      <c r="AA13" s="183"/>
      <c r="AB13" s="232"/>
      <c r="AD13" s="186"/>
    </row>
    <row r="14" spans="1:30" s="182" customFormat="1" ht="18" customHeight="1">
      <c r="A14" s="204" t="s">
        <v>147</v>
      </c>
      <c r="B14" s="204"/>
      <c r="C14" s="204"/>
      <c r="D14" s="204"/>
      <c r="E14" s="204"/>
      <c r="F14" s="204"/>
      <c r="G14" s="204"/>
      <c r="H14" s="204"/>
      <c r="I14" s="204"/>
      <c r="J14" s="204"/>
      <c r="K14" s="204"/>
      <c r="L14" s="183"/>
      <c r="M14" s="183"/>
      <c r="N14" s="183"/>
      <c r="O14" s="183"/>
      <c r="P14" s="183"/>
      <c r="Q14" s="183"/>
      <c r="R14" s="183"/>
      <c r="S14" s="183"/>
      <c r="T14" s="183"/>
      <c r="U14" s="183"/>
      <c r="V14" s="183"/>
      <c r="W14" s="183"/>
      <c r="X14" s="183"/>
      <c r="Y14" s="183"/>
      <c r="Z14" s="183"/>
      <c r="AA14" s="183"/>
      <c r="AB14" s="234"/>
      <c r="AD14" s="186"/>
    </row>
    <row r="15" spans="1:30" s="182" customFormat="1" ht="30" customHeight="1">
      <c r="A15" s="190" t="s">
        <v>51</v>
      </c>
      <c r="B15" s="190" t="s">
        <v>127</v>
      </c>
      <c r="C15" s="190" t="s">
        <v>95</v>
      </c>
      <c r="D15" s="190" t="s">
        <v>128</v>
      </c>
      <c r="E15" s="190" t="s">
        <v>129</v>
      </c>
      <c r="F15" s="191" t="s">
        <v>148</v>
      </c>
      <c r="G15" s="191" t="s">
        <v>131</v>
      </c>
      <c r="H15" s="191"/>
      <c r="I15" s="190" t="s">
        <v>163</v>
      </c>
      <c r="J15" s="183"/>
      <c r="K15" s="183"/>
      <c r="L15" s="183"/>
      <c r="M15" s="183"/>
      <c r="N15" s="183"/>
      <c r="O15" s="183"/>
      <c r="P15" s="183"/>
      <c r="Q15" s="183"/>
      <c r="R15" s="183"/>
      <c r="S15" s="183"/>
      <c r="T15" s="183"/>
      <c r="U15" s="183"/>
      <c r="V15" s="183"/>
      <c r="W15" s="183"/>
      <c r="X15" s="183"/>
      <c r="Y15" s="183"/>
      <c r="Z15" s="183"/>
      <c r="AA15" s="183"/>
      <c r="AB15" s="232" t="s">
        <v>135</v>
      </c>
      <c r="AD15" s="186"/>
    </row>
    <row r="16" spans="1:30" s="182" customFormat="1" ht="16.5" customHeight="1">
      <c r="A16" s="205">
        <v>1</v>
      </c>
      <c r="B16" s="206" t="s">
        <v>149</v>
      </c>
      <c r="C16" s="192" t="s">
        <v>150</v>
      </c>
      <c r="D16" s="207">
        <v>2</v>
      </c>
      <c r="E16" s="208">
        <v>20</v>
      </c>
      <c r="F16" s="209">
        <v>240</v>
      </c>
      <c r="G16" s="209"/>
      <c r="H16" s="209"/>
      <c r="I16" s="209">
        <v>240</v>
      </c>
      <c r="J16" s="231"/>
      <c r="K16" s="183"/>
      <c r="L16" s="183"/>
      <c r="M16" s="183"/>
      <c r="N16" s="183"/>
      <c r="O16" s="183"/>
      <c r="P16" s="183"/>
      <c r="Q16" s="183"/>
      <c r="R16" s="183"/>
      <c r="S16" s="183"/>
      <c r="T16" s="183"/>
      <c r="U16" s="183"/>
      <c r="V16" s="183"/>
      <c r="W16" s="183"/>
      <c r="X16" s="183"/>
      <c r="Y16" s="183"/>
      <c r="Z16" s="183"/>
      <c r="AA16" s="235"/>
      <c r="AB16" s="233" t="e">
        <v>#REF!</v>
      </c>
      <c r="AD16" s="186"/>
    </row>
    <row r="17" spans="1:30" s="182" customFormat="1" ht="16.5" customHeight="1">
      <c r="A17" s="192">
        <v>2</v>
      </c>
      <c r="B17" s="210" t="s">
        <v>151</v>
      </c>
      <c r="C17" s="192" t="s">
        <v>150</v>
      </c>
      <c r="D17" s="211">
        <v>1</v>
      </c>
      <c r="E17" s="212">
        <v>105</v>
      </c>
      <c r="F17" s="213">
        <v>630</v>
      </c>
      <c r="G17" s="213"/>
      <c r="H17" s="213"/>
      <c r="I17" s="213">
        <v>630</v>
      </c>
      <c r="J17" s="231"/>
      <c r="K17" s="183"/>
      <c r="L17" s="183"/>
      <c r="M17" s="183"/>
      <c r="N17" s="183"/>
      <c r="O17" s="183"/>
      <c r="P17" s="183"/>
      <c r="Q17" s="183"/>
      <c r="R17" s="183"/>
      <c r="S17" s="183"/>
      <c r="T17" s="183"/>
      <c r="U17" s="183"/>
      <c r="V17" s="183"/>
      <c r="W17" s="183"/>
      <c r="X17" s="183"/>
      <c r="Y17" s="183"/>
      <c r="Z17" s="183"/>
      <c r="AA17" s="235"/>
      <c r="AB17" s="233"/>
      <c r="AD17" s="186"/>
    </row>
    <row r="18" spans="1:30" s="182" customFormat="1" ht="16.5" customHeight="1">
      <c r="A18" s="192">
        <v>3</v>
      </c>
      <c r="B18" s="210" t="s">
        <v>248</v>
      </c>
      <c r="C18" s="192" t="s">
        <v>150</v>
      </c>
      <c r="D18" s="211">
        <v>1</v>
      </c>
      <c r="E18" s="212">
        <v>345.98</v>
      </c>
      <c r="F18" s="214"/>
      <c r="G18" s="213">
        <v>9.1</v>
      </c>
      <c r="H18" s="213"/>
      <c r="I18" s="213">
        <v>9.1</v>
      </c>
      <c r="J18" s="231"/>
      <c r="K18" s="183"/>
      <c r="L18" s="183"/>
      <c r="M18" s="183"/>
      <c r="N18" s="183"/>
      <c r="O18" s="183"/>
      <c r="P18" s="183"/>
      <c r="Q18" s="183"/>
      <c r="R18" s="183"/>
      <c r="S18" s="183"/>
      <c r="T18" s="183"/>
      <c r="U18" s="183"/>
      <c r="V18" s="183"/>
      <c r="W18" s="183"/>
      <c r="X18" s="183"/>
      <c r="Y18" s="183"/>
      <c r="Z18" s="183"/>
      <c r="AA18" s="183"/>
      <c r="AB18" s="233"/>
      <c r="AD18" s="186"/>
    </row>
    <row r="19" spans="1:30" s="182" customFormat="1" ht="28.5" customHeight="1">
      <c r="A19" s="192">
        <v>4</v>
      </c>
      <c r="B19" s="210" t="s">
        <v>202</v>
      </c>
      <c r="C19" s="192" t="s">
        <v>150</v>
      </c>
      <c r="D19" s="211">
        <v>1</v>
      </c>
      <c r="E19" s="212">
        <v>644.52</v>
      </c>
      <c r="F19" s="214"/>
      <c r="G19" s="213">
        <v>16.96</v>
      </c>
      <c r="H19" s="213"/>
      <c r="I19" s="213">
        <v>16.96</v>
      </c>
      <c r="J19" s="231"/>
      <c r="K19" s="183"/>
      <c r="L19" s="183"/>
      <c r="M19" s="183"/>
      <c r="N19" s="183"/>
      <c r="O19" s="183"/>
      <c r="P19" s="183"/>
      <c r="Q19" s="183"/>
      <c r="R19" s="183"/>
      <c r="S19" s="183"/>
      <c r="T19" s="183"/>
      <c r="U19" s="183"/>
      <c r="V19" s="183"/>
      <c r="W19" s="183"/>
      <c r="X19" s="183"/>
      <c r="Y19" s="183"/>
      <c r="Z19" s="183"/>
      <c r="AA19" s="183"/>
      <c r="AB19" s="233"/>
      <c r="AD19" s="186"/>
    </row>
    <row r="20" spans="1:30" s="182" customFormat="1" ht="39.75" customHeight="1">
      <c r="A20" s="215">
        <v>5</v>
      </c>
      <c r="B20" s="216" t="s">
        <v>263</v>
      </c>
      <c r="C20" s="192" t="s">
        <v>150</v>
      </c>
      <c r="D20" s="217">
        <v>1</v>
      </c>
      <c r="E20" s="218">
        <v>1724.71</v>
      </c>
      <c r="F20" s="219"/>
      <c r="G20" s="213">
        <v>1724.71</v>
      </c>
      <c r="H20" s="213"/>
      <c r="I20" s="219">
        <v>1724.71</v>
      </c>
      <c r="J20" s="231"/>
      <c r="K20" s="183"/>
      <c r="L20" s="183"/>
      <c r="M20" s="183"/>
      <c r="N20" s="183"/>
      <c r="O20" s="183"/>
      <c r="P20" s="183"/>
      <c r="Q20" s="183"/>
      <c r="R20" s="183"/>
      <c r="S20" s="183"/>
      <c r="T20" s="183"/>
      <c r="U20" s="183"/>
      <c r="V20" s="183"/>
      <c r="W20" s="183"/>
      <c r="X20" s="183"/>
      <c r="Y20" s="183"/>
      <c r="Z20" s="183"/>
      <c r="AA20" s="183"/>
      <c r="AB20" s="233" t="e">
        <v>#REF!</v>
      </c>
      <c r="AD20" s="186"/>
    </row>
    <row r="21" spans="1:30" s="182" customFormat="1" ht="18" customHeight="1">
      <c r="A21" s="220" t="s">
        <v>144</v>
      </c>
      <c r="B21" s="220"/>
      <c r="C21" s="220"/>
      <c r="D21" s="220"/>
      <c r="E21" s="220"/>
      <c r="F21" s="221"/>
      <c r="G21" s="221"/>
      <c r="H21" s="221"/>
      <c r="I21" s="221">
        <v>2620.77</v>
      </c>
      <c r="J21" s="183"/>
      <c r="K21" s="183"/>
      <c r="L21" s="183"/>
      <c r="M21" s="183"/>
      <c r="N21" s="183"/>
      <c r="O21" s="183"/>
      <c r="P21" s="183"/>
      <c r="Q21" s="183"/>
      <c r="R21" s="183"/>
      <c r="S21" s="183"/>
      <c r="T21" s="183"/>
      <c r="U21" s="183"/>
      <c r="V21" s="183"/>
      <c r="W21" s="183"/>
      <c r="X21" s="183"/>
      <c r="Y21" s="183"/>
      <c r="Z21" s="183"/>
      <c r="AA21" s="183"/>
      <c r="AB21" s="233"/>
      <c r="AD21" s="186"/>
    </row>
    <row r="22" spans="1:30" s="182" customFormat="1" ht="18" customHeight="1">
      <c r="A22" s="199" t="s">
        <v>145</v>
      </c>
      <c r="B22" s="199"/>
      <c r="C22" s="199"/>
      <c r="D22" s="196">
        <v>0.2</v>
      </c>
      <c r="E22" s="196"/>
      <c r="F22" s="221"/>
      <c r="G22" s="221"/>
      <c r="H22" s="221"/>
      <c r="I22" s="221">
        <f>I21*20%</f>
        <v>524.154</v>
      </c>
      <c r="J22" s="183"/>
      <c r="K22" s="183"/>
      <c r="L22" s="183"/>
      <c r="M22" s="183"/>
      <c r="N22" s="183"/>
      <c r="O22" s="183"/>
      <c r="P22" s="183"/>
      <c r="Q22" s="183"/>
      <c r="R22" s="183"/>
      <c r="S22" s="183"/>
      <c r="T22" s="183"/>
      <c r="U22" s="183"/>
      <c r="V22" s="183"/>
      <c r="W22" s="183"/>
      <c r="X22" s="183"/>
      <c r="Y22" s="183"/>
      <c r="Z22" s="183"/>
      <c r="AA22" s="183"/>
      <c r="AB22" s="233"/>
      <c r="AD22" s="186"/>
    </row>
    <row r="23" spans="1:30" s="182" customFormat="1" ht="18" customHeight="1">
      <c r="A23" s="220" t="s">
        <v>155</v>
      </c>
      <c r="B23" s="220"/>
      <c r="C23" s="220"/>
      <c r="D23" s="220"/>
      <c r="E23" s="220"/>
      <c r="F23" s="221"/>
      <c r="G23" s="221"/>
      <c r="H23" s="221"/>
      <c r="I23" s="221">
        <f>I21+I22</f>
        <v>3144.924</v>
      </c>
      <c r="J23" s="183"/>
      <c r="K23" s="183"/>
      <c r="L23" s="183"/>
      <c r="M23" s="183"/>
      <c r="N23" s="183"/>
      <c r="O23" s="183"/>
      <c r="P23" s="183"/>
      <c r="Q23" s="183"/>
      <c r="R23" s="183"/>
      <c r="S23" s="183"/>
      <c r="T23" s="183"/>
      <c r="U23" s="183"/>
      <c r="V23" s="183"/>
      <c r="W23" s="183"/>
      <c r="X23" s="183"/>
      <c r="Y23" s="183"/>
      <c r="Z23" s="183"/>
      <c r="AA23" s="236"/>
      <c r="AB23" s="232"/>
      <c r="AD23" s="186"/>
    </row>
    <row r="24" spans="1:30" s="182" customFormat="1" ht="9.75" customHeight="1">
      <c r="A24" s="186"/>
      <c r="B24" s="186"/>
      <c r="C24" s="192"/>
      <c r="D24" s="192"/>
      <c r="E24" s="192"/>
      <c r="F24" s="222"/>
      <c r="G24" s="222"/>
      <c r="H24" s="222"/>
      <c r="I24" s="192"/>
      <c r="J24" s="183"/>
      <c r="K24" s="185"/>
      <c r="L24" s="183"/>
      <c r="M24" s="183"/>
      <c r="N24" s="183"/>
      <c r="O24" s="183"/>
      <c r="P24" s="183"/>
      <c r="Q24" s="183"/>
      <c r="R24" s="183"/>
      <c r="S24" s="183"/>
      <c r="T24" s="183"/>
      <c r="U24" s="183"/>
      <c r="V24" s="183"/>
      <c r="W24" s="183"/>
      <c r="X24" s="183"/>
      <c r="Y24" s="183"/>
      <c r="Z24" s="183"/>
      <c r="AA24" s="183"/>
      <c r="AB24" s="237"/>
      <c r="AD24" s="186"/>
    </row>
    <row r="25" spans="1:30" s="182" customFormat="1" ht="18" customHeight="1">
      <c r="A25" s="223" t="s">
        <v>156</v>
      </c>
      <c r="B25" s="223"/>
      <c r="C25" s="223"/>
      <c r="D25" s="223"/>
      <c r="E25" s="223"/>
      <c r="F25" s="224"/>
      <c r="G25" s="224"/>
      <c r="H25" s="224"/>
      <c r="I25" s="224">
        <f>I23+I12</f>
        <v>3770.1</v>
      </c>
      <c r="J25" s="183"/>
      <c r="K25" s="183"/>
      <c r="L25" s="183"/>
      <c r="M25" s="183"/>
      <c r="N25" s="183"/>
      <c r="O25" s="183"/>
      <c r="P25" s="183"/>
      <c r="Q25" s="183"/>
      <c r="R25" s="183"/>
      <c r="S25" s="183"/>
      <c r="T25" s="183"/>
      <c r="U25" s="183"/>
      <c r="V25" s="183"/>
      <c r="W25" s="183"/>
      <c r="X25" s="183"/>
      <c r="Y25" s="183"/>
      <c r="Z25" s="183"/>
      <c r="AA25" s="235"/>
      <c r="AB25" s="232"/>
      <c r="AD25" s="186"/>
    </row>
    <row r="26" spans="1:30" s="182" customFormat="1" ht="9.75" customHeight="1">
      <c r="A26" s="202"/>
      <c r="B26" s="202"/>
      <c r="C26" s="202"/>
      <c r="D26" s="202"/>
      <c r="E26" s="202"/>
      <c r="F26" s="203"/>
      <c r="G26" s="203"/>
      <c r="H26" s="203"/>
      <c r="I26" s="202"/>
      <c r="J26" s="183"/>
      <c r="K26" s="183"/>
      <c r="L26" s="183"/>
      <c r="M26" s="183"/>
      <c r="N26" s="183"/>
      <c r="O26" s="183"/>
      <c r="P26" s="183"/>
      <c r="Q26" s="183"/>
      <c r="R26" s="183"/>
      <c r="S26" s="183"/>
      <c r="T26" s="183"/>
      <c r="U26" s="183"/>
      <c r="V26" s="183"/>
      <c r="W26" s="183"/>
      <c r="X26" s="183"/>
      <c r="Y26" s="183"/>
      <c r="Z26" s="183"/>
      <c r="AA26" s="183"/>
      <c r="AD26" s="186"/>
    </row>
    <row r="27" spans="1:30" s="182" customFormat="1" ht="17.25" customHeight="1">
      <c r="A27" s="225" t="s">
        <v>157</v>
      </c>
      <c r="B27" s="225"/>
      <c r="C27" s="225"/>
      <c r="D27" s="225"/>
      <c r="E27" s="225"/>
      <c r="F27" s="225"/>
      <c r="G27" s="225"/>
      <c r="H27" s="225"/>
      <c r="I27" s="225"/>
      <c r="J27" s="225"/>
      <c r="K27" s="225"/>
      <c r="L27" s="225"/>
      <c r="M27" s="183"/>
      <c r="N27" s="183"/>
      <c r="O27" s="183"/>
      <c r="P27" s="183"/>
      <c r="Q27" s="183"/>
      <c r="R27" s="183"/>
      <c r="S27" s="183"/>
      <c r="T27" s="183"/>
      <c r="U27" s="183"/>
      <c r="V27" s="183"/>
      <c r="W27" s="183"/>
      <c r="X27" s="183"/>
      <c r="Y27" s="183"/>
      <c r="Z27" s="183"/>
      <c r="AA27" s="183"/>
      <c r="AD27" s="186"/>
    </row>
    <row r="28" spans="1:30" s="182" customFormat="1" ht="15" customHeight="1">
      <c r="A28" s="226" t="s">
        <v>158</v>
      </c>
      <c r="B28" s="226"/>
      <c r="C28" s="226"/>
      <c r="D28" s="226"/>
      <c r="E28" s="226"/>
      <c r="F28" s="226"/>
      <c r="G28" s="226"/>
      <c r="H28" s="226"/>
      <c r="I28" s="226"/>
      <c r="J28" s="226"/>
      <c r="K28" s="226"/>
      <c r="L28" s="226"/>
      <c r="M28" s="183"/>
      <c r="N28" s="183"/>
      <c r="O28" s="183"/>
      <c r="P28" s="183"/>
      <c r="Q28" s="183"/>
      <c r="R28" s="183"/>
      <c r="S28" s="183"/>
      <c r="T28" s="183"/>
      <c r="U28" s="183"/>
      <c r="V28" s="183"/>
      <c r="W28" s="183"/>
      <c r="X28" s="183"/>
      <c r="Y28" s="183"/>
      <c r="Z28" s="183"/>
      <c r="AA28" s="183"/>
      <c r="AD28" s="186"/>
    </row>
    <row r="29" spans="1:30" s="182" customFormat="1" ht="15" customHeight="1">
      <c r="A29" s="226" t="s">
        <v>159</v>
      </c>
      <c r="B29" s="226"/>
      <c r="C29" s="226"/>
      <c r="D29" s="226"/>
      <c r="E29" s="226"/>
      <c r="F29" s="226"/>
      <c r="G29" s="226"/>
      <c r="H29" s="226"/>
      <c r="I29" s="226"/>
      <c r="J29" s="226"/>
      <c r="K29" s="226"/>
      <c r="L29" s="226"/>
      <c r="M29" s="183"/>
      <c r="N29" s="183"/>
      <c r="O29" s="183"/>
      <c r="P29" s="183"/>
      <c r="Q29" s="183"/>
      <c r="R29" s="183"/>
      <c r="S29" s="183"/>
      <c r="T29" s="183"/>
      <c r="U29" s="183"/>
      <c r="V29" s="183"/>
      <c r="W29" s="183"/>
      <c r="X29" s="183"/>
      <c r="Y29" s="183"/>
      <c r="Z29" s="183"/>
      <c r="AA29" s="183"/>
      <c r="AD29" s="186"/>
    </row>
    <row r="30" spans="1:30" s="182" customFormat="1" ht="15" customHeight="1">
      <c r="A30" s="42" t="s">
        <v>264</v>
      </c>
      <c r="B30" s="226"/>
      <c r="C30" s="226"/>
      <c r="D30" s="226"/>
      <c r="E30" s="226"/>
      <c r="F30" s="226"/>
      <c r="G30" s="226"/>
      <c r="H30" s="226"/>
      <c r="I30" s="226"/>
      <c r="J30" s="226"/>
      <c r="K30" s="226"/>
      <c r="L30" s="226"/>
      <c r="M30" s="183"/>
      <c r="N30" s="183"/>
      <c r="O30" s="183"/>
      <c r="P30" s="183"/>
      <c r="Q30" s="183"/>
      <c r="R30" s="183"/>
      <c r="S30" s="183"/>
      <c r="T30" s="183"/>
      <c r="U30" s="183"/>
      <c r="V30" s="183"/>
      <c r="W30" s="183"/>
      <c r="X30" s="183"/>
      <c r="Y30" s="183"/>
      <c r="Z30" s="183"/>
      <c r="AA30" s="183"/>
      <c r="AD30" s="186"/>
    </row>
    <row r="31" spans="1:30" s="182" customFormat="1" ht="15" customHeight="1">
      <c r="A31" s="226" t="s">
        <v>205</v>
      </c>
      <c r="B31" s="226"/>
      <c r="C31" s="226"/>
      <c r="D31" s="226"/>
      <c r="E31" s="226"/>
      <c r="F31" s="226"/>
      <c r="G31" s="226"/>
      <c r="H31" s="226"/>
      <c r="I31" s="226"/>
      <c r="J31" s="226"/>
      <c r="K31" s="226"/>
      <c r="L31" s="226"/>
      <c r="M31" s="183"/>
      <c r="N31" s="183"/>
      <c r="O31" s="183"/>
      <c r="P31" s="183"/>
      <c r="Q31" s="183"/>
      <c r="R31" s="183"/>
      <c r="S31" s="183"/>
      <c r="T31" s="183"/>
      <c r="U31" s="183"/>
      <c r="V31" s="183"/>
      <c r="W31" s="183"/>
      <c r="X31" s="183"/>
      <c r="Y31" s="183"/>
      <c r="Z31" s="183"/>
      <c r="AA31" s="183"/>
      <c r="AD31" s="186"/>
    </row>
    <row r="32" spans="1:12" ht="133.5" customHeight="1">
      <c r="A32" s="226" t="s">
        <v>265</v>
      </c>
      <c r="B32" s="226"/>
      <c r="C32" s="226"/>
      <c r="D32" s="226"/>
      <c r="E32" s="226"/>
      <c r="F32" s="226"/>
      <c r="G32" s="226"/>
      <c r="H32" s="226"/>
      <c r="I32" s="226"/>
      <c r="J32" s="226"/>
      <c r="K32" s="226"/>
      <c r="L32" s="226"/>
    </row>
  </sheetData>
  <sheetProtection/>
  <mergeCells count="17">
    <mergeCell ref="A1:I1"/>
    <mergeCell ref="J1:K1"/>
    <mergeCell ref="A2:I2"/>
    <mergeCell ref="A3:K3"/>
    <mergeCell ref="A10:D10"/>
    <mergeCell ref="A11:C11"/>
    <mergeCell ref="A12:D12"/>
    <mergeCell ref="A14:K14"/>
    <mergeCell ref="A21:D21"/>
    <mergeCell ref="A22:C22"/>
    <mergeCell ref="A23:D23"/>
    <mergeCell ref="A25:D25"/>
    <mergeCell ref="A27:L27"/>
    <mergeCell ref="A28:L28"/>
    <mergeCell ref="A29:L29"/>
    <mergeCell ref="A31:L31"/>
    <mergeCell ref="A32:L32"/>
  </mergeCells>
  <printOptions/>
  <pageMargins left="0.5118110236220472" right="0.5118110236220472" top="1.1023622047244095" bottom="0.8661417322834646" header="0.31496062992125984" footer="0.31496062992125984"/>
  <pageSetup fitToHeight="0" fitToWidth="1" horizontalDpi="600" verticalDpi="600" orientation="portrait" paperSize="9" scale="70"/>
</worksheet>
</file>

<file path=xl/worksheets/sheet41.xml><?xml version="1.0" encoding="utf-8"?>
<worksheet xmlns="http://schemas.openxmlformats.org/spreadsheetml/2006/main" xmlns:r="http://schemas.openxmlformats.org/officeDocument/2006/relationships">
  <sheetPr>
    <pageSetUpPr fitToPage="1"/>
  </sheetPr>
  <dimension ref="A1:I73"/>
  <sheetViews>
    <sheetView view="pageBreakPreview" zoomScale="110" zoomScaleSheetLayoutView="110" workbookViewId="0" topLeftCell="A57">
      <selection activeCell="F15" sqref="F15"/>
    </sheetView>
  </sheetViews>
  <sheetFormatPr defaultColWidth="8.00390625" defaultRowHeight="15"/>
  <cols>
    <col min="1" max="1" width="7.00390625" style="22" customWidth="1"/>
    <col min="2" max="2" width="34.00390625" style="22" customWidth="1"/>
    <col min="3" max="3" width="15.140625" style="22" customWidth="1"/>
    <col min="4" max="4" width="9.57421875" style="22" customWidth="1"/>
    <col min="5" max="5" width="17.8515625" style="22" customWidth="1"/>
    <col min="6" max="6" width="13.00390625" style="22" customWidth="1"/>
    <col min="7" max="7" width="13.421875" style="22" customWidth="1"/>
    <col min="8" max="8" width="9.00390625" style="22" bestFit="1" customWidth="1"/>
    <col min="9" max="16384" width="8.00390625" style="22" customWidth="1"/>
  </cols>
  <sheetData>
    <row r="1" spans="1:7" ht="25.5" customHeight="1">
      <c r="A1" s="23" t="s">
        <v>266</v>
      </c>
      <c r="B1" s="23"/>
      <c r="C1" s="23"/>
      <c r="D1" s="23"/>
      <c r="E1" s="23"/>
      <c r="F1" s="23"/>
      <c r="G1" s="23"/>
    </row>
    <row r="2" spans="1:7" ht="17.25" customHeight="1">
      <c r="A2" s="24"/>
      <c r="B2" s="25" t="s">
        <v>267</v>
      </c>
      <c r="C2" s="24"/>
      <c r="D2" s="26"/>
      <c r="E2" s="27"/>
      <c r="F2" s="24"/>
      <c r="G2" s="24"/>
    </row>
    <row r="3" spans="1:7" ht="19.5" customHeight="1">
      <c r="A3" s="28" t="s">
        <v>268</v>
      </c>
      <c r="B3" s="28"/>
      <c r="C3" s="28"/>
      <c r="D3" s="28"/>
      <c r="E3" s="28"/>
      <c r="G3" s="29"/>
    </row>
    <row r="4" spans="2:7" ht="32.25" customHeight="1">
      <c r="B4" s="30" t="s">
        <v>269</v>
      </c>
      <c r="C4" s="30"/>
      <c r="D4" s="30"/>
      <c r="E4" s="30"/>
      <c r="F4" s="30"/>
      <c r="G4" s="31"/>
    </row>
    <row r="5" spans="1:7" ht="15.75" customHeight="1">
      <c r="A5" s="32" t="s">
        <v>270</v>
      </c>
      <c r="B5" s="32"/>
      <c r="C5" s="32"/>
      <c r="D5" s="32"/>
      <c r="E5" s="32"/>
      <c r="F5" s="32"/>
      <c r="G5" s="32"/>
    </row>
    <row r="6" spans="1:7" ht="16.5" customHeight="1">
      <c r="A6" s="33"/>
      <c r="B6" s="34" t="s">
        <v>271</v>
      </c>
      <c r="C6" s="34"/>
      <c r="D6" s="34"/>
      <c r="E6" s="34" t="s">
        <v>272</v>
      </c>
      <c r="F6" s="35" t="s">
        <v>273</v>
      </c>
      <c r="G6" s="36">
        <v>184924</v>
      </c>
    </row>
    <row r="7" spans="2:7" ht="16.5" customHeight="1">
      <c r="B7" s="22" t="s">
        <v>274</v>
      </c>
      <c r="C7" s="31"/>
      <c r="E7" s="37"/>
      <c r="F7" s="38" t="s">
        <v>275</v>
      </c>
      <c r="G7" s="39">
        <v>203416.40000000002</v>
      </c>
    </row>
    <row r="8" spans="2:7" ht="16.5" customHeight="1">
      <c r="B8" s="22" t="s">
        <v>276</v>
      </c>
      <c r="C8" s="31">
        <v>2019</v>
      </c>
      <c r="E8" s="40" t="s">
        <v>277</v>
      </c>
      <c r="G8" s="31" t="s">
        <v>278</v>
      </c>
    </row>
    <row r="9" spans="1:7" ht="16.5" customHeight="1">
      <c r="A9" s="41"/>
      <c r="B9" s="42" t="s">
        <v>279</v>
      </c>
      <c r="C9" s="43" t="s">
        <v>280</v>
      </c>
      <c r="D9" s="41"/>
      <c r="E9" s="44" t="s">
        <v>281</v>
      </c>
      <c r="F9" s="41"/>
      <c r="G9" s="45">
        <v>7.46</v>
      </c>
    </row>
    <row r="10" ht="8.25" customHeight="1"/>
    <row r="11" spans="1:7" ht="17.25" customHeight="1">
      <c r="A11" s="41"/>
      <c r="B11" s="46" t="s">
        <v>282</v>
      </c>
      <c r="C11" s="47" t="s">
        <v>283</v>
      </c>
      <c r="D11" s="41"/>
      <c r="E11" s="41" t="s">
        <v>284</v>
      </c>
      <c r="F11" s="41"/>
      <c r="G11" s="48"/>
    </row>
    <row r="12" spans="2:7" ht="17.25" customHeight="1">
      <c r="B12" s="49" t="s">
        <v>285</v>
      </c>
      <c r="C12" s="50">
        <v>772.71</v>
      </c>
      <c r="E12" s="22" t="s">
        <v>286</v>
      </c>
      <c r="F12" s="31"/>
      <c r="G12" s="51"/>
    </row>
    <row r="13" ht="8.25" customHeight="1"/>
    <row r="14" spans="2:7" ht="16.5" customHeight="1">
      <c r="B14" s="49" t="s">
        <v>287</v>
      </c>
      <c r="C14" s="49" t="s">
        <v>288</v>
      </c>
      <c r="E14" s="22" t="s">
        <v>289</v>
      </c>
      <c r="G14" s="50">
        <v>44.03</v>
      </c>
    </row>
    <row r="15" spans="2:7" ht="16.5" customHeight="1">
      <c r="B15" s="49" t="s">
        <v>290</v>
      </c>
      <c r="C15" s="49" t="s">
        <v>291</v>
      </c>
      <c r="E15" s="22" t="s">
        <v>289</v>
      </c>
      <c r="G15" s="50">
        <v>22.75</v>
      </c>
    </row>
    <row r="16" spans="2:7" ht="16.5" customHeight="1">
      <c r="B16" s="49" t="s">
        <v>292</v>
      </c>
      <c r="C16" s="49" t="s">
        <v>293</v>
      </c>
      <c r="E16" s="22" t="s">
        <v>289</v>
      </c>
      <c r="G16" s="50">
        <v>41.9</v>
      </c>
    </row>
    <row r="17" spans="1:7" ht="17.25" customHeight="1">
      <c r="A17" s="52" t="s">
        <v>294</v>
      </c>
      <c r="B17" s="52"/>
      <c r="C17" s="52"/>
      <c r="D17" s="52"/>
      <c r="E17" s="52"/>
      <c r="F17" s="52"/>
      <c r="G17" s="52"/>
    </row>
    <row r="18" spans="1:7" ht="16.5" customHeight="1">
      <c r="A18" s="53"/>
      <c r="B18" s="54" t="s">
        <v>295</v>
      </c>
      <c r="C18" s="55">
        <v>50</v>
      </c>
      <c r="D18" s="53"/>
      <c r="E18" s="54" t="s">
        <v>296</v>
      </c>
      <c r="F18" s="53"/>
      <c r="G18" s="56">
        <v>1000</v>
      </c>
    </row>
    <row r="19" spans="1:7" ht="18.75" customHeight="1">
      <c r="A19" s="52" t="s">
        <v>297</v>
      </c>
      <c r="B19" s="52"/>
      <c r="C19" s="52"/>
      <c r="D19" s="52"/>
      <c r="E19" s="52"/>
      <c r="F19" s="52"/>
      <c r="G19" s="52"/>
    </row>
    <row r="20" spans="1:7" ht="18.75" customHeight="1">
      <c r="A20" s="57">
        <v>1</v>
      </c>
      <c r="B20" s="58" t="s">
        <v>298</v>
      </c>
      <c r="C20" s="58"/>
      <c r="D20" s="58"/>
      <c r="E20" s="58"/>
      <c r="F20" s="58"/>
      <c r="G20" s="41"/>
    </row>
    <row r="21" spans="1:7" ht="25.5">
      <c r="A21" s="57" t="s">
        <v>299</v>
      </c>
      <c r="B21" s="58" t="s">
        <v>300</v>
      </c>
      <c r="C21" s="58"/>
      <c r="D21" s="59" t="s">
        <v>95</v>
      </c>
      <c r="E21" s="60" t="s">
        <v>301</v>
      </c>
      <c r="F21" s="59" t="s">
        <v>302</v>
      </c>
      <c r="G21" s="61" t="s">
        <v>303</v>
      </c>
    </row>
    <row r="22" spans="1:7" ht="12.75">
      <c r="A22" s="150" t="s">
        <v>304</v>
      </c>
      <c r="B22" s="40" t="s">
        <v>216</v>
      </c>
      <c r="C22" s="179"/>
      <c r="D22" s="74"/>
      <c r="E22" s="180">
        <v>0.6976</v>
      </c>
      <c r="F22" s="49">
        <v>884.3051059200001</v>
      </c>
      <c r="G22" s="51"/>
    </row>
    <row r="23" spans="1:7" ht="12.75">
      <c r="A23" s="57" t="s">
        <v>305</v>
      </c>
      <c r="B23" s="44" t="s">
        <v>306</v>
      </c>
      <c r="C23" s="58"/>
      <c r="D23" s="47"/>
      <c r="E23" s="62">
        <v>1267.6392</v>
      </c>
      <c r="F23" s="63">
        <v>1267.6392</v>
      </c>
      <c r="G23" s="48"/>
    </row>
    <row r="24" spans="1:7" ht="12.75">
      <c r="A24" s="57" t="s">
        <v>307</v>
      </c>
      <c r="B24" s="58" t="s">
        <v>308</v>
      </c>
      <c r="C24" s="58"/>
      <c r="D24" s="47" t="s">
        <v>309</v>
      </c>
      <c r="E24" s="60"/>
      <c r="F24" s="60"/>
      <c r="G24" s="64">
        <v>2151.94</v>
      </c>
    </row>
    <row r="25" spans="1:7" ht="12.75">
      <c r="A25" s="65" t="s">
        <v>310</v>
      </c>
      <c r="B25" s="66" t="s">
        <v>311</v>
      </c>
      <c r="C25" s="41"/>
      <c r="D25" s="60" t="s">
        <v>95</v>
      </c>
      <c r="E25" s="60" t="s">
        <v>312</v>
      </c>
      <c r="F25" s="61" t="s">
        <v>313</v>
      </c>
      <c r="G25" s="59" t="s">
        <v>303</v>
      </c>
    </row>
    <row r="26" spans="1:7" ht="12.75">
      <c r="A26" s="67" t="s">
        <v>314</v>
      </c>
      <c r="B26" s="68" t="s">
        <v>315</v>
      </c>
      <c r="D26" s="69" t="s">
        <v>68</v>
      </c>
      <c r="E26" s="70">
        <v>1</v>
      </c>
      <c r="F26" s="51">
        <v>184924</v>
      </c>
      <c r="G26" s="71"/>
    </row>
    <row r="27" spans="1:7" ht="12.75">
      <c r="A27" s="67" t="s">
        <v>316</v>
      </c>
      <c r="B27" s="68" t="s">
        <v>317</v>
      </c>
      <c r="D27" s="72" t="s">
        <v>309</v>
      </c>
      <c r="E27" s="73">
        <v>0.909090909090909</v>
      </c>
      <c r="F27" s="51">
        <v>168112.72727272724</v>
      </c>
      <c r="G27" s="71"/>
    </row>
    <row r="28" spans="1:7" ht="12.75">
      <c r="A28" s="67" t="s">
        <v>318</v>
      </c>
      <c r="B28" s="68" t="s">
        <v>319</v>
      </c>
      <c r="D28" s="74" t="s">
        <v>320</v>
      </c>
      <c r="E28" s="73"/>
      <c r="F28" s="51">
        <v>33622.36363636363</v>
      </c>
      <c r="G28" s="71"/>
    </row>
    <row r="29" spans="1:7" ht="12.75">
      <c r="A29" s="75"/>
      <c r="B29" s="76" t="s">
        <v>321</v>
      </c>
      <c r="C29" s="77"/>
      <c r="D29" s="32" t="s">
        <v>309</v>
      </c>
      <c r="E29" s="78">
        <v>1</v>
      </c>
      <c r="F29" s="79">
        <v>2801.863636363636</v>
      </c>
      <c r="G29" s="80">
        <v>2801.86</v>
      </c>
    </row>
    <row r="30" spans="1:7" ht="25.5">
      <c r="A30" s="75" t="s">
        <v>322</v>
      </c>
      <c r="B30" s="81" t="s">
        <v>323</v>
      </c>
      <c r="C30" s="77"/>
      <c r="D30" s="32" t="s">
        <v>95</v>
      </c>
      <c r="E30" s="60" t="s">
        <v>312</v>
      </c>
      <c r="F30" s="82" t="s">
        <v>324</v>
      </c>
      <c r="G30" s="80" t="s">
        <v>303</v>
      </c>
    </row>
    <row r="31" spans="1:7" ht="12.75">
      <c r="A31" s="83" t="s">
        <v>325</v>
      </c>
      <c r="B31" s="84" t="s">
        <v>326</v>
      </c>
      <c r="C31" s="33"/>
      <c r="D31" s="85" t="s">
        <v>320</v>
      </c>
      <c r="E31" s="86">
        <v>0.06450000000000002</v>
      </c>
      <c r="F31" s="87"/>
      <c r="G31" s="88"/>
    </row>
    <row r="32" spans="1:7" ht="12.75">
      <c r="A32" s="67" t="s">
        <v>327</v>
      </c>
      <c r="B32" s="68" t="s">
        <v>328</v>
      </c>
      <c r="D32" s="74" t="s">
        <v>329</v>
      </c>
      <c r="E32" s="89">
        <v>5</v>
      </c>
      <c r="F32" s="51"/>
      <c r="G32" s="71"/>
    </row>
    <row r="33" spans="1:7" ht="12.75">
      <c r="A33" s="65" t="s">
        <v>330</v>
      </c>
      <c r="B33" s="90" t="s">
        <v>331</v>
      </c>
      <c r="C33" s="41"/>
      <c r="D33" s="47" t="s">
        <v>320</v>
      </c>
      <c r="E33" s="91">
        <v>0.006156818181818183</v>
      </c>
      <c r="F33" s="48">
        <v>1035.0394958677684</v>
      </c>
      <c r="G33" s="92"/>
    </row>
    <row r="34" spans="1:7" ht="12.75">
      <c r="A34" s="75" t="s">
        <v>332</v>
      </c>
      <c r="B34" s="76" t="s">
        <v>333</v>
      </c>
      <c r="C34" s="77"/>
      <c r="D34" s="32" t="s">
        <v>334</v>
      </c>
      <c r="E34" s="78">
        <v>1</v>
      </c>
      <c r="F34" s="79">
        <v>86.25329132231404</v>
      </c>
      <c r="G34" s="80">
        <v>7.18</v>
      </c>
    </row>
    <row r="35" spans="1:7" ht="28.5">
      <c r="A35" s="93" t="s">
        <v>335</v>
      </c>
      <c r="B35" s="94" t="s">
        <v>336</v>
      </c>
      <c r="C35" s="95"/>
      <c r="D35" s="96" t="s">
        <v>95</v>
      </c>
      <c r="E35" s="96" t="s">
        <v>312</v>
      </c>
      <c r="F35" s="97" t="s">
        <v>337</v>
      </c>
      <c r="G35" s="98" t="s">
        <v>303</v>
      </c>
    </row>
    <row r="36" spans="1:7" ht="15">
      <c r="A36" s="99" t="s">
        <v>338</v>
      </c>
      <c r="B36" s="100" t="s">
        <v>339</v>
      </c>
      <c r="C36" s="101"/>
      <c r="D36" s="102" t="s">
        <v>320</v>
      </c>
      <c r="E36" s="103">
        <v>0.03</v>
      </c>
      <c r="F36" s="104">
        <v>5043.381818181817</v>
      </c>
      <c r="G36" s="105">
        <v>420.2818181818181</v>
      </c>
    </row>
    <row r="37" spans="1:7" ht="15">
      <c r="A37" s="99" t="s">
        <v>340</v>
      </c>
      <c r="B37" s="100" t="s">
        <v>341</v>
      </c>
      <c r="C37" s="101"/>
      <c r="D37" s="102" t="s">
        <v>309</v>
      </c>
      <c r="E37" s="106">
        <v>1</v>
      </c>
      <c r="F37" s="104">
        <v>136.98</v>
      </c>
      <c r="G37" s="105">
        <v>11.415</v>
      </c>
    </row>
    <row r="38" spans="1:7" ht="15">
      <c r="A38" s="99" t="s">
        <v>342</v>
      </c>
      <c r="B38" s="107" t="s">
        <v>343</v>
      </c>
      <c r="C38" s="101"/>
      <c r="D38" s="102" t="s">
        <v>309</v>
      </c>
      <c r="E38" s="106">
        <v>1</v>
      </c>
      <c r="F38" s="104">
        <v>48.74</v>
      </c>
      <c r="G38" s="105">
        <v>4.0616666666666665</v>
      </c>
    </row>
    <row r="39" spans="1:7" ht="15">
      <c r="A39" s="108" t="s">
        <v>344</v>
      </c>
      <c r="B39" s="94" t="s">
        <v>345</v>
      </c>
      <c r="C39" s="95"/>
      <c r="D39" s="96" t="s">
        <v>309</v>
      </c>
      <c r="E39" s="109">
        <v>1</v>
      </c>
      <c r="F39" s="110">
        <v>5229.101818181816</v>
      </c>
      <c r="G39" s="111">
        <v>435.75</v>
      </c>
    </row>
    <row r="40" spans="1:9" ht="17.25" customHeight="1">
      <c r="A40" s="112" t="s">
        <v>346</v>
      </c>
      <c r="B40" s="113" t="s">
        <v>347</v>
      </c>
      <c r="C40" s="113"/>
      <c r="D40" s="113"/>
      <c r="E40" s="113"/>
      <c r="F40" s="114"/>
      <c r="G40" s="115">
        <v>5396.73</v>
      </c>
      <c r="I40" s="152"/>
    </row>
    <row r="41" spans="1:7" ht="9.75" customHeight="1">
      <c r="A41" s="67"/>
      <c r="B41" s="116"/>
      <c r="C41" s="116"/>
      <c r="D41" s="116"/>
      <c r="E41" s="116"/>
      <c r="G41" s="117"/>
    </row>
    <row r="42" spans="1:9" ht="17.25" customHeight="1">
      <c r="A42" s="118">
        <v>2</v>
      </c>
      <c r="B42" s="119" t="s">
        <v>348</v>
      </c>
      <c r="C42" s="119"/>
      <c r="D42" s="119"/>
      <c r="E42" s="119"/>
      <c r="F42" s="119"/>
      <c r="G42" s="24"/>
      <c r="I42" s="152"/>
    </row>
    <row r="43" spans="1:7" ht="12.75">
      <c r="A43" s="75" t="s">
        <v>349</v>
      </c>
      <c r="B43" s="76" t="s">
        <v>350</v>
      </c>
      <c r="C43" s="77"/>
      <c r="D43" s="32" t="s">
        <v>95</v>
      </c>
      <c r="E43" s="32" t="s">
        <v>351</v>
      </c>
      <c r="F43" s="120" t="s">
        <v>313</v>
      </c>
      <c r="G43" s="121" t="s">
        <v>303</v>
      </c>
    </row>
    <row r="44" spans="1:7" ht="29.25" customHeight="1">
      <c r="A44" s="67" t="s">
        <v>352</v>
      </c>
      <c r="B44" s="122" t="s">
        <v>353</v>
      </c>
      <c r="C44" s="122"/>
      <c r="D44" s="74" t="s">
        <v>354</v>
      </c>
      <c r="E44" s="123">
        <v>0.125</v>
      </c>
      <c r="F44" s="124">
        <v>7.46</v>
      </c>
      <c r="G44" s="125"/>
    </row>
    <row r="45" spans="1:7" ht="12.75">
      <c r="A45" s="75" t="s">
        <v>355</v>
      </c>
      <c r="B45" s="126" t="s">
        <v>356</v>
      </c>
      <c r="C45" s="126"/>
      <c r="D45" s="32" t="s">
        <v>357</v>
      </c>
      <c r="E45" s="127">
        <v>1000</v>
      </c>
      <c r="F45" s="128">
        <v>0.9325</v>
      </c>
      <c r="G45" s="129">
        <v>932.5</v>
      </c>
    </row>
    <row r="46" spans="1:7" ht="12.75">
      <c r="A46" s="75" t="s">
        <v>358</v>
      </c>
      <c r="B46" s="76" t="s">
        <v>359</v>
      </c>
      <c r="C46" s="77"/>
      <c r="D46" s="32" t="s">
        <v>95</v>
      </c>
      <c r="E46" s="32" t="s">
        <v>53</v>
      </c>
      <c r="F46" s="120" t="s">
        <v>313</v>
      </c>
      <c r="G46" s="121" t="s">
        <v>303</v>
      </c>
    </row>
    <row r="47" spans="1:7" ht="12.75">
      <c r="A47" s="67" t="s">
        <v>360</v>
      </c>
      <c r="B47" s="68" t="s">
        <v>361</v>
      </c>
      <c r="D47" s="74" t="s">
        <v>362</v>
      </c>
      <c r="E47" s="31"/>
      <c r="F47" s="51">
        <v>44.03</v>
      </c>
      <c r="G47" s="130"/>
    </row>
    <row r="48" spans="1:7" ht="12.75">
      <c r="A48" s="67" t="s">
        <v>363</v>
      </c>
      <c r="B48" s="68" t="s">
        <v>364</v>
      </c>
      <c r="D48" s="74" t="s">
        <v>365</v>
      </c>
      <c r="E48" s="131">
        <v>10000</v>
      </c>
      <c r="F48" s="51"/>
      <c r="G48" s="30"/>
    </row>
    <row r="49" spans="1:7" ht="12.75">
      <c r="A49" s="67" t="s">
        <v>366</v>
      </c>
      <c r="B49" s="68" t="s">
        <v>367</v>
      </c>
      <c r="D49" s="74" t="s">
        <v>362</v>
      </c>
      <c r="E49" s="132">
        <v>8</v>
      </c>
      <c r="F49" s="51"/>
      <c r="G49" s="30"/>
    </row>
    <row r="50" spans="1:7" ht="12.75">
      <c r="A50" s="75" t="s">
        <v>368</v>
      </c>
      <c r="B50" s="76" t="s">
        <v>369</v>
      </c>
      <c r="C50" s="133"/>
      <c r="D50" s="32" t="s">
        <v>370</v>
      </c>
      <c r="E50" s="134">
        <v>0.0007999999999999999</v>
      </c>
      <c r="F50" s="135">
        <v>0.035224</v>
      </c>
      <c r="G50" s="136"/>
    </row>
    <row r="51" spans="1:7" ht="18" customHeight="1">
      <c r="A51" s="75" t="s">
        <v>371</v>
      </c>
      <c r="B51" s="76" t="s">
        <v>372</v>
      </c>
      <c r="C51" s="77"/>
      <c r="D51" s="32" t="s">
        <v>373</v>
      </c>
      <c r="E51" s="137">
        <v>1000</v>
      </c>
      <c r="F51" s="135">
        <v>0.035224</v>
      </c>
      <c r="G51" s="80">
        <v>35.22</v>
      </c>
    </row>
    <row r="52" spans="1:7" ht="12.75">
      <c r="A52" s="75" t="s">
        <v>374</v>
      </c>
      <c r="B52" s="76" t="s">
        <v>375</v>
      </c>
      <c r="C52" s="77"/>
      <c r="D52" s="32" t="s">
        <v>95</v>
      </c>
      <c r="E52" s="32" t="s">
        <v>312</v>
      </c>
      <c r="F52" s="120" t="s">
        <v>313</v>
      </c>
      <c r="G52" s="121" t="s">
        <v>303</v>
      </c>
    </row>
    <row r="53" spans="1:7" ht="17.25" customHeight="1">
      <c r="A53" s="67" t="s">
        <v>376</v>
      </c>
      <c r="B53" s="68" t="s">
        <v>377</v>
      </c>
      <c r="D53" s="74" t="s">
        <v>309</v>
      </c>
      <c r="E53" s="131">
        <v>4</v>
      </c>
      <c r="F53" s="51">
        <v>772.71</v>
      </c>
      <c r="G53" s="71">
        <v>3090.84</v>
      </c>
    </row>
    <row r="54" spans="1:7" ht="17.25" customHeight="1">
      <c r="A54" s="67" t="s">
        <v>378</v>
      </c>
      <c r="B54" s="122" t="s">
        <v>379</v>
      </c>
      <c r="C54" s="122"/>
      <c r="D54" s="138" t="s">
        <v>380</v>
      </c>
      <c r="E54" s="131">
        <v>60000</v>
      </c>
      <c r="F54" s="51"/>
      <c r="G54" s="71"/>
    </row>
    <row r="55" spans="1:7" ht="17.25" customHeight="1">
      <c r="A55" s="67" t="s">
        <v>381</v>
      </c>
      <c r="B55" s="37" t="s">
        <v>382</v>
      </c>
      <c r="C55" s="37"/>
      <c r="D55" s="138" t="s">
        <v>309</v>
      </c>
      <c r="E55" s="51">
        <v>772.71</v>
      </c>
      <c r="F55" s="51"/>
      <c r="G55" s="71"/>
    </row>
    <row r="56" spans="1:7" ht="17.25" customHeight="1">
      <c r="A56" s="67" t="s">
        <v>383</v>
      </c>
      <c r="B56" s="37" t="s">
        <v>384</v>
      </c>
      <c r="C56" s="37"/>
      <c r="D56" s="138" t="s">
        <v>385</v>
      </c>
      <c r="E56" s="139">
        <v>1.6666666666666667E-05</v>
      </c>
      <c r="F56" s="51"/>
      <c r="G56" s="71"/>
    </row>
    <row r="57" spans="1:7" ht="17.25" customHeight="1">
      <c r="A57" s="67" t="s">
        <v>386</v>
      </c>
      <c r="B57" s="122" t="s">
        <v>387</v>
      </c>
      <c r="C57" s="122"/>
      <c r="D57" s="138" t="s">
        <v>309</v>
      </c>
      <c r="E57" s="131"/>
      <c r="F57" s="51">
        <v>3090.84</v>
      </c>
      <c r="G57" s="130"/>
    </row>
    <row r="58" spans="1:7" ht="18" customHeight="1">
      <c r="A58" s="83" t="s">
        <v>388</v>
      </c>
      <c r="B58" s="140" t="s">
        <v>389</v>
      </c>
      <c r="C58" s="33"/>
      <c r="D58" s="141" t="s">
        <v>390</v>
      </c>
      <c r="E58" s="142">
        <v>1000</v>
      </c>
      <c r="F58" s="143">
        <v>0.051514000000000004</v>
      </c>
      <c r="G58" s="144">
        <v>51.51</v>
      </c>
    </row>
    <row r="59" spans="1:7" ht="33.75" customHeight="1">
      <c r="A59" s="75" t="s">
        <v>391</v>
      </c>
      <c r="B59" s="76" t="s">
        <v>392</v>
      </c>
      <c r="C59" s="77"/>
      <c r="D59" s="32" t="s">
        <v>95</v>
      </c>
      <c r="E59" s="121" t="s">
        <v>393</v>
      </c>
      <c r="F59" s="120" t="s">
        <v>313</v>
      </c>
      <c r="G59" s="121" t="s">
        <v>303</v>
      </c>
    </row>
    <row r="60" spans="1:7" ht="18" customHeight="1">
      <c r="A60" s="67" t="s">
        <v>394</v>
      </c>
      <c r="B60" s="68" t="s">
        <v>395</v>
      </c>
      <c r="D60" s="74" t="s">
        <v>396</v>
      </c>
      <c r="E60" s="51">
        <v>5000</v>
      </c>
      <c r="F60" s="51"/>
      <c r="G60" s="71"/>
    </row>
    <row r="61" spans="1:7" ht="18" customHeight="1">
      <c r="A61" s="67" t="s">
        <v>397</v>
      </c>
      <c r="B61" s="68" t="s">
        <v>398</v>
      </c>
      <c r="D61" s="74" t="s">
        <v>320</v>
      </c>
      <c r="E61" s="145">
        <v>2.974194804352059</v>
      </c>
      <c r="F61" s="51"/>
      <c r="G61" s="71"/>
    </row>
    <row r="62" spans="1:7" ht="12.75">
      <c r="A62" s="75" t="s">
        <v>399</v>
      </c>
      <c r="B62" s="76" t="s">
        <v>400</v>
      </c>
      <c r="C62" s="77"/>
      <c r="D62" s="32" t="s">
        <v>373</v>
      </c>
      <c r="E62" s="142">
        <v>1000</v>
      </c>
      <c r="F62" s="135">
        <v>0.4166666666666667</v>
      </c>
      <c r="G62" s="80">
        <v>416.66</v>
      </c>
    </row>
    <row r="63" spans="1:7" ht="17.25" customHeight="1">
      <c r="A63" s="112" t="s">
        <v>401</v>
      </c>
      <c r="B63" s="113" t="s">
        <v>402</v>
      </c>
      <c r="C63" s="113"/>
      <c r="D63" s="113"/>
      <c r="E63" s="113"/>
      <c r="F63" s="114"/>
      <c r="G63" s="115">
        <v>1435.89</v>
      </c>
    </row>
    <row r="64" spans="1:7" ht="9.75" customHeight="1">
      <c r="A64" s="146"/>
      <c r="B64" s="147"/>
      <c r="C64" s="147"/>
      <c r="D64" s="147"/>
      <c r="E64" s="147"/>
      <c r="F64" s="148"/>
      <c r="G64" s="149"/>
    </row>
    <row r="65" spans="1:6" ht="17.25" customHeight="1">
      <c r="A65" s="150">
        <v>3</v>
      </c>
      <c r="B65" s="116" t="s">
        <v>403</v>
      </c>
      <c r="C65" s="116"/>
      <c r="D65" s="116"/>
      <c r="E65" s="116"/>
      <c r="F65" s="116"/>
    </row>
    <row r="66" spans="1:7" ht="30" customHeight="1">
      <c r="A66" s="83" t="s">
        <v>371</v>
      </c>
      <c r="B66" s="140" t="s">
        <v>404</v>
      </c>
      <c r="C66" s="33"/>
      <c r="D66" s="141" t="s">
        <v>95</v>
      </c>
      <c r="E66" s="141" t="s">
        <v>312</v>
      </c>
      <c r="F66" s="153" t="s">
        <v>313</v>
      </c>
      <c r="G66" s="154" t="s">
        <v>303</v>
      </c>
    </row>
    <row r="67" spans="1:7" ht="17.25" customHeight="1">
      <c r="A67" s="75" t="s">
        <v>405</v>
      </c>
      <c r="B67" s="155" t="s">
        <v>406</v>
      </c>
      <c r="C67" s="77"/>
      <c r="D67" s="156" t="s">
        <v>309</v>
      </c>
      <c r="E67" s="157">
        <v>1</v>
      </c>
      <c r="F67" s="158">
        <v>80</v>
      </c>
      <c r="G67" s="159">
        <v>80</v>
      </c>
    </row>
    <row r="68" spans="1:7" ht="17.25" customHeight="1">
      <c r="A68" s="112" t="s">
        <v>407</v>
      </c>
      <c r="B68" s="113" t="s">
        <v>408</v>
      </c>
      <c r="C68" s="114"/>
      <c r="D68" s="160" t="s">
        <v>373</v>
      </c>
      <c r="E68" s="161">
        <v>4</v>
      </c>
      <c r="F68" s="162">
        <v>80</v>
      </c>
      <c r="G68" s="115">
        <v>320</v>
      </c>
    </row>
    <row r="69" spans="1:7" ht="17.25" customHeight="1">
      <c r="A69" s="163" t="s">
        <v>409</v>
      </c>
      <c r="B69" s="164" t="s">
        <v>410</v>
      </c>
      <c r="C69" s="165"/>
      <c r="D69" s="165"/>
      <c r="E69" s="165"/>
      <c r="F69" s="33"/>
      <c r="G69" s="144">
        <v>320</v>
      </c>
    </row>
    <row r="70" spans="1:7" ht="19.5" customHeight="1">
      <c r="A70" s="166">
        <v>4</v>
      </c>
      <c r="B70" s="167" t="s">
        <v>411</v>
      </c>
      <c r="C70" s="167"/>
      <c r="D70" s="167"/>
      <c r="E70" s="167"/>
      <c r="F70" s="167"/>
      <c r="G70" s="168"/>
    </row>
    <row r="71" spans="1:7" ht="19.5" customHeight="1">
      <c r="A71" s="169" t="s">
        <v>412</v>
      </c>
      <c r="B71" s="170" t="s">
        <v>413</v>
      </c>
      <c r="C71" s="170"/>
      <c r="D71" s="170"/>
      <c r="E71" s="171"/>
      <c r="F71" s="172" t="s">
        <v>414</v>
      </c>
      <c r="G71" s="172" t="s">
        <v>415</v>
      </c>
    </row>
    <row r="72" spans="1:7" ht="19.5" customHeight="1">
      <c r="A72" s="173" t="s">
        <v>416</v>
      </c>
      <c r="B72" s="174" t="s">
        <v>417</v>
      </c>
      <c r="C72" s="174"/>
      <c r="D72" s="174"/>
      <c r="E72" s="171"/>
      <c r="F72" s="174"/>
      <c r="G72" s="175">
        <v>7152.620000000001</v>
      </c>
    </row>
    <row r="73" spans="1:7" ht="13.5">
      <c r="A73" s="176" t="s">
        <v>418</v>
      </c>
      <c r="B73" s="177" t="s">
        <v>419</v>
      </c>
      <c r="C73" s="177"/>
      <c r="D73" s="177"/>
      <c r="E73" s="53"/>
      <c r="F73" s="177"/>
      <c r="G73" s="178">
        <v>357.63</v>
      </c>
    </row>
  </sheetData>
  <sheetProtection/>
  <mergeCells count="16">
    <mergeCell ref="A1:G1"/>
    <mergeCell ref="A3:E3"/>
    <mergeCell ref="B4:F4"/>
    <mergeCell ref="A5:G5"/>
    <mergeCell ref="B6:D6"/>
    <mergeCell ref="A17:G17"/>
    <mergeCell ref="A19:G19"/>
    <mergeCell ref="B40:E40"/>
    <mergeCell ref="B42:F42"/>
    <mergeCell ref="B56:C56"/>
    <mergeCell ref="B63:E63"/>
    <mergeCell ref="B65:F65"/>
    <mergeCell ref="B69:E69"/>
    <mergeCell ref="B70:F70"/>
    <mergeCell ref="B71:D71"/>
    <mergeCell ref="E6:E7"/>
  </mergeCells>
  <printOptions/>
  <pageMargins left="0.5118110236220472" right="0.5118110236220472" top="1.1023622047244095" bottom="0.8661417322834646" header="0.31496062992125984" footer="0.31496062992125984"/>
  <pageSetup fitToHeight="0" fitToWidth="1" horizontalDpi="600" verticalDpi="600" orientation="portrait" paperSize="9" scale="83"/>
</worksheet>
</file>

<file path=xl/worksheets/sheet42.xml><?xml version="1.0" encoding="utf-8"?>
<worksheet xmlns="http://schemas.openxmlformats.org/spreadsheetml/2006/main" xmlns:r="http://schemas.openxmlformats.org/officeDocument/2006/relationships">
  <sheetPr>
    <pageSetUpPr fitToPage="1"/>
  </sheetPr>
  <dimension ref="A1:J73"/>
  <sheetViews>
    <sheetView view="pageBreakPreview" zoomScale="110" zoomScaleSheetLayoutView="110" workbookViewId="0" topLeftCell="A1">
      <selection activeCell="A1" sqref="A1:IV16384"/>
    </sheetView>
  </sheetViews>
  <sheetFormatPr defaultColWidth="8.00390625" defaultRowHeight="15"/>
  <cols>
    <col min="1" max="1" width="7.00390625" style="22" customWidth="1"/>
    <col min="2" max="2" width="34.00390625" style="22" customWidth="1"/>
    <col min="3" max="3" width="15.140625" style="22" customWidth="1"/>
    <col min="4" max="4" width="9.57421875" style="22" customWidth="1"/>
    <col min="5" max="5" width="17.8515625" style="22" customWidth="1"/>
    <col min="6" max="6" width="12.421875" style="22" customWidth="1"/>
    <col min="7" max="7" width="13.421875" style="22" customWidth="1"/>
    <col min="8" max="8" width="9.00390625" style="22" bestFit="1" customWidth="1"/>
    <col min="9" max="9" width="8.00390625" style="22" customWidth="1"/>
    <col min="10" max="10" width="9.00390625" style="22" bestFit="1" customWidth="1"/>
    <col min="11" max="16384" width="8.00390625" style="22" customWidth="1"/>
  </cols>
  <sheetData>
    <row r="1" spans="1:7" ht="25.5" customHeight="1">
      <c r="A1" s="23" t="s">
        <v>266</v>
      </c>
      <c r="B1" s="23"/>
      <c r="C1" s="23"/>
      <c r="D1" s="23"/>
      <c r="E1" s="23"/>
      <c r="F1" s="23"/>
      <c r="G1" s="23"/>
    </row>
    <row r="2" spans="1:7" ht="17.25" customHeight="1">
      <c r="A2" s="24"/>
      <c r="B2" s="25" t="s">
        <v>267</v>
      </c>
      <c r="C2" s="24"/>
      <c r="D2" s="26"/>
      <c r="E2" s="27"/>
      <c r="F2" s="24"/>
      <c r="G2" s="24"/>
    </row>
    <row r="3" spans="1:7" ht="19.5" customHeight="1">
      <c r="A3" s="28" t="s">
        <v>268</v>
      </c>
      <c r="B3" s="28"/>
      <c r="C3" s="28"/>
      <c r="D3" s="28"/>
      <c r="E3" s="28"/>
      <c r="G3" s="29"/>
    </row>
    <row r="4" spans="2:7" ht="24.75" customHeight="1">
      <c r="B4" s="30" t="s">
        <v>420</v>
      </c>
      <c r="C4" s="30"/>
      <c r="D4" s="30"/>
      <c r="E4" s="30"/>
      <c r="F4" s="30"/>
      <c r="G4" s="31"/>
    </row>
    <row r="5" spans="1:7" ht="15.75" customHeight="1">
      <c r="A5" s="32" t="s">
        <v>270</v>
      </c>
      <c r="B5" s="32"/>
      <c r="C5" s="32"/>
      <c r="D5" s="32"/>
      <c r="E5" s="32"/>
      <c r="F5" s="32"/>
      <c r="G5" s="32"/>
    </row>
    <row r="6" spans="1:7" ht="16.5" customHeight="1">
      <c r="A6" s="33"/>
      <c r="B6" s="34" t="s">
        <v>421</v>
      </c>
      <c r="C6" s="34"/>
      <c r="D6" s="34"/>
      <c r="E6" s="34" t="s">
        <v>272</v>
      </c>
      <c r="F6" s="35" t="s">
        <v>273</v>
      </c>
      <c r="G6" s="36">
        <v>169091</v>
      </c>
    </row>
    <row r="7" spans="2:7" ht="16.5" customHeight="1">
      <c r="B7" s="22" t="s">
        <v>274</v>
      </c>
      <c r="C7" s="31"/>
      <c r="E7" s="37"/>
      <c r="F7" s="38" t="s">
        <v>422</v>
      </c>
      <c r="G7" s="39">
        <v>262416</v>
      </c>
    </row>
    <row r="8" spans="2:7" ht="16.5" customHeight="1">
      <c r="B8" s="22" t="s">
        <v>276</v>
      </c>
      <c r="C8" s="31">
        <v>2019</v>
      </c>
      <c r="E8" s="40" t="s">
        <v>277</v>
      </c>
      <c r="G8" s="31" t="s">
        <v>278</v>
      </c>
    </row>
    <row r="9" spans="1:7" ht="16.5" customHeight="1">
      <c r="A9" s="41"/>
      <c r="B9" s="42" t="s">
        <v>279</v>
      </c>
      <c r="C9" s="43" t="s">
        <v>423</v>
      </c>
      <c r="D9" s="41"/>
      <c r="E9" s="44" t="s">
        <v>281</v>
      </c>
      <c r="F9" s="41"/>
      <c r="G9" s="45">
        <v>7.46</v>
      </c>
    </row>
    <row r="10" ht="8.25" customHeight="1"/>
    <row r="11" spans="1:7" ht="17.25" customHeight="1">
      <c r="A11" s="41"/>
      <c r="B11" s="46" t="s">
        <v>282</v>
      </c>
      <c r="C11" s="47" t="s">
        <v>283</v>
      </c>
      <c r="D11" s="41"/>
      <c r="E11" s="41" t="s">
        <v>284</v>
      </c>
      <c r="F11" s="41"/>
      <c r="G11" s="48"/>
    </row>
    <row r="12" spans="2:7" ht="17.25" customHeight="1">
      <c r="B12" s="49" t="s">
        <v>285</v>
      </c>
      <c r="C12" s="50">
        <v>1173.98</v>
      </c>
      <c r="E12" s="22" t="s">
        <v>286</v>
      </c>
      <c r="F12" s="31"/>
      <c r="G12" s="51"/>
    </row>
    <row r="13" ht="8.25" customHeight="1"/>
    <row r="14" spans="2:7" ht="16.5" customHeight="1">
      <c r="B14" s="49" t="s">
        <v>287</v>
      </c>
      <c r="C14" s="49" t="s">
        <v>288</v>
      </c>
      <c r="E14" s="22" t="s">
        <v>289</v>
      </c>
      <c r="G14" s="50">
        <v>50.07</v>
      </c>
    </row>
    <row r="15" spans="2:10" ht="16.5" customHeight="1">
      <c r="B15" s="49" t="s">
        <v>290</v>
      </c>
      <c r="C15" s="49" t="s">
        <v>291</v>
      </c>
      <c r="E15" s="22" t="s">
        <v>289</v>
      </c>
      <c r="G15" s="50">
        <v>45.59</v>
      </c>
      <c r="J15" s="181"/>
    </row>
    <row r="16" spans="2:10" ht="16.5" customHeight="1">
      <c r="B16" s="49" t="s">
        <v>292</v>
      </c>
      <c r="C16" s="49" t="s">
        <v>293</v>
      </c>
      <c r="E16" s="22" t="s">
        <v>289</v>
      </c>
      <c r="G16" s="50">
        <v>36.8</v>
      </c>
      <c r="J16" s="151"/>
    </row>
    <row r="17" spans="1:10" ht="17.25" customHeight="1">
      <c r="A17" s="52" t="s">
        <v>294</v>
      </c>
      <c r="B17" s="52"/>
      <c r="C17" s="52"/>
      <c r="D17" s="52"/>
      <c r="E17" s="52"/>
      <c r="F17" s="52"/>
      <c r="G17" s="52"/>
      <c r="J17" s="151"/>
    </row>
    <row r="18" spans="1:7" ht="16.5" customHeight="1">
      <c r="A18" s="53"/>
      <c r="B18" s="54" t="s">
        <v>295</v>
      </c>
      <c r="C18" s="55">
        <v>50</v>
      </c>
      <c r="D18" s="53"/>
      <c r="E18" s="54" t="s">
        <v>296</v>
      </c>
      <c r="F18" s="53"/>
      <c r="G18" s="56">
        <v>1000</v>
      </c>
    </row>
    <row r="19" spans="1:7" ht="18.75" customHeight="1">
      <c r="A19" s="52" t="s">
        <v>297</v>
      </c>
      <c r="B19" s="52"/>
      <c r="C19" s="52"/>
      <c r="D19" s="52"/>
      <c r="E19" s="52"/>
      <c r="F19" s="52"/>
      <c r="G19" s="52"/>
    </row>
    <row r="20" spans="1:7" ht="18.75" customHeight="1">
      <c r="A20" s="57">
        <v>1</v>
      </c>
      <c r="B20" s="58" t="s">
        <v>298</v>
      </c>
      <c r="C20" s="58"/>
      <c r="D20" s="58"/>
      <c r="E20" s="58"/>
      <c r="F20" s="58"/>
      <c r="G20" s="41"/>
    </row>
    <row r="21" spans="1:7" ht="25.5">
      <c r="A21" s="57" t="s">
        <v>299</v>
      </c>
      <c r="B21" s="58" t="s">
        <v>300</v>
      </c>
      <c r="C21" s="58"/>
      <c r="D21" s="59" t="s">
        <v>95</v>
      </c>
      <c r="E21" s="60" t="s">
        <v>301</v>
      </c>
      <c r="F21" s="59" t="s">
        <v>302</v>
      </c>
      <c r="G21" s="61" t="s">
        <v>303</v>
      </c>
    </row>
    <row r="22" spans="1:7" ht="12.75">
      <c r="A22" s="150" t="s">
        <v>424</v>
      </c>
      <c r="B22" s="40" t="s">
        <v>216</v>
      </c>
      <c r="C22" s="179"/>
      <c r="D22" s="74"/>
      <c r="E22" s="180">
        <v>0.6976</v>
      </c>
      <c r="F22" s="49">
        <v>884.3051059200001</v>
      </c>
      <c r="G22" s="51"/>
    </row>
    <row r="23" spans="1:7" ht="12.75">
      <c r="A23" s="57" t="s">
        <v>424</v>
      </c>
      <c r="B23" s="44" t="s">
        <v>306</v>
      </c>
      <c r="C23" s="58"/>
      <c r="D23" s="47"/>
      <c r="E23" s="62">
        <v>1267.6392</v>
      </c>
      <c r="F23" s="63">
        <v>1267.6392</v>
      </c>
      <c r="G23" s="48"/>
    </row>
    <row r="24" spans="1:7" ht="12.75">
      <c r="A24" s="57" t="s">
        <v>304</v>
      </c>
      <c r="B24" s="58" t="s">
        <v>308</v>
      </c>
      <c r="C24" s="58"/>
      <c r="D24" s="47" t="s">
        <v>309</v>
      </c>
      <c r="E24" s="60"/>
      <c r="F24" s="60"/>
      <c r="G24" s="64">
        <v>2151.94</v>
      </c>
    </row>
    <row r="25" spans="1:7" ht="12.75">
      <c r="A25" s="65" t="s">
        <v>310</v>
      </c>
      <c r="B25" s="66" t="s">
        <v>311</v>
      </c>
      <c r="C25" s="41"/>
      <c r="D25" s="60" t="s">
        <v>95</v>
      </c>
      <c r="E25" s="60" t="s">
        <v>312</v>
      </c>
      <c r="F25" s="61" t="s">
        <v>313</v>
      </c>
      <c r="G25" s="59" t="s">
        <v>303</v>
      </c>
    </row>
    <row r="26" spans="1:7" ht="12.75">
      <c r="A26" s="67" t="s">
        <v>314</v>
      </c>
      <c r="B26" s="68" t="s">
        <v>315</v>
      </c>
      <c r="D26" s="69" t="s">
        <v>68</v>
      </c>
      <c r="E26" s="70">
        <v>1</v>
      </c>
      <c r="F26" s="51">
        <v>169091</v>
      </c>
      <c r="G26" s="71"/>
    </row>
    <row r="27" spans="1:7" ht="12.75">
      <c r="A27" s="67" t="s">
        <v>316</v>
      </c>
      <c r="B27" s="68" t="s">
        <v>317</v>
      </c>
      <c r="D27" s="72" t="s">
        <v>309</v>
      </c>
      <c r="E27" s="73">
        <v>0.6443623864398512</v>
      </c>
      <c r="F27" s="51">
        <v>108955.88028550088</v>
      </c>
      <c r="G27" s="71"/>
    </row>
    <row r="28" spans="1:7" ht="12.75">
      <c r="A28" s="67" t="s">
        <v>318</v>
      </c>
      <c r="B28" s="68" t="s">
        <v>319</v>
      </c>
      <c r="D28" s="74" t="s">
        <v>320</v>
      </c>
      <c r="E28" s="73"/>
      <c r="F28" s="51">
        <v>33818.071127522715</v>
      </c>
      <c r="G28" s="71"/>
    </row>
    <row r="29" spans="1:7" ht="12.75">
      <c r="A29" s="75"/>
      <c r="B29" s="76" t="s">
        <v>321</v>
      </c>
      <c r="C29" s="77"/>
      <c r="D29" s="32" t="s">
        <v>309</v>
      </c>
      <c r="E29" s="78">
        <v>1</v>
      </c>
      <c r="F29" s="79">
        <v>2818.172593960226</v>
      </c>
      <c r="G29" s="80">
        <v>2818.17</v>
      </c>
    </row>
    <row r="30" spans="1:7" ht="25.5">
      <c r="A30" s="75" t="s">
        <v>322</v>
      </c>
      <c r="B30" s="81" t="s">
        <v>323</v>
      </c>
      <c r="C30" s="77"/>
      <c r="D30" s="32" t="s">
        <v>95</v>
      </c>
      <c r="E30" s="60" t="s">
        <v>312</v>
      </c>
      <c r="F30" s="82" t="s">
        <v>324</v>
      </c>
      <c r="G30" s="80" t="s">
        <v>303</v>
      </c>
    </row>
    <row r="31" spans="1:7" ht="12.75">
      <c r="A31" s="83" t="s">
        <v>325</v>
      </c>
      <c r="B31" s="84" t="s">
        <v>326</v>
      </c>
      <c r="C31" s="33"/>
      <c r="D31" s="85" t="s">
        <v>320</v>
      </c>
      <c r="E31" s="86">
        <v>0.06450000000000002</v>
      </c>
      <c r="F31" s="87"/>
      <c r="G31" s="88"/>
    </row>
    <row r="32" spans="1:7" ht="12.75">
      <c r="A32" s="67" t="s">
        <v>327</v>
      </c>
      <c r="B32" s="68" t="s">
        <v>328</v>
      </c>
      <c r="D32" s="74" t="s">
        <v>329</v>
      </c>
      <c r="E32" s="89">
        <v>5</v>
      </c>
      <c r="F32" s="51"/>
      <c r="G32" s="71"/>
    </row>
    <row r="33" spans="1:7" ht="12.75">
      <c r="A33" s="65" t="s">
        <v>330</v>
      </c>
      <c r="B33" s="90" t="s">
        <v>331</v>
      </c>
      <c r="C33" s="41"/>
      <c r="D33" s="47" t="s">
        <v>320</v>
      </c>
      <c r="E33" s="91">
        <v>0.005303068696268521</v>
      </c>
      <c r="F33" s="48">
        <v>896.7011889207405</v>
      </c>
      <c r="G33" s="92"/>
    </row>
    <row r="34" spans="1:7" ht="12.75">
      <c r="A34" s="75" t="s">
        <v>332</v>
      </c>
      <c r="B34" s="76" t="s">
        <v>333</v>
      </c>
      <c r="C34" s="77"/>
      <c r="D34" s="32" t="s">
        <v>334</v>
      </c>
      <c r="E34" s="78">
        <v>1</v>
      </c>
      <c r="F34" s="79">
        <v>74.72509907672837</v>
      </c>
      <c r="G34" s="80">
        <v>74.72</v>
      </c>
    </row>
    <row r="35" spans="1:7" ht="28.5">
      <c r="A35" s="93" t="s">
        <v>335</v>
      </c>
      <c r="B35" s="94" t="s">
        <v>336</v>
      </c>
      <c r="C35" s="95"/>
      <c r="D35" s="96" t="s">
        <v>95</v>
      </c>
      <c r="E35" s="96" t="s">
        <v>312</v>
      </c>
      <c r="F35" s="97" t="s">
        <v>337</v>
      </c>
      <c r="G35" s="98" t="s">
        <v>303</v>
      </c>
    </row>
    <row r="36" spans="1:7" ht="15">
      <c r="A36" s="99" t="s">
        <v>338</v>
      </c>
      <c r="B36" s="100" t="s">
        <v>339</v>
      </c>
      <c r="C36" s="101"/>
      <c r="D36" s="102" t="s">
        <v>320</v>
      </c>
      <c r="E36" s="103">
        <v>0.03</v>
      </c>
      <c r="F36" s="104">
        <v>5072.73</v>
      </c>
      <c r="G36" s="105">
        <v>422.7275</v>
      </c>
    </row>
    <row r="37" spans="1:7" ht="15">
      <c r="A37" s="99" t="s">
        <v>340</v>
      </c>
      <c r="B37" s="100" t="s">
        <v>341</v>
      </c>
      <c r="C37" s="101"/>
      <c r="D37" s="102" t="s">
        <v>309</v>
      </c>
      <c r="E37" s="106">
        <v>1</v>
      </c>
      <c r="F37" s="104">
        <v>136.98</v>
      </c>
      <c r="G37" s="105">
        <v>11.415</v>
      </c>
    </row>
    <row r="38" spans="1:7" ht="15">
      <c r="A38" s="99" t="s">
        <v>342</v>
      </c>
      <c r="B38" s="107" t="s">
        <v>343</v>
      </c>
      <c r="C38" s="101"/>
      <c r="D38" s="102" t="s">
        <v>309</v>
      </c>
      <c r="E38" s="106">
        <v>1</v>
      </c>
      <c r="F38" s="104">
        <v>48.74</v>
      </c>
      <c r="G38" s="105">
        <v>4.0616666666666665</v>
      </c>
    </row>
    <row r="39" spans="1:7" ht="15">
      <c r="A39" s="108" t="s">
        <v>344</v>
      </c>
      <c r="B39" s="94" t="s">
        <v>345</v>
      </c>
      <c r="C39" s="95"/>
      <c r="D39" s="96" t="s">
        <v>309</v>
      </c>
      <c r="E39" s="109">
        <v>1</v>
      </c>
      <c r="F39" s="110">
        <v>5258.449999999999</v>
      </c>
      <c r="G39" s="111">
        <v>438.2</v>
      </c>
    </row>
    <row r="40" spans="1:9" ht="17.25" customHeight="1">
      <c r="A40" s="112" t="s">
        <v>346</v>
      </c>
      <c r="B40" s="113" t="s">
        <v>347</v>
      </c>
      <c r="C40" s="113"/>
      <c r="D40" s="113"/>
      <c r="E40" s="113"/>
      <c r="F40" s="114"/>
      <c r="G40" s="115">
        <v>5483.030000000001</v>
      </c>
      <c r="I40" s="152"/>
    </row>
    <row r="41" spans="1:7" ht="9.75" customHeight="1">
      <c r="A41" s="67"/>
      <c r="B41" s="116"/>
      <c r="C41" s="116"/>
      <c r="D41" s="116"/>
      <c r="E41" s="116"/>
      <c r="G41" s="117"/>
    </row>
    <row r="42" spans="1:9" ht="17.25" customHeight="1">
      <c r="A42" s="118">
        <v>2</v>
      </c>
      <c r="B42" s="119" t="s">
        <v>348</v>
      </c>
      <c r="C42" s="119"/>
      <c r="D42" s="119"/>
      <c r="E42" s="119"/>
      <c r="F42" s="119"/>
      <c r="G42" s="24"/>
      <c r="I42" s="152"/>
    </row>
    <row r="43" spans="1:7" ht="12.75">
      <c r="A43" s="75" t="s">
        <v>349</v>
      </c>
      <c r="B43" s="76" t="s">
        <v>350</v>
      </c>
      <c r="C43" s="77"/>
      <c r="D43" s="32" t="s">
        <v>95</v>
      </c>
      <c r="E43" s="32" t="s">
        <v>351</v>
      </c>
      <c r="F43" s="120" t="s">
        <v>313</v>
      </c>
      <c r="G43" s="121" t="s">
        <v>303</v>
      </c>
    </row>
    <row r="44" spans="1:7" ht="29.25" customHeight="1">
      <c r="A44" s="67" t="s">
        <v>352</v>
      </c>
      <c r="B44" s="122" t="s">
        <v>425</v>
      </c>
      <c r="C44" s="122"/>
      <c r="D44" s="74" t="s">
        <v>354</v>
      </c>
      <c r="E44" s="123">
        <v>0.08333333333333333</v>
      </c>
      <c r="F44" s="124">
        <v>7.46</v>
      </c>
      <c r="G44" s="125"/>
    </row>
    <row r="45" spans="1:7" ht="12.75">
      <c r="A45" s="75" t="s">
        <v>355</v>
      </c>
      <c r="B45" s="126" t="s">
        <v>356</v>
      </c>
      <c r="C45" s="126"/>
      <c r="D45" s="32" t="s">
        <v>357</v>
      </c>
      <c r="E45" s="127">
        <v>1000</v>
      </c>
      <c r="F45" s="128">
        <v>0.6216666666666666</v>
      </c>
      <c r="G45" s="129">
        <v>621.6666666666666</v>
      </c>
    </row>
    <row r="46" spans="1:7" ht="12.75">
      <c r="A46" s="75" t="s">
        <v>358</v>
      </c>
      <c r="B46" s="76" t="s">
        <v>359</v>
      </c>
      <c r="C46" s="77"/>
      <c r="D46" s="32" t="s">
        <v>95</v>
      </c>
      <c r="E46" s="32" t="s">
        <v>53</v>
      </c>
      <c r="F46" s="120" t="s">
        <v>313</v>
      </c>
      <c r="G46" s="121" t="s">
        <v>303</v>
      </c>
    </row>
    <row r="47" spans="1:7" ht="12.75">
      <c r="A47" s="67" t="s">
        <v>360</v>
      </c>
      <c r="B47" s="68" t="s">
        <v>361</v>
      </c>
      <c r="D47" s="74" t="s">
        <v>362</v>
      </c>
      <c r="E47" s="31"/>
      <c r="F47" s="51">
        <v>50.07</v>
      </c>
      <c r="G47" s="130"/>
    </row>
    <row r="48" spans="1:7" ht="12.75">
      <c r="A48" s="67" t="s">
        <v>363</v>
      </c>
      <c r="B48" s="68" t="s">
        <v>364</v>
      </c>
      <c r="D48" s="74" t="s">
        <v>365</v>
      </c>
      <c r="E48" s="131">
        <v>10000</v>
      </c>
      <c r="F48" s="51"/>
      <c r="G48" s="30"/>
    </row>
    <row r="49" spans="1:7" ht="12.75">
      <c r="A49" s="67" t="s">
        <v>366</v>
      </c>
      <c r="B49" s="68" t="s">
        <v>367</v>
      </c>
      <c r="D49" s="74" t="s">
        <v>362</v>
      </c>
      <c r="E49" s="132">
        <v>8</v>
      </c>
      <c r="F49" s="51"/>
      <c r="G49" s="30"/>
    </row>
    <row r="50" spans="1:7" ht="12.75">
      <c r="A50" s="75" t="s">
        <v>368</v>
      </c>
      <c r="B50" s="76" t="s">
        <v>369</v>
      </c>
      <c r="C50" s="133"/>
      <c r="D50" s="32" t="s">
        <v>370</v>
      </c>
      <c r="E50" s="134">
        <v>0.0007999999999999999</v>
      </c>
      <c r="F50" s="135">
        <v>0.040055999999999994</v>
      </c>
      <c r="G50" s="136"/>
    </row>
    <row r="51" spans="1:7" ht="18" customHeight="1">
      <c r="A51" s="75" t="s">
        <v>371</v>
      </c>
      <c r="B51" s="76" t="s">
        <v>372</v>
      </c>
      <c r="C51" s="77"/>
      <c r="D51" s="32" t="s">
        <v>373</v>
      </c>
      <c r="E51" s="137">
        <v>1000</v>
      </c>
      <c r="F51" s="135">
        <v>0.040055999999999994</v>
      </c>
      <c r="G51" s="80">
        <v>40.05</v>
      </c>
    </row>
    <row r="52" spans="1:7" ht="12.75">
      <c r="A52" s="75" t="s">
        <v>374</v>
      </c>
      <c r="B52" s="76" t="s">
        <v>375</v>
      </c>
      <c r="C52" s="77"/>
      <c r="D52" s="32" t="s">
        <v>95</v>
      </c>
      <c r="E52" s="32" t="s">
        <v>312</v>
      </c>
      <c r="F52" s="120" t="s">
        <v>313</v>
      </c>
      <c r="G52" s="121" t="s">
        <v>303</v>
      </c>
    </row>
    <row r="53" spans="1:7" ht="17.25" customHeight="1">
      <c r="A53" s="67" t="s">
        <v>376</v>
      </c>
      <c r="B53" s="68" t="s">
        <v>377</v>
      </c>
      <c r="D53" s="74" t="s">
        <v>309</v>
      </c>
      <c r="E53" s="131">
        <v>4</v>
      </c>
      <c r="F53" s="51">
        <v>1173.98</v>
      </c>
      <c r="G53" s="71">
        <v>4695.92</v>
      </c>
    </row>
    <row r="54" spans="1:7" ht="17.25" customHeight="1">
      <c r="A54" s="67" t="s">
        <v>378</v>
      </c>
      <c r="B54" s="122" t="s">
        <v>379</v>
      </c>
      <c r="C54" s="122"/>
      <c r="D54" s="138" t="s">
        <v>380</v>
      </c>
      <c r="E54" s="131">
        <v>60000</v>
      </c>
      <c r="F54" s="51"/>
      <c r="G54" s="71"/>
    </row>
    <row r="55" spans="1:7" ht="17.25" customHeight="1">
      <c r="A55" s="67" t="s">
        <v>381</v>
      </c>
      <c r="B55" s="37" t="s">
        <v>382</v>
      </c>
      <c r="C55" s="37"/>
      <c r="D55" s="138" t="s">
        <v>309</v>
      </c>
      <c r="E55" s="51">
        <v>1173.98</v>
      </c>
      <c r="F55" s="51"/>
      <c r="G55" s="71"/>
    </row>
    <row r="56" spans="1:7" ht="17.25" customHeight="1">
      <c r="A56" s="67" t="s">
        <v>383</v>
      </c>
      <c r="B56" s="37" t="s">
        <v>384</v>
      </c>
      <c r="C56" s="37"/>
      <c r="D56" s="138" t="s">
        <v>385</v>
      </c>
      <c r="E56" s="139">
        <v>1.6666666666666667E-05</v>
      </c>
      <c r="F56" s="51"/>
      <c r="G56" s="71"/>
    </row>
    <row r="57" spans="1:7" ht="17.25" customHeight="1">
      <c r="A57" s="67" t="s">
        <v>386</v>
      </c>
      <c r="B57" s="122" t="s">
        <v>387</v>
      </c>
      <c r="C57" s="122"/>
      <c r="D57" s="138" t="s">
        <v>309</v>
      </c>
      <c r="E57" s="131"/>
      <c r="F57" s="51">
        <v>4695.92</v>
      </c>
      <c r="G57" s="130"/>
    </row>
    <row r="58" spans="1:7" ht="18" customHeight="1">
      <c r="A58" s="83" t="s">
        <v>388</v>
      </c>
      <c r="B58" s="140" t="s">
        <v>389</v>
      </c>
      <c r="C58" s="33"/>
      <c r="D58" s="141" t="s">
        <v>390</v>
      </c>
      <c r="E58" s="142">
        <v>1000</v>
      </c>
      <c r="F58" s="143">
        <v>0.07826533333333334</v>
      </c>
      <c r="G58" s="144">
        <v>78.26</v>
      </c>
    </row>
    <row r="59" spans="1:7" ht="33.75" customHeight="1">
      <c r="A59" s="75" t="s">
        <v>391</v>
      </c>
      <c r="B59" s="76" t="s">
        <v>392</v>
      </c>
      <c r="C59" s="77"/>
      <c r="D59" s="32" t="s">
        <v>95</v>
      </c>
      <c r="E59" s="121" t="s">
        <v>393</v>
      </c>
      <c r="F59" s="120" t="s">
        <v>313</v>
      </c>
      <c r="G59" s="121" t="s">
        <v>303</v>
      </c>
    </row>
    <row r="60" spans="1:7" ht="18" customHeight="1">
      <c r="A60" s="67" t="s">
        <v>394</v>
      </c>
      <c r="B60" s="68" t="s">
        <v>395</v>
      </c>
      <c r="D60" s="74" t="s">
        <v>396</v>
      </c>
      <c r="E60" s="51">
        <v>5000</v>
      </c>
      <c r="F60" s="51"/>
      <c r="G60" s="71"/>
    </row>
    <row r="61" spans="1:7" ht="18" customHeight="1">
      <c r="A61" s="67" t="s">
        <v>397</v>
      </c>
      <c r="B61" s="68" t="s">
        <v>398</v>
      </c>
      <c r="D61" s="74" t="s">
        <v>320</v>
      </c>
      <c r="E61" s="145">
        <v>4.589013449203775</v>
      </c>
      <c r="F61" s="51"/>
      <c r="G61" s="71"/>
    </row>
    <row r="62" spans="1:7" ht="12.75">
      <c r="A62" s="75" t="s">
        <v>399</v>
      </c>
      <c r="B62" s="76" t="s">
        <v>400</v>
      </c>
      <c r="C62" s="77"/>
      <c r="D62" s="32" t="s">
        <v>373</v>
      </c>
      <c r="E62" s="142">
        <v>1000</v>
      </c>
      <c r="F62" s="135">
        <v>0.4166666666666667</v>
      </c>
      <c r="G62" s="80">
        <v>416.66</v>
      </c>
    </row>
    <row r="63" spans="1:7" ht="17.25" customHeight="1">
      <c r="A63" s="112" t="s">
        <v>401</v>
      </c>
      <c r="B63" s="113" t="s">
        <v>402</v>
      </c>
      <c r="C63" s="113"/>
      <c r="D63" s="113"/>
      <c r="E63" s="113"/>
      <c r="F63" s="114"/>
      <c r="G63" s="115">
        <v>1156.6366666666665</v>
      </c>
    </row>
    <row r="64" spans="1:7" ht="9.75" customHeight="1">
      <c r="A64" s="146"/>
      <c r="B64" s="147"/>
      <c r="C64" s="147"/>
      <c r="D64" s="147"/>
      <c r="E64" s="147"/>
      <c r="F64" s="148"/>
      <c r="G64" s="149"/>
    </row>
    <row r="65" spans="1:6" ht="17.25" customHeight="1">
      <c r="A65" s="150">
        <v>3</v>
      </c>
      <c r="B65" s="116" t="s">
        <v>403</v>
      </c>
      <c r="C65" s="116"/>
      <c r="D65" s="116"/>
      <c r="E65" s="116"/>
      <c r="F65" s="116"/>
    </row>
    <row r="66" spans="1:7" ht="30" customHeight="1">
      <c r="A66" s="83" t="s">
        <v>371</v>
      </c>
      <c r="B66" s="140" t="s">
        <v>404</v>
      </c>
      <c r="C66" s="33"/>
      <c r="D66" s="141" t="s">
        <v>95</v>
      </c>
      <c r="E66" s="141" t="s">
        <v>312</v>
      </c>
      <c r="F66" s="153" t="s">
        <v>313</v>
      </c>
      <c r="G66" s="154" t="s">
        <v>303</v>
      </c>
    </row>
    <row r="67" spans="1:7" ht="17.25" customHeight="1">
      <c r="A67" s="75" t="s">
        <v>405</v>
      </c>
      <c r="B67" s="155" t="s">
        <v>406</v>
      </c>
      <c r="C67" s="77"/>
      <c r="D67" s="156" t="s">
        <v>309</v>
      </c>
      <c r="E67" s="157">
        <v>1</v>
      </c>
      <c r="F67" s="158">
        <v>70</v>
      </c>
      <c r="G67" s="159">
        <v>70</v>
      </c>
    </row>
    <row r="68" spans="1:7" ht="17.25" customHeight="1">
      <c r="A68" s="112" t="s">
        <v>407</v>
      </c>
      <c r="B68" s="113" t="s">
        <v>408</v>
      </c>
      <c r="C68" s="114"/>
      <c r="D68" s="160" t="s">
        <v>373</v>
      </c>
      <c r="E68" s="161">
        <v>4</v>
      </c>
      <c r="F68" s="162">
        <v>70</v>
      </c>
      <c r="G68" s="115">
        <v>280</v>
      </c>
    </row>
    <row r="69" spans="1:7" ht="17.25" customHeight="1">
      <c r="A69" s="163" t="s">
        <v>409</v>
      </c>
      <c r="B69" s="164" t="s">
        <v>410</v>
      </c>
      <c r="C69" s="165"/>
      <c r="D69" s="165"/>
      <c r="E69" s="165"/>
      <c r="F69" s="33"/>
      <c r="G69" s="144">
        <v>280</v>
      </c>
    </row>
    <row r="70" spans="1:7" ht="19.5" customHeight="1">
      <c r="A70" s="166">
        <v>4</v>
      </c>
      <c r="B70" s="167" t="s">
        <v>411</v>
      </c>
      <c r="C70" s="167"/>
      <c r="D70" s="167"/>
      <c r="E70" s="167"/>
      <c r="F70" s="167"/>
      <c r="G70" s="168"/>
    </row>
    <row r="71" spans="1:7" ht="19.5" customHeight="1">
      <c r="A71" s="169" t="s">
        <v>412</v>
      </c>
      <c r="B71" s="170" t="s">
        <v>413</v>
      </c>
      <c r="C71" s="170"/>
      <c r="D71" s="170"/>
      <c r="E71" s="171"/>
      <c r="F71" s="172" t="s">
        <v>414</v>
      </c>
      <c r="G71" s="172" t="s">
        <v>415</v>
      </c>
    </row>
    <row r="72" spans="1:7" ht="19.5" customHeight="1">
      <c r="A72" s="173" t="s">
        <v>416</v>
      </c>
      <c r="B72" s="174" t="s">
        <v>417</v>
      </c>
      <c r="C72" s="174"/>
      <c r="D72" s="174"/>
      <c r="E72" s="171"/>
      <c r="F72" s="174"/>
      <c r="G72" s="175">
        <v>6919.666666666667</v>
      </c>
    </row>
    <row r="73" spans="1:7" ht="13.5">
      <c r="A73" s="176" t="s">
        <v>418</v>
      </c>
      <c r="B73" s="177" t="s">
        <v>419</v>
      </c>
      <c r="C73" s="177"/>
      <c r="D73" s="177"/>
      <c r="E73" s="53"/>
      <c r="F73" s="177"/>
      <c r="G73" s="178">
        <v>345.98</v>
      </c>
    </row>
  </sheetData>
  <sheetProtection/>
  <mergeCells count="16">
    <mergeCell ref="A1:G1"/>
    <mergeCell ref="A3:E3"/>
    <mergeCell ref="B4:F4"/>
    <mergeCell ref="A5:G5"/>
    <mergeCell ref="B6:D6"/>
    <mergeCell ref="A17:G17"/>
    <mergeCell ref="A19:G19"/>
    <mergeCell ref="B40:E40"/>
    <mergeCell ref="B42:F42"/>
    <mergeCell ref="B56:C56"/>
    <mergeCell ref="B63:E63"/>
    <mergeCell ref="B65:F65"/>
    <mergeCell ref="B69:E69"/>
    <mergeCell ref="B70:F70"/>
    <mergeCell ref="B71:D71"/>
    <mergeCell ref="E6:E7"/>
  </mergeCells>
  <printOptions/>
  <pageMargins left="0.5118110236220472" right="0.5118110236220472" top="1.1023622047244095" bottom="0.8661417322834646" header="0.31496062992125984" footer="0.31496062992125984"/>
  <pageSetup fitToHeight="0" fitToWidth="1" horizontalDpi="600" verticalDpi="600" orientation="portrait" paperSize="9" scale="84"/>
</worksheet>
</file>

<file path=xl/worksheets/sheet43.xml><?xml version="1.0" encoding="utf-8"?>
<worksheet xmlns="http://schemas.openxmlformats.org/spreadsheetml/2006/main" xmlns:r="http://schemas.openxmlformats.org/officeDocument/2006/relationships">
  <sheetPr>
    <pageSetUpPr fitToPage="1"/>
  </sheetPr>
  <dimension ref="A1:K72"/>
  <sheetViews>
    <sheetView view="pageBreakPreview" zoomScale="110" zoomScaleSheetLayoutView="110" workbookViewId="0" topLeftCell="A10">
      <selection activeCell="A1" sqref="A1:IV16384"/>
    </sheetView>
  </sheetViews>
  <sheetFormatPr defaultColWidth="8.00390625" defaultRowHeight="15"/>
  <cols>
    <col min="1" max="1" width="7.00390625" style="22" customWidth="1"/>
    <col min="2" max="2" width="34.00390625" style="22" customWidth="1"/>
    <col min="3" max="3" width="15.140625" style="22" customWidth="1"/>
    <col min="4" max="4" width="9.57421875" style="22" customWidth="1"/>
    <col min="5" max="5" width="17.8515625" style="22" customWidth="1"/>
    <col min="6" max="6" width="12.421875" style="22" customWidth="1"/>
    <col min="7" max="7" width="13.421875" style="22" customWidth="1"/>
    <col min="8" max="8" width="9.00390625" style="22" bestFit="1" customWidth="1"/>
    <col min="9" max="10" width="8.00390625" style="22" customWidth="1"/>
    <col min="11" max="11" width="9.00390625" style="22" bestFit="1" customWidth="1"/>
    <col min="12" max="16384" width="8.00390625" style="22" customWidth="1"/>
  </cols>
  <sheetData>
    <row r="1" spans="1:7" ht="25.5" customHeight="1">
      <c r="A1" s="23" t="s">
        <v>266</v>
      </c>
      <c r="B1" s="23"/>
      <c r="C1" s="23"/>
      <c r="D1" s="23"/>
      <c r="E1" s="23"/>
      <c r="F1" s="23"/>
      <c r="G1" s="23"/>
    </row>
    <row r="2" spans="1:7" ht="17.25" customHeight="1">
      <c r="A2" s="24"/>
      <c r="B2" s="25" t="s">
        <v>267</v>
      </c>
      <c r="C2" s="24"/>
      <c r="D2" s="26"/>
      <c r="E2" s="27"/>
      <c r="F2" s="24"/>
      <c r="G2" s="24"/>
    </row>
    <row r="3" spans="1:7" ht="19.5" customHeight="1">
      <c r="A3" s="28" t="s">
        <v>268</v>
      </c>
      <c r="B3" s="28"/>
      <c r="C3" s="28"/>
      <c r="D3" s="28"/>
      <c r="E3" s="28"/>
      <c r="G3" s="29"/>
    </row>
    <row r="4" spans="2:7" ht="25.5" customHeight="1">
      <c r="B4" s="30" t="s">
        <v>426</v>
      </c>
      <c r="C4" s="30"/>
      <c r="D4" s="30"/>
      <c r="E4" s="30"/>
      <c r="F4" s="30"/>
      <c r="G4" s="31"/>
    </row>
    <row r="5" spans="1:7" ht="15.75" customHeight="1">
      <c r="A5" s="32" t="s">
        <v>270</v>
      </c>
      <c r="B5" s="32"/>
      <c r="C5" s="32"/>
      <c r="D5" s="32"/>
      <c r="E5" s="32"/>
      <c r="F5" s="32"/>
      <c r="G5" s="32"/>
    </row>
    <row r="6" spans="1:7" ht="16.5" customHeight="1">
      <c r="A6" s="33"/>
      <c r="B6" s="34" t="s">
        <v>427</v>
      </c>
      <c r="C6" s="34"/>
      <c r="D6" s="34"/>
      <c r="E6" s="34" t="s">
        <v>272</v>
      </c>
      <c r="F6" s="35" t="s">
        <v>428</v>
      </c>
      <c r="G6" s="36">
        <v>268609</v>
      </c>
    </row>
    <row r="7" spans="2:11" ht="16.5" customHeight="1">
      <c r="B7" s="22" t="s">
        <v>274</v>
      </c>
      <c r="C7" s="31"/>
      <c r="E7" s="37"/>
      <c r="F7" s="38" t="s">
        <v>422</v>
      </c>
      <c r="G7" s="39">
        <v>295469.9</v>
      </c>
      <c r="K7" s="151"/>
    </row>
    <row r="8" spans="2:11" ht="16.5" customHeight="1">
      <c r="B8" s="22" t="s">
        <v>276</v>
      </c>
      <c r="C8" s="31">
        <v>2019</v>
      </c>
      <c r="E8" s="40" t="s">
        <v>277</v>
      </c>
      <c r="G8" s="31" t="s">
        <v>278</v>
      </c>
      <c r="K8" s="151"/>
    </row>
    <row r="9" spans="1:11" ht="16.5" customHeight="1">
      <c r="A9" s="41"/>
      <c r="B9" s="42" t="s">
        <v>279</v>
      </c>
      <c r="C9" s="43" t="s">
        <v>429</v>
      </c>
      <c r="D9" s="41"/>
      <c r="E9" s="44" t="s">
        <v>281</v>
      </c>
      <c r="F9" s="41"/>
      <c r="G9" s="45">
        <v>7.46</v>
      </c>
      <c r="K9" s="151"/>
    </row>
    <row r="10" ht="8.25" customHeight="1"/>
    <row r="11" spans="1:7" ht="17.25" customHeight="1">
      <c r="A11" s="41"/>
      <c r="B11" s="46" t="s">
        <v>282</v>
      </c>
      <c r="C11" s="47" t="s">
        <v>283</v>
      </c>
      <c r="D11" s="41"/>
      <c r="E11" s="41" t="s">
        <v>284</v>
      </c>
      <c r="F11" s="41"/>
      <c r="G11" s="48"/>
    </row>
    <row r="12" spans="2:7" ht="17.25" customHeight="1">
      <c r="B12" s="49" t="s">
        <v>430</v>
      </c>
      <c r="C12" s="50">
        <v>3054.66</v>
      </c>
      <c r="E12" s="22" t="s">
        <v>286</v>
      </c>
      <c r="F12" s="31"/>
      <c r="G12" s="51">
        <v>97.5</v>
      </c>
    </row>
    <row r="13" ht="8.25" customHeight="1"/>
    <row r="14" spans="2:7" ht="16.5" customHeight="1">
      <c r="B14" s="49" t="s">
        <v>287</v>
      </c>
      <c r="C14" s="49" t="s">
        <v>288</v>
      </c>
      <c r="E14" s="22" t="s">
        <v>289</v>
      </c>
      <c r="G14" s="50">
        <v>50.07</v>
      </c>
    </row>
    <row r="15" spans="2:7" ht="16.5" customHeight="1">
      <c r="B15" s="49" t="s">
        <v>290</v>
      </c>
      <c r="C15" s="49" t="s">
        <v>291</v>
      </c>
      <c r="E15" s="22" t="s">
        <v>289</v>
      </c>
      <c r="G15" s="50">
        <v>45.59</v>
      </c>
    </row>
    <row r="16" spans="2:7" ht="16.5" customHeight="1">
      <c r="B16" s="49" t="s">
        <v>292</v>
      </c>
      <c r="C16" s="49" t="s">
        <v>293</v>
      </c>
      <c r="E16" s="22" t="s">
        <v>289</v>
      </c>
      <c r="G16" s="50">
        <v>36.8</v>
      </c>
    </row>
    <row r="17" spans="1:7" ht="17.25" customHeight="1">
      <c r="A17" s="52" t="s">
        <v>294</v>
      </c>
      <c r="B17" s="52"/>
      <c r="C17" s="52"/>
      <c r="D17" s="52"/>
      <c r="E17" s="52"/>
      <c r="F17" s="52"/>
      <c r="G17" s="52"/>
    </row>
    <row r="18" spans="1:7" ht="16.5" customHeight="1">
      <c r="A18" s="53"/>
      <c r="B18" s="54" t="s">
        <v>431</v>
      </c>
      <c r="C18" s="55">
        <v>50</v>
      </c>
      <c r="D18" s="53"/>
      <c r="E18" s="54" t="s">
        <v>296</v>
      </c>
      <c r="F18" s="53"/>
      <c r="G18" s="56">
        <v>1000</v>
      </c>
    </row>
    <row r="19" spans="1:7" ht="18.75" customHeight="1">
      <c r="A19" s="52" t="s">
        <v>297</v>
      </c>
      <c r="B19" s="52"/>
      <c r="C19" s="52"/>
      <c r="D19" s="52"/>
      <c r="E19" s="52"/>
      <c r="F19" s="52"/>
      <c r="G19" s="52"/>
    </row>
    <row r="20" spans="1:7" ht="18.75" customHeight="1">
      <c r="A20" s="57">
        <v>1</v>
      </c>
      <c r="B20" s="58" t="s">
        <v>298</v>
      </c>
      <c r="C20" s="58"/>
      <c r="D20" s="58"/>
      <c r="E20" s="58"/>
      <c r="F20" s="58"/>
      <c r="G20" s="41"/>
    </row>
    <row r="21" spans="1:7" ht="17.25" customHeight="1">
      <c r="A21" s="57" t="s">
        <v>299</v>
      </c>
      <c r="B21" s="58" t="s">
        <v>300</v>
      </c>
      <c r="C21" s="58"/>
      <c r="D21" s="59" t="s">
        <v>95</v>
      </c>
      <c r="E21" s="60" t="s">
        <v>301</v>
      </c>
      <c r="F21" s="59" t="s">
        <v>61</v>
      </c>
      <c r="G21" s="61" t="s">
        <v>303</v>
      </c>
    </row>
    <row r="22" spans="1:7" ht="17.25" customHeight="1">
      <c r="A22" s="57" t="s">
        <v>424</v>
      </c>
      <c r="B22" s="44" t="s">
        <v>432</v>
      </c>
      <c r="C22" s="58"/>
      <c r="D22" s="47"/>
      <c r="E22" s="62">
        <v>4624.98</v>
      </c>
      <c r="F22" s="63"/>
      <c r="G22" s="48"/>
    </row>
    <row r="23" spans="1:7" ht="17.25" customHeight="1">
      <c r="A23" s="57" t="s">
        <v>307</v>
      </c>
      <c r="B23" s="58" t="s">
        <v>308</v>
      </c>
      <c r="C23" s="58"/>
      <c r="D23" s="47" t="s">
        <v>309</v>
      </c>
      <c r="E23" s="60"/>
      <c r="F23" s="60"/>
      <c r="G23" s="64">
        <v>4624.98</v>
      </c>
    </row>
    <row r="24" spans="1:7" ht="12.75">
      <c r="A24" s="65" t="s">
        <v>310</v>
      </c>
      <c r="B24" s="66" t="s">
        <v>311</v>
      </c>
      <c r="C24" s="41"/>
      <c r="D24" s="60" t="s">
        <v>95</v>
      </c>
      <c r="E24" s="60" t="s">
        <v>312</v>
      </c>
      <c r="F24" s="61" t="s">
        <v>313</v>
      </c>
      <c r="G24" s="59" t="s">
        <v>303</v>
      </c>
    </row>
    <row r="25" spans="1:7" ht="12.75">
      <c r="A25" s="67" t="s">
        <v>314</v>
      </c>
      <c r="B25" s="68" t="s">
        <v>315</v>
      </c>
      <c r="D25" s="69" t="s">
        <v>68</v>
      </c>
      <c r="E25" s="70">
        <v>1</v>
      </c>
      <c r="F25" s="51">
        <v>268609</v>
      </c>
      <c r="G25" s="71"/>
    </row>
    <row r="26" spans="1:7" ht="12.75">
      <c r="A26" s="67" t="s">
        <v>316</v>
      </c>
      <c r="B26" s="68" t="s">
        <v>317</v>
      </c>
      <c r="D26" s="72" t="s">
        <v>309</v>
      </c>
      <c r="E26" s="73">
        <v>0.9090909090909091</v>
      </c>
      <c r="F26" s="51">
        <v>244190</v>
      </c>
      <c r="G26" s="71"/>
    </row>
    <row r="27" spans="1:7" ht="12.75">
      <c r="A27" s="67" t="s">
        <v>318</v>
      </c>
      <c r="B27" s="68" t="s">
        <v>319</v>
      </c>
      <c r="D27" s="74" t="s">
        <v>320</v>
      </c>
      <c r="E27" s="73">
        <v>0.1</v>
      </c>
      <c r="F27" s="51">
        <v>26860.9</v>
      </c>
      <c r="G27" s="71"/>
    </row>
    <row r="28" spans="1:7" ht="12.75">
      <c r="A28" s="75"/>
      <c r="B28" s="76" t="s">
        <v>321</v>
      </c>
      <c r="C28" s="77"/>
      <c r="D28" s="32" t="s">
        <v>309</v>
      </c>
      <c r="E28" s="78">
        <v>1</v>
      </c>
      <c r="F28" s="79">
        <v>2238.4083333333333</v>
      </c>
      <c r="G28" s="80">
        <v>2238.4</v>
      </c>
    </row>
    <row r="29" spans="1:7" ht="25.5">
      <c r="A29" s="75" t="s">
        <v>322</v>
      </c>
      <c r="B29" s="81" t="s">
        <v>323</v>
      </c>
      <c r="C29" s="77"/>
      <c r="D29" s="32" t="s">
        <v>95</v>
      </c>
      <c r="E29" s="60" t="s">
        <v>312</v>
      </c>
      <c r="F29" s="82" t="s">
        <v>324</v>
      </c>
      <c r="G29" s="80" t="s">
        <v>303</v>
      </c>
    </row>
    <row r="30" spans="1:7" ht="12.75">
      <c r="A30" s="83" t="s">
        <v>325</v>
      </c>
      <c r="B30" s="84" t="s">
        <v>326</v>
      </c>
      <c r="C30" s="33"/>
      <c r="D30" s="85" t="s">
        <v>320</v>
      </c>
      <c r="E30" s="86">
        <v>0.06450000000000002</v>
      </c>
      <c r="F30" s="87"/>
      <c r="G30" s="88"/>
    </row>
    <row r="31" spans="1:7" ht="12.75">
      <c r="A31" s="67" t="s">
        <v>327</v>
      </c>
      <c r="B31" s="68" t="s">
        <v>328</v>
      </c>
      <c r="D31" s="74" t="s">
        <v>329</v>
      </c>
      <c r="E31" s="89">
        <v>10</v>
      </c>
      <c r="F31" s="51"/>
      <c r="G31" s="71"/>
    </row>
    <row r="32" spans="1:7" ht="12.75">
      <c r="A32" s="65" t="s">
        <v>330</v>
      </c>
      <c r="B32" s="90" t="s">
        <v>331</v>
      </c>
      <c r="C32" s="41"/>
      <c r="D32" s="47" t="s">
        <v>320</v>
      </c>
      <c r="E32" s="91">
        <v>0.005643750000000001</v>
      </c>
      <c r="F32" s="48">
        <v>1515.9620437500002</v>
      </c>
      <c r="G32" s="92"/>
    </row>
    <row r="33" spans="1:7" ht="12.75">
      <c r="A33" s="75" t="s">
        <v>332</v>
      </c>
      <c r="B33" s="76" t="s">
        <v>333</v>
      </c>
      <c r="C33" s="77"/>
      <c r="D33" s="32" t="s">
        <v>334</v>
      </c>
      <c r="E33" s="78">
        <v>1</v>
      </c>
      <c r="F33" s="79">
        <v>126.33017031250002</v>
      </c>
      <c r="G33" s="80">
        <v>126.33</v>
      </c>
    </row>
    <row r="34" spans="1:7" ht="28.5">
      <c r="A34" s="93" t="s">
        <v>335</v>
      </c>
      <c r="B34" s="94" t="s">
        <v>336</v>
      </c>
      <c r="C34" s="95"/>
      <c r="D34" s="96" t="s">
        <v>95</v>
      </c>
      <c r="E34" s="96" t="s">
        <v>312</v>
      </c>
      <c r="F34" s="97" t="s">
        <v>337</v>
      </c>
      <c r="G34" s="98" t="s">
        <v>303</v>
      </c>
    </row>
    <row r="35" spans="1:7" ht="15">
      <c r="A35" s="99" t="s">
        <v>338</v>
      </c>
      <c r="B35" s="100" t="s">
        <v>339</v>
      </c>
      <c r="C35" s="101"/>
      <c r="D35" s="102" t="s">
        <v>320</v>
      </c>
      <c r="E35" s="103">
        <v>0.01</v>
      </c>
      <c r="F35" s="104">
        <v>2441.9</v>
      </c>
      <c r="G35" s="105">
        <v>203.49166666666667</v>
      </c>
    </row>
    <row r="36" spans="1:7" ht="15">
      <c r="A36" s="99" t="s">
        <v>340</v>
      </c>
      <c r="B36" s="100" t="s">
        <v>341</v>
      </c>
      <c r="C36" s="101"/>
      <c r="D36" s="102" t="s">
        <v>309</v>
      </c>
      <c r="E36" s="106">
        <v>1</v>
      </c>
      <c r="F36" s="104">
        <v>136.98</v>
      </c>
      <c r="G36" s="105">
        <v>11.415</v>
      </c>
    </row>
    <row r="37" spans="1:7" ht="15">
      <c r="A37" s="99" t="s">
        <v>342</v>
      </c>
      <c r="B37" s="107" t="s">
        <v>343</v>
      </c>
      <c r="C37" s="101"/>
      <c r="D37" s="102" t="s">
        <v>309</v>
      </c>
      <c r="E37" s="106">
        <v>1</v>
      </c>
      <c r="F37" s="104">
        <v>48.74</v>
      </c>
      <c r="G37" s="105">
        <v>4.0616666666666665</v>
      </c>
    </row>
    <row r="38" spans="1:7" ht="15">
      <c r="A38" s="108" t="s">
        <v>344</v>
      </c>
      <c r="B38" s="94" t="s">
        <v>345</v>
      </c>
      <c r="C38" s="95"/>
      <c r="D38" s="96" t="s">
        <v>309</v>
      </c>
      <c r="E38" s="109">
        <v>1</v>
      </c>
      <c r="F38" s="110">
        <v>2627.62</v>
      </c>
      <c r="G38" s="111">
        <v>218.96</v>
      </c>
    </row>
    <row r="39" spans="1:9" ht="17.25" customHeight="1">
      <c r="A39" s="112" t="s">
        <v>346</v>
      </c>
      <c r="B39" s="113" t="s">
        <v>347</v>
      </c>
      <c r="C39" s="113"/>
      <c r="D39" s="113"/>
      <c r="E39" s="113"/>
      <c r="F39" s="114"/>
      <c r="G39" s="115">
        <v>7208.669999999999</v>
      </c>
      <c r="I39" s="152"/>
    </row>
    <row r="40" spans="1:7" ht="9.75" customHeight="1">
      <c r="A40" s="67"/>
      <c r="B40" s="116"/>
      <c r="C40" s="116"/>
      <c r="D40" s="116"/>
      <c r="E40" s="116"/>
      <c r="G40" s="117"/>
    </row>
    <row r="41" spans="1:9" ht="17.25" customHeight="1">
      <c r="A41" s="118">
        <v>2</v>
      </c>
      <c r="B41" s="119" t="s">
        <v>348</v>
      </c>
      <c r="C41" s="119"/>
      <c r="D41" s="119"/>
      <c r="E41" s="119"/>
      <c r="F41" s="119"/>
      <c r="G41" s="24"/>
      <c r="I41" s="152"/>
    </row>
    <row r="42" spans="1:7" ht="12.75">
      <c r="A42" s="75" t="s">
        <v>349</v>
      </c>
      <c r="B42" s="76" t="s">
        <v>350</v>
      </c>
      <c r="C42" s="77"/>
      <c r="D42" s="32" t="s">
        <v>95</v>
      </c>
      <c r="E42" s="32" t="s">
        <v>351</v>
      </c>
      <c r="F42" s="120" t="s">
        <v>313</v>
      </c>
      <c r="G42" s="121" t="s">
        <v>303</v>
      </c>
    </row>
    <row r="43" spans="1:7" ht="29.25" customHeight="1">
      <c r="A43" s="67" t="s">
        <v>352</v>
      </c>
      <c r="B43" s="122" t="s">
        <v>353</v>
      </c>
      <c r="C43" s="122"/>
      <c r="D43" s="74" t="s">
        <v>354</v>
      </c>
      <c r="E43" s="123">
        <v>0.5</v>
      </c>
      <c r="F43" s="124">
        <v>7.46</v>
      </c>
      <c r="G43" s="125"/>
    </row>
    <row r="44" spans="1:7" ht="12.75">
      <c r="A44" s="75" t="s">
        <v>355</v>
      </c>
      <c r="B44" s="126" t="s">
        <v>356</v>
      </c>
      <c r="C44" s="126"/>
      <c r="D44" s="32" t="s">
        <v>357</v>
      </c>
      <c r="E44" s="127">
        <v>1000</v>
      </c>
      <c r="F44" s="128">
        <v>3.73</v>
      </c>
      <c r="G44" s="129">
        <v>3730</v>
      </c>
    </row>
    <row r="45" spans="1:7" ht="12.75">
      <c r="A45" s="75" t="s">
        <v>358</v>
      </c>
      <c r="B45" s="76" t="s">
        <v>359</v>
      </c>
      <c r="C45" s="77"/>
      <c r="D45" s="32" t="s">
        <v>95</v>
      </c>
      <c r="E45" s="32" t="s">
        <v>53</v>
      </c>
      <c r="F45" s="120" t="s">
        <v>313</v>
      </c>
      <c r="G45" s="121" t="s">
        <v>303</v>
      </c>
    </row>
    <row r="46" spans="1:7" ht="12.75">
      <c r="A46" s="67" t="s">
        <v>360</v>
      </c>
      <c r="B46" s="68" t="s">
        <v>361</v>
      </c>
      <c r="D46" s="74" t="s">
        <v>362</v>
      </c>
      <c r="E46" s="31"/>
      <c r="F46" s="51">
        <v>50.07</v>
      </c>
      <c r="G46" s="130"/>
    </row>
    <row r="47" spans="1:7" ht="12.75">
      <c r="A47" s="67" t="s">
        <v>363</v>
      </c>
      <c r="B47" s="68" t="s">
        <v>364</v>
      </c>
      <c r="D47" s="74" t="s">
        <v>365</v>
      </c>
      <c r="E47" s="131">
        <v>10000</v>
      </c>
      <c r="F47" s="51"/>
      <c r="G47" s="30"/>
    </row>
    <row r="48" spans="1:7" ht="12.75">
      <c r="A48" s="67" t="s">
        <v>366</v>
      </c>
      <c r="B48" s="68" t="s">
        <v>367</v>
      </c>
      <c r="D48" s="74" t="s">
        <v>362</v>
      </c>
      <c r="E48" s="132">
        <v>8</v>
      </c>
      <c r="F48" s="51"/>
      <c r="G48" s="30"/>
    </row>
    <row r="49" spans="1:7" ht="12.75">
      <c r="A49" s="75" t="s">
        <v>368</v>
      </c>
      <c r="B49" s="76" t="s">
        <v>369</v>
      </c>
      <c r="C49" s="133"/>
      <c r="D49" s="32" t="s">
        <v>370</v>
      </c>
      <c r="E49" s="134">
        <v>0.0007999999999999999</v>
      </c>
      <c r="F49" s="135">
        <v>0.040055999999999994</v>
      </c>
      <c r="G49" s="136"/>
    </row>
    <row r="50" spans="1:7" ht="18" customHeight="1">
      <c r="A50" s="75" t="s">
        <v>371</v>
      </c>
      <c r="B50" s="76" t="s">
        <v>372</v>
      </c>
      <c r="C50" s="77"/>
      <c r="D50" s="32" t="s">
        <v>373</v>
      </c>
      <c r="E50" s="137">
        <v>1000</v>
      </c>
      <c r="F50" s="135">
        <v>0.040055999999999994</v>
      </c>
      <c r="G50" s="80">
        <v>40.05</v>
      </c>
    </row>
    <row r="51" spans="1:7" ht="12.75">
      <c r="A51" s="75" t="s">
        <v>374</v>
      </c>
      <c r="B51" s="76" t="s">
        <v>375</v>
      </c>
      <c r="C51" s="77"/>
      <c r="D51" s="32" t="s">
        <v>95</v>
      </c>
      <c r="E51" s="32" t="s">
        <v>312</v>
      </c>
      <c r="F51" s="120" t="s">
        <v>313</v>
      </c>
      <c r="G51" s="121" t="s">
        <v>303</v>
      </c>
    </row>
    <row r="52" spans="1:7" ht="17.25" customHeight="1">
      <c r="A52" s="67" t="s">
        <v>376</v>
      </c>
      <c r="B52" s="68" t="s">
        <v>377</v>
      </c>
      <c r="D52" s="74" t="s">
        <v>309</v>
      </c>
      <c r="E52" s="131">
        <v>6</v>
      </c>
      <c r="F52" s="51">
        <v>3054.66</v>
      </c>
      <c r="G52" s="71">
        <v>18327.96</v>
      </c>
    </row>
    <row r="53" spans="1:7" ht="17.25" customHeight="1">
      <c r="A53" s="67" t="s">
        <v>378</v>
      </c>
      <c r="B53" s="122" t="s">
        <v>379</v>
      </c>
      <c r="C53" s="122"/>
      <c r="D53" s="138" t="s">
        <v>380</v>
      </c>
      <c r="E53" s="131">
        <v>70000</v>
      </c>
      <c r="F53" s="51"/>
      <c r="G53" s="71"/>
    </row>
    <row r="54" spans="1:7" ht="17.25" customHeight="1">
      <c r="A54" s="67" t="s">
        <v>381</v>
      </c>
      <c r="B54" s="37" t="s">
        <v>382</v>
      </c>
      <c r="C54" s="37"/>
      <c r="D54" s="138" t="s">
        <v>309</v>
      </c>
      <c r="E54" s="51">
        <v>3054.66</v>
      </c>
      <c r="F54" s="51"/>
      <c r="G54" s="71"/>
    </row>
    <row r="55" spans="1:7" ht="17.25" customHeight="1">
      <c r="A55" s="67" t="s">
        <v>383</v>
      </c>
      <c r="B55" s="37" t="s">
        <v>384</v>
      </c>
      <c r="C55" s="37"/>
      <c r="D55" s="138" t="s">
        <v>385</v>
      </c>
      <c r="E55" s="139">
        <v>1.4285714285714285E-05</v>
      </c>
      <c r="F55" s="51"/>
      <c r="G55" s="71"/>
    </row>
    <row r="56" spans="1:7" ht="17.25" customHeight="1">
      <c r="A56" s="67" t="s">
        <v>386</v>
      </c>
      <c r="B56" s="122" t="s">
        <v>387</v>
      </c>
      <c r="C56" s="122"/>
      <c r="D56" s="138" t="s">
        <v>309</v>
      </c>
      <c r="E56" s="131"/>
      <c r="F56" s="51">
        <v>18327.96</v>
      </c>
      <c r="G56" s="130"/>
    </row>
    <row r="57" spans="1:7" ht="18" customHeight="1">
      <c r="A57" s="83" t="s">
        <v>388</v>
      </c>
      <c r="B57" s="140" t="s">
        <v>389</v>
      </c>
      <c r="C57" s="33"/>
      <c r="D57" s="141" t="s">
        <v>390</v>
      </c>
      <c r="E57" s="142">
        <v>1000</v>
      </c>
      <c r="F57" s="143">
        <v>0.261828</v>
      </c>
      <c r="G57" s="144">
        <v>261.82</v>
      </c>
    </row>
    <row r="58" spans="1:7" ht="33.75" customHeight="1">
      <c r="A58" s="75" t="s">
        <v>391</v>
      </c>
      <c r="B58" s="76" t="s">
        <v>392</v>
      </c>
      <c r="C58" s="77"/>
      <c r="D58" s="32" t="s">
        <v>95</v>
      </c>
      <c r="E58" s="121" t="s">
        <v>393</v>
      </c>
      <c r="F58" s="120" t="s">
        <v>313</v>
      </c>
      <c r="G58" s="121" t="s">
        <v>303</v>
      </c>
    </row>
    <row r="59" spans="1:7" ht="18" customHeight="1">
      <c r="A59" s="67" t="s">
        <v>394</v>
      </c>
      <c r="B59" s="68" t="s">
        <v>395</v>
      </c>
      <c r="D59" s="74" t="s">
        <v>396</v>
      </c>
      <c r="E59" s="51">
        <v>15000</v>
      </c>
      <c r="F59" s="51"/>
      <c r="G59" s="71"/>
    </row>
    <row r="60" spans="1:7" ht="18" customHeight="1">
      <c r="A60" s="67" t="s">
        <v>397</v>
      </c>
      <c r="B60" s="68" t="s">
        <v>398</v>
      </c>
      <c r="D60" s="74" t="s">
        <v>320</v>
      </c>
      <c r="E60" s="145">
        <v>6.14275768868504</v>
      </c>
      <c r="F60" s="51"/>
      <c r="G60" s="71"/>
    </row>
    <row r="61" spans="1:7" ht="12.75">
      <c r="A61" s="75" t="s">
        <v>399</v>
      </c>
      <c r="B61" s="76" t="s">
        <v>400</v>
      </c>
      <c r="C61" s="77"/>
      <c r="D61" s="32" t="s">
        <v>373</v>
      </c>
      <c r="E61" s="142">
        <v>1000</v>
      </c>
      <c r="F61" s="135">
        <v>1.25</v>
      </c>
      <c r="G61" s="80">
        <v>1250</v>
      </c>
    </row>
    <row r="62" spans="1:7" ht="17.25" customHeight="1">
      <c r="A62" s="112" t="s">
        <v>401</v>
      </c>
      <c r="B62" s="113" t="s">
        <v>402</v>
      </c>
      <c r="C62" s="113"/>
      <c r="D62" s="113"/>
      <c r="E62" s="113"/>
      <c r="F62" s="114"/>
      <c r="G62" s="115">
        <v>5281.870000000001</v>
      </c>
    </row>
    <row r="63" spans="1:7" ht="9.75" customHeight="1">
      <c r="A63" s="146"/>
      <c r="B63" s="147"/>
      <c r="C63" s="147"/>
      <c r="D63" s="147"/>
      <c r="E63" s="147"/>
      <c r="F63" s="148"/>
      <c r="G63" s="149"/>
    </row>
    <row r="64" spans="1:6" ht="17.25" customHeight="1">
      <c r="A64" s="150">
        <v>3</v>
      </c>
      <c r="B64" s="116" t="s">
        <v>403</v>
      </c>
      <c r="C64" s="116"/>
      <c r="D64" s="116"/>
      <c r="E64" s="116"/>
      <c r="F64" s="116"/>
    </row>
    <row r="65" spans="1:7" ht="30" customHeight="1">
      <c r="A65" s="83" t="s">
        <v>371</v>
      </c>
      <c r="B65" s="140" t="s">
        <v>404</v>
      </c>
      <c r="C65" s="33"/>
      <c r="D65" s="141" t="s">
        <v>95</v>
      </c>
      <c r="E65" s="141" t="s">
        <v>312</v>
      </c>
      <c r="F65" s="153" t="s">
        <v>313</v>
      </c>
      <c r="G65" s="154" t="s">
        <v>303</v>
      </c>
    </row>
    <row r="66" spans="1:7" ht="17.25" customHeight="1">
      <c r="A66" s="75" t="s">
        <v>405</v>
      </c>
      <c r="B66" s="155" t="s">
        <v>406</v>
      </c>
      <c r="C66" s="77"/>
      <c r="D66" s="156" t="s">
        <v>309</v>
      </c>
      <c r="E66" s="157">
        <v>1</v>
      </c>
      <c r="F66" s="158">
        <v>100</v>
      </c>
      <c r="G66" s="159">
        <v>100</v>
      </c>
    </row>
    <row r="67" spans="1:7" ht="17.25" customHeight="1">
      <c r="A67" s="112" t="s">
        <v>407</v>
      </c>
      <c r="B67" s="113" t="s">
        <v>408</v>
      </c>
      <c r="C67" s="114"/>
      <c r="D67" s="160" t="s">
        <v>373</v>
      </c>
      <c r="E67" s="161">
        <v>4</v>
      </c>
      <c r="F67" s="162">
        <v>100</v>
      </c>
      <c r="G67" s="115">
        <v>400</v>
      </c>
    </row>
    <row r="68" spans="1:7" ht="17.25" customHeight="1">
      <c r="A68" s="163" t="s">
        <v>409</v>
      </c>
      <c r="B68" s="164" t="s">
        <v>410</v>
      </c>
      <c r="C68" s="165"/>
      <c r="D68" s="165"/>
      <c r="E68" s="165"/>
      <c r="F68" s="33"/>
      <c r="G68" s="144">
        <v>400</v>
      </c>
    </row>
    <row r="69" spans="1:7" ht="19.5" customHeight="1">
      <c r="A69" s="166">
        <v>4</v>
      </c>
      <c r="B69" s="167" t="s">
        <v>411</v>
      </c>
      <c r="C69" s="167"/>
      <c r="D69" s="167"/>
      <c r="E69" s="167"/>
      <c r="F69" s="167"/>
      <c r="G69" s="168"/>
    </row>
    <row r="70" spans="1:7" ht="19.5" customHeight="1">
      <c r="A70" s="169" t="s">
        <v>412</v>
      </c>
      <c r="B70" s="170" t="s">
        <v>413</v>
      </c>
      <c r="C70" s="170"/>
      <c r="D70" s="170"/>
      <c r="E70" s="171"/>
      <c r="F70" s="172" t="s">
        <v>414</v>
      </c>
      <c r="G70" s="172" t="s">
        <v>415</v>
      </c>
    </row>
    <row r="71" spans="1:7" ht="19.5" customHeight="1">
      <c r="A71" s="173" t="s">
        <v>416</v>
      </c>
      <c r="B71" s="174" t="s">
        <v>417</v>
      </c>
      <c r="C71" s="174"/>
      <c r="D71" s="174"/>
      <c r="E71" s="171"/>
      <c r="F71" s="174"/>
      <c r="G71" s="175">
        <v>12890.54</v>
      </c>
    </row>
    <row r="72" spans="1:7" ht="13.5">
      <c r="A72" s="176" t="s">
        <v>418</v>
      </c>
      <c r="B72" s="177" t="s">
        <v>419</v>
      </c>
      <c r="C72" s="177"/>
      <c r="D72" s="177"/>
      <c r="E72" s="53"/>
      <c r="F72" s="177"/>
      <c r="G72" s="178">
        <v>644.52</v>
      </c>
    </row>
  </sheetData>
  <sheetProtection/>
  <mergeCells count="16">
    <mergeCell ref="A1:G1"/>
    <mergeCell ref="A3:E3"/>
    <mergeCell ref="B4:F4"/>
    <mergeCell ref="A5:G5"/>
    <mergeCell ref="B6:D6"/>
    <mergeCell ref="A17:G17"/>
    <mergeCell ref="A19:G19"/>
    <mergeCell ref="B39:E39"/>
    <mergeCell ref="B41:F41"/>
    <mergeCell ref="B55:C55"/>
    <mergeCell ref="B62:E62"/>
    <mergeCell ref="B64:F64"/>
    <mergeCell ref="B68:E68"/>
    <mergeCell ref="B69:F69"/>
    <mergeCell ref="B70:D70"/>
    <mergeCell ref="E6:E7"/>
  </mergeCells>
  <printOptions/>
  <pageMargins left="0.5118110236220472" right="0.5118110236220472" top="1.062992125984252" bottom="0.8661417322834646" header="0.31496062992125984" footer="0.31496062992125984"/>
  <pageSetup fitToHeight="0" fitToWidth="1" horizontalDpi="600" verticalDpi="600" orientation="portrait" paperSize="9" scale="84"/>
</worksheet>
</file>

<file path=xl/worksheets/sheet44.xml><?xml version="1.0" encoding="utf-8"?>
<worksheet xmlns="http://schemas.openxmlformats.org/spreadsheetml/2006/main" xmlns:r="http://schemas.openxmlformats.org/officeDocument/2006/relationships">
  <sheetPr>
    <pageSetUpPr fitToPage="1"/>
  </sheetPr>
  <dimension ref="A1:K72"/>
  <sheetViews>
    <sheetView view="pageBreakPreview" zoomScaleSheetLayoutView="100" workbookViewId="0" topLeftCell="A10">
      <selection activeCell="A1" sqref="A1:IV16384"/>
    </sheetView>
  </sheetViews>
  <sheetFormatPr defaultColWidth="8.00390625" defaultRowHeight="15"/>
  <cols>
    <col min="1" max="1" width="7.00390625" style="22" customWidth="1"/>
    <col min="2" max="2" width="34.00390625" style="22" customWidth="1"/>
    <col min="3" max="3" width="15.140625" style="22" customWidth="1"/>
    <col min="4" max="4" width="9.57421875" style="22" customWidth="1"/>
    <col min="5" max="5" width="17.8515625" style="22" customWidth="1"/>
    <col min="6" max="6" width="12.421875" style="22" customWidth="1"/>
    <col min="7" max="7" width="13.421875" style="22" customWidth="1"/>
    <col min="8" max="8" width="9.00390625" style="22" bestFit="1" customWidth="1"/>
    <col min="9" max="10" width="8.00390625" style="22" customWidth="1"/>
    <col min="11" max="11" width="12.28125" style="22" customWidth="1"/>
    <col min="12" max="16384" width="8.00390625" style="22" customWidth="1"/>
  </cols>
  <sheetData>
    <row r="1" spans="1:7" ht="25.5" customHeight="1">
      <c r="A1" s="23" t="s">
        <v>266</v>
      </c>
      <c r="B1" s="23"/>
      <c r="C1" s="23"/>
      <c r="D1" s="23"/>
      <c r="E1" s="23"/>
      <c r="F1" s="23"/>
      <c r="G1" s="23"/>
    </row>
    <row r="2" spans="1:7" ht="17.25" customHeight="1">
      <c r="A2" s="24"/>
      <c r="B2" s="25" t="s">
        <v>267</v>
      </c>
      <c r="C2" s="24"/>
      <c r="D2" s="26"/>
      <c r="E2" s="27"/>
      <c r="F2" s="24"/>
      <c r="G2" s="24"/>
    </row>
    <row r="3" spans="1:7" ht="19.5" customHeight="1">
      <c r="A3" s="28" t="s">
        <v>268</v>
      </c>
      <c r="B3" s="28"/>
      <c r="C3" s="28"/>
      <c r="D3" s="28"/>
      <c r="E3" s="28"/>
      <c r="G3" s="29"/>
    </row>
    <row r="4" spans="2:7" ht="22.5" customHeight="1">
      <c r="B4" s="30" t="s">
        <v>433</v>
      </c>
      <c r="C4" s="30"/>
      <c r="D4" s="30"/>
      <c r="E4" s="30"/>
      <c r="F4" s="30"/>
      <c r="G4" s="31"/>
    </row>
    <row r="5" spans="1:7" ht="15.75" customHeight="1">
      <c r="A5" s="32" t="s">
        <v>270</v>
      </c>
      <c r="B5" s="32"/>
      <c r="C5" s="32"/>
      <c r="D5" s="32"/>
      <c r="E5" s="32"/>
      <c r="F5" s="32"/>
      <c r="G5" s="32"/>
    </row>
    <row r="6" spans="1:7" ht="16.5" customHeight="1">
      <c r="A6" s="33"/>
      <c r="B6" s="34" t="s">
        <v>434</v>
      </c>
      <c r="C6" s="34"/>
      <c r="D6" s="34"/>
      <c r="E6" s="34" t="s">
        <v>272</v>
      </c>
      <c r="F6" s="35" t="s">
        <v>428</v>
      </c>
      <c r="G6" s="36">
        <v>268609</v>
      </c>
    </row>
    <row r="7" spans="2:11" ht="16.5" customHeight="1">
      <c r="B7" s="22" t="s">
        <v>274</v>
      </c>
      <c r="C7" s="31"/>
      <c r="E7" s="37"/>
      <c r="F7" s="38" t="s">
        <v>422</v>
      </c>
      <c r="G7" s="39">
        <v>295469.9</v>
      </c>
      <c r="K7" s="151"/>
    </row>
    <row r="8" spans="2:11" ht="16.5" customHeight="1">
      <c r="B8" s="22" t="s">
        <v>276</v>
      </c>
      <c r="C8" s="31">
        <v>2019</v>
      </c>
      <c r="E8" s="40" t="s">
        <v>277</v>
      </c>
      <c r="G8" s="31" t="s">
        <v>278</v>
      </c>
      <c r="K8" s="151"/>
    </row>
    <row r="9" spans="1:11" ht="16.5" customHeight="1">
      <c r="A9" s="41"/>
      <c r="B9" s="42" t="s">
        <v>279</v>
      </c>
      <c r="C9" s="43" t="s">
        <v>429</v>
      </c>
      <c r="D9" s="41"/>
      <c r="E9" s="44" t="s">
        <v>281</v>
      </c>
      <c r="F9" s="41"/>
      <c r="G9" s="45">
        <v>7.39</v>
      </c>
      <c r="K9" s="151"/>
    </row>
    <row r="10" ht="8.25" customHeight="1"/>
    <row r="11" spans="1:7" ht="17.25" customHeight="1">
      <c r="A11" s="41"/>
      <c r="B11" s="46" t="s">
        <v>282</v>
      </c>
      <c r="C11" s="47" t="s">
        <v>283</v>
      </c>
      <c r="D11" s="41"/>
      <c r="E11" s="41" t="s">
        <v>284</v>
      </c>
      <c r="F11" s="41"/>
      <c r="G11" s="48"/>
    </row>
    <row r="12" spans="2:7" ht="17.25" customHeight="1">
      <c r="B12" s="49" t="s">
        <v>430</v>
      </c>
      <c r="C12" s="50">
        <v>3054.66</v>
      </c>
      <c r="E12" s="22" t="s">
        <v>286</v>
      </c>
      <c r="F12" s="31"/>
      <c r="G12" s="51">
        <v>97.5</v>
      </c>
    </row>
    <row r="13" ht="8.25" customHeight="1"/>
    <row r="14" spans="2:11" ht="16.5" customHeight="1">
      <c r="B14" s="49" t="s">
        <v>287</v>
      </c>
      <c r="C14" s="49" t="s">
        <v>288</v>
      </c>
      <c r="E14" s="22" t="s">
        <v>289</v>
      </c>
      <c r="G14" s="50">
        <v>50.07</v>
      </c>
      <c r="K14" s="22">
        <v>26578183</v>
      </c>
    </row>
    <row r="15" spans="2:7" ht="16.5" customHeight="1">
      <c r="B15" s="49" t="s">
        <v>290</v>
      </c>
      <c r="C15" s="49" t="s">
        <v>291</v>
      </c>
      <c r="E15" s="22" t="s">
        <v>289</v>
      </c>
      <c r="G15" s="50">
        <v>45.59</v>
      </c>
    </row>
    <row r="16" spans="2:7" ht="16.5" customHeight="1">
      <c r="B16" s="49" t="s">
        <v>292</v>
      </c>
      <c r="C16" s="49" t="s">
        <v>293</v>
      </c>
      <c r="E16" s="22" t="s">
        <v>289</v>
      </c>
      <c r="G16" s="50">
        <v>36.8</v>
      </c>
    </row>
    <row r="17" spans="1:7" ht="17.25" customHeight="1">
      <c r="A17" s="52" t="s">
        <v>294</v>
      </c>
      <c r="B17" s="52"/>
      <c r="C17" s="52"/>
      <c r="D17" s="52"/>
      <c r="E17" s="52"/>
      <c r="F17" s="52"/>
      <c r="G17" s="52"/>
    </row>
    <row r="18" spans="1:7" ht="16.5" customHeight="1">
      <c r="A18" s="53"/>
      <c r="B18" s="54" t="s">
        <v>431</v>
      </c>
      <c r="C18" s="55">
        <v>50</v>
      </c>
      <c r="D18" s="53"/>
      <c r="E18" s="54" t="s">
        <v>296</v>
      </c>
      <c r="F18" s="53"/>
      <c r="G18" s="56">
        <v>500</v>
      </c>
    </row>
    <row r="19" spans="1:7" ht="18.75" customHeight="1">
      <c r="A19" s="52" t="s">
        <v>297</v>
      </c>
      <c r="B19" s="52"/>
      <c r="C19" s="52"/>
      <c r="D19" s="52"/>
      <c r="E19" s="52"/>
      <c r="F19" s="52"/>
      <c r="G19" s="52"/>
    </row>
    <row r="20" spans="1:7" ht="18.75" customHeight="1">
      <c r="A20" s="57">
        <v>1</v>
      </c>
      <c r="B20" s="58" t="s">
        <v>298</v>
      </c>
      <c r="C20" s="58"/>
      <c r="D20" s="58"/>
      <c r="E20" s="58"/>
      <c r="F20" s="58"/>
      <c r="G20" s="41"/>
    </row>
    <row r="21" spans="1:7" ht="17.25" customHeight="1">
      <c r="A21" s="57" t="s">
        <v>299</v>
      </c>
      <c r="B21" s="58" t="s">
        <v>300</v>
      </c>
      <c r="C21" s="58"/>
      <c r="D21" s="59" t="s">
        <v>95</v>
      </c>
      <c r="E21" s="60" t="s">
        <v>301</v>
      </c>
      <c r="F21" s="59" t="s">
        <v>61</v>
      </c>
      <c r="G21" s="61" t="s">
        <v>303</v>
      </c>
    </row>
    <row r="22" spans="1:7" ht="17.25" customHeight="1">
      <c r="A22" s="57" t="s">
        <v>424</v>
      </c>
      <c r="B22" s="44" t="s">
        <v>432</v>
      </c>
      <c r="C22" s="58"/>
      <c r="D22" s="47"/>
      <c r="E22" s="62">
        <v>5878.93</v>
      </c>
      <c r="F22" s="63"/>
      <c r="G22" s="48"/>
    </row>
    <row r="23" spans="1:7" ht="17.25" customHeight="1">
      <c r="A23" s="57" t="s">
        <v>307</v>
      </c>
      <c r="B23" s="58" t="s">
        <v>308</v>
      </c>
      <c r="C23" s="58"/>
      <c r="D23" s="47" t="s">
        <v>309</v>
      </c>
      <c r="E23" s="60"/>
      <c r="F23" s="60"/>
      <c r="G23" s="64">
        <v>5878.93</v>
      </c>
    </row>
    <row r="24" spans="1:7" ht="12.75">
      <c r="A24" s="65" t="s">
        <v>310</v>
      </c>
      <c r="B24" s="66" t="s">
        <v>311</v>
      </c>
      <c r="C24" s="41"/>
      <c r="D24" s="60" t="s">
        <v>95</v>
      </c>
      <c r="E24" s="60" t="s">
        <v>312</v>
      </c>
      <c r="F24" s="61" t="s">
        <v>313</v>
      </c>
      <c r="G24" s="59" t="s">
        <v>303</v>
      </c>
    </row>
    <row r="25" spans="1:7" ht="12.75">
      <c r="A25" s="67" t="s">
        <v>314</v>
      </c>
      <c r="B25" s="68" t="s">
        <v>315</v>
      </c>
      <c r="D25" s="69" t="s">
        <v>68</v>
      </c>
      <c r="E25" s="70">
        <v>1</v>
      </c>
      <c r="F25" s="51">
        <v>268609</v>
      </c>
      <c r="G25" s="71"/>
    </row>
    <row r="26" spans="1:7" ht="12.75">
      <c r="A26" s="67" t="s">
        <v>316</v>
      </c>
      <c r="B26" s="68" t="s">
        <v>317</v>
      </c>
      <c r="D26" s="72" t="s">
        <v>309</v>
      </c>
      <c r="E26" s="73">
        <v>0.9090909090909091</v>
      </c>
      <c r="F26" s="51">
        <v>244190</v>
      </c>
      <c r="G26" s="71"/>
    </row>
    <row r="27" spans="1:7" ht="12.75">
      <c r="A27" s="67" t="s">
        <v>318</v>
      </c>
      <c r="B27" s="68" t="s">
        <v>319</v>
      </c>
      <c r="D27" s="74" t="s">
        <v>320</v>
      </c>
      <c r="E27" s="73">
        <v>0.1</v>
      </c>
      <c r="F27" s="51">
        <v>26860.9</v>
      </c>
      <c r="G27" s="71"/>
    </row>
    <row r="28" spans="1:7" ht="12.75">
      <c r="A28" s="75"/>
      <c r="B28" s="76" t="s">
        <v>321</v>
      </c>
      <c r="C28" s="77"/>
      <c r="D28" s="32" t="s">
        <v>309</v>
      </c>
      <c r="E28" s="78">
        <v>1</v>
      </c>
      <c r="F28" s="79">
        <v>2238.4083333333333</v>
      </c>
      <c r="G28" s="80">
        <v>2238.4</v>
      </c>
    </row>
    <row r="29" spans="1:7" ht="25.5">
      <c r="A29" s="75" t="s">
        <v>322</v>
      </c>
      <c r="B29" s="81" t="s">
        <v>323</v>
      </c>
      <c r="C29" s="77"/>
      <c r="D29" s="32" t="s">
        <v>95</v>
      </c>
      <c r="E29" s="60" t="s">
        <v>312</v>
      </c>
      <c r="F29" s="82" t="s">
        <v>324</v>
      </c>
      <c r="G29" s="80" t="s">
        <v>303</v>
      </c>
    </row>
    <row r="30" spans="1:7" ht="12.75">
      <c r="A30" s="83" t="s">
        <v>325</v>
      </c>
      <c r="B30" s="84" t="s">
        <v>326</v>
      </c>
      <c r="C30" s="33"/>
      <c r="D30" s="85" t="s">
        <v>320</v>
      </c>
      <c r="E30" s="86">
        <v>0.06450000000000002</v>
      </c>
      <c r="F30" s="87"/>
      <c r="G30" s="88"/>
    </row>
    <row r="31" spans="1:7" ht="12.75">
      <c r="A31" s="67" t="s">
        <v>327</v>
      </c>
      <c r="B31" s="68" t="s">
        <v>328</v>
      </c>
      <c r="D31" s="74" t="s">
        <v>329</v>
      </c>
      <c r="E31" s="89">
        <v>10</v>
      </c>
      <c r="F31" s="51"/>
      <c r="G31" s="71"/>
    </row>
    <row r="32" spans="1:7" ht="12.75">
      <c r="A32" s="65" t="s">
        <v>330</v>
      </c>
      <c r="B32" s="90" t="s">
        <v>331</v>
      </c>
      <c r="C32" s="41"/>
      <c r="D32" s="47" t="s">
        <v>320</v>
      </c>
      <c r="E32" s="91">
        <v>0.005643750000000001</v>
      </c>
      <c r="F32" s="48">
        <v>1515.9620437500002</v>
      </c>
      <c r="G32" s="92"/>
    </row>
    <row r="33" spans="1:7" ht="12.75">
      <c r="A33" s="75" t="s">
        <v>332</v>
      </c>
      <c r="B33" s="76" t="s">
        <v>333</v>
      </c>
      <c r="C33" s="77"/>
      <c r="D33" s="32" t="s">
        <v>334</v>
      </c>
      <c r="E33" s="78">
        <v>1</v>
      </c>
      <c r="F33" s="79">
        <v>126.33017031250002</v>
      </c>
      <c r="G33" s="80">
        <v>126.33</v>
      </c>
    </row>
    <row r="34" spans="1:7" ht="28.5">
      <c r="A34" s="93" t="s">
        <v>335</v>
      </c>
      <c r="B34" s="94" t="s">
        <v>336</v>
      </c>
      <c r="C34" s="95"/>
      <c r="D34" s="96" t="s">
        <v>95</v>
      </c>
      <c r="E34" s="96" t="s">
        <v>312</v>
      </c>
      <c r="F34" s="97" t="s">
        <v>337</v>
      </c>
      <c r="G34" s="98" t="s">
        <v>303</v>
      </c>
    </row>
    <row r="35" spans="1:7" ht="15">
      <c r="A35" s="99" t="s">
        <v>338</v>
      </c>
      <c r="B35" s="100" t="s">
        <v>339</v>
      </c>
      <c r="C35" s="101"/>
      <c r="D35" s="102" t="s">
        <v>320</v>
      </c>
      <c r="E35" s="103">
        <v>0.01</v>
      </c>
      <c r="F35" s="104">
        <v>2441.9</v>
      </c>
      <c r="G35" s="105">
        <v>203.49166666666667</v>
      </c>
    </row>
    <row r="36" spans="1:7" ht="15">
      <c r="A36" s="99" t="s">
        <v>340</v>
      </c>
      <c r="B36" s="100" t="s">
        <v>341</v>
      </c>
      <c r="C36" s="101"/>
      <c r="D36" s="102" t="s">
        <v>309</v>
      </c>
      <c r="E36" s="106">
        <v>1</v>
      </c>
      <c r="F36" s="104">
        <v>136.98</v>
      </c>
      <c r="G36" s="105">
        <v>11.415</v>
      </c>
    </row>
    <row r="37" spans="1:7" ht="15">
      <c r="A37" s="99" t="s">
        <v>342</v>
      </c>
      <c r="B37" s="107" t="s">
        <v>343</v>
      </c>
      <c r="C37" s="101"/>
      <c r="D37" s="102" t="s">
        <v>309</v>
      </c>
      <c r="E37" s="106">
        <v>1</v>
      </c>
      <c r="F37" s="104">
        <v>48.74</v>
      </c>
      <c r="G37" s="105">
        <v>4.0616666666666665</v>
      </c>
    </row>
    <row r="38" spans="1:7" ht="15">
      <c r="A38" s="108" t="s">
        <v>344</v>
      </c>
      <c r="B38" s="94" t="s">
        <v>345</v>
      </c>
      <c r="C38" s="95"/>
      <c r="D38" s="96" t="s">
        <v>309</v>
      </c>
      <c r="E38" s="109">
        <v>1</v>
      </c>
      <c r="F38" s="110">
        <v>2627.62</v>
      </c>
      <c r="G38" s="111">
        <v>218.96</v>
      </c>
    </row>
    <row r="39" spans="1:9" ht="17.25" customHeight="1">
      <c r="A39" s="112" t="s">
        <v>346</v>
      </c>
      <c r="B39" s="113" t="s">
        <v>347</v>
      </c>
      <c r="C39" s="113"/>
      <c r="D39" s="113"/>
      <c r="E39" s="113"/>
      <c r="F39" s="114"/>
      <c r="G39" s="115">
        <v>8462.619999999999</v>
      </c>
      <c r="I39" s="152"/>
    </row>
    <row r="40" spans="1:7" ht="9.75" customHeight="1">
      <c r="A40" s="67"/>
      <c r="B40" s="116"/>
      <c r="C40" s="116"/>
      <c r="D40" s="116"/>
      <c r="E40" s="116"/>
      <c r="G40" s="117"/>
    </row>
    <row r="41" spans="1:9" ht="17.25" customHeight="1">
      <c r="A41" s="118">
        <v>2</v>
      </c>
      <c r="B41" s="119" t="s">
        <v>348</v>
      </c>
      <c r="C41" s="119"/>
      <c r="D41" s="119"/>
      <c r="E41" s="119"/>
      <c r="F41" s="119"/>
      <c r="G41" s="24"/>
      <c r="I41" s="152"/>
    </row>
    <row r="42" spans="1:7" ht="12.75">
      <c r="A42" s="75" t="s">
        <v>349</v>
      </c>
      <c r="B42" s="76" t="s">
        <v>350</v>
      </c>
      <c r="C42" s="77"/>
      <c r="D42" s="32" t="s">
        <v>95</v>
      </c>
      <c r="E42" s="32" t="s">
        <v>351</v>
      </c>
      <c r="F42" s="120" t="s">
        <v>313</v>
      </c>
      <c r="G42" s="121" t="s">
        <v>303</v>
      </c>
    </row>
    <row r="43" spans="1:7" ht="29.25" customHeight="1">
      <c r="A43" s="67" t="s">
        <v>352</v>
      </c>
      <c r="B43" s="122" t="s">
        <v>353</v>
      </c>
      <c r="C43" s="122"/>
      <c r="D43" s="74" t="s">
        <v>354</v>
      </c>
      <c r="E43" s="123">
        <v>0.3333333333333333</v>
      </c>
      <c r="F43" s="124">
        <v>7.39</v>
      </c>
      <c r="G43" s="125"/>
    </row>
    <row r="44" spans="1:7" ht="12.75">
      <c r="A44" s="75" t="s">
        <v>355</v>
      </c>
      <c r="B44" s="126" t="s">
        <v>356</v>
      </c>
      <c r="C44" s="126"/>
      <c r="D44" s="32" t="s">
        <v>357</v>
      </c>
      <c r="E44" s="127">
        <v>500</v>
      </c>
      <c r="F44" s="128">
        <v>2.463333333333333</v>
      </c>
      <c r="G44" s="129">
        <v>1231.6666666666665</v>
      </c>
    </row>
    <row r="45" spans="1:7" ht="12.75">
      <c r="A45" s="75" t="s">
        <v>358</v>
      </c>
      <c r="B45" s="76" t="s">
        <v>359</v>
      </c>
      <c r="C45" s="77"/>
      <c r="D45" s="32" t="s">
        <v>95</v>
      </c>
      <c r="E45" s="32" t="s">
        <v>53</v>
      </c>
      <c r="F45" s="120" t="s">
        <v>313</v>
      </c>
      <c r="G45" s="121" t="s">
        <v>303</v>
      </c>
    </row>
    <row r="46" spans="1:7" ht="12.75">
      <c r="A46" s="67" t="s">
        <v>360</v>
      </c>
      <c r="B46" s="68" t="s">
        <v>361</v>
      </c>
      <c r="D46" s="74" t="s">
        <v>362</v>
      </c>
      <c r="E46" s="31"/>
      <c r="F46" s="51">
        <v>50.07</v>
      </c>
      <c r="G46" s="130"/>
    </row>
    <row r="47" spans="1:7" ht="12.75">
      <c r="A47" s="67" t="s">
        <v>363</v>
      </c>
      <c r="B47" s="68" t="s">
        <v>364</v>
      </c>
      <c r="D47" s="74" t="s">
        <v>365</v>
      </c>
      <c r="E47" s="131">
        <v>10000</v>
      </c>
      <c r="F47" s="51"/>
      <c r="G47" s="30"/>
    </row>
    <row r="48" spans="1:7" ht="12.75">
      <c r="A48" s="67" t="s">
        <v>366</v>
      </c>
      <c r="B48" s="68" t="s">
        <v>367</v>
      </c>
      <c r="D48" s="74" t="s">
        <v>362</v>
      </c>
      <c r="E48" s="132">
        <v>8</v>
      </c>
      <c r="F48" s="51"/>
      <c r="G48" s="30"/>
    </row>
    <row r="49" spans="1:7" ht="12.75">
      <c r="A49" s="75" t="s">
        <v>368</v>
      </c>
      <c r="B49" s="76" t="s">
        <v>369</v>
      </c>
      <c r="C49" s="133"/>
      <c r="D49" s="32" t="s">
        <v>370</v>
      </c>
      <c r="E49" s="134">
        <v>0.0007999999999999999</v>
      </c>
      <c r="F49" s="135">
        <v>0.040055999999999994</v>
      </c>
      <c r="G49" s="136"/>
    </row>
    <row r="50" spans="1:7" ht="18" customHeight="1">
      <c r="A50" s="75" t="s">
        <v>371</v>
      </c>
      <c r="B50" s="76" t="s">
        <v>372</v>
      </c>
      <c r="C50" s="77"/>
      <c r="D50" s="32" t="s">
        <v>373</v>
      </c>
      <c r="E50" s="137">
        <v>500</v>
      </c>
      <c r="F50" s="135">
        <v>0.040055999999999994</v>
      </c>
      <c r="G50" s="80">
        <v>20.02</v>
      </c>
    </row>
    <row r="51" spans="1:7" ht="12.75">
      <c r="A51" s="75" t="s">
        <v>374</v>
      </c>
      <c r="B51" s="76" t="s">
        <v>375</v>
      </c>
      <c r="C51" s="77"/>
      <c r="D51" s="32" t="s">
        <v>95</v>
      </c>
      <c r="E51" s="32" t="s">
        <v>312</v>
      </c>
      <c r="F51" s="120" t="s">
        <v>313</v>
      </c>
      <c r="G51" s="121" t="s">
        <v>303</v>
      </c>
    </row>
    <row r="52" spans="1:7" ht="17.25" customHeight="1">
      <c r="A52" s="67" t="s">
        <v>376</v>
      </c>
      <c r="B52" s="68" t="s">
        <v>377</v>
      </c>
      <c r="D52" s="74" t="s">
        <v>309</v>
      </c>
      <c r="E52" s="131">
        <v>6</v>
      </c>
      <c r="F52" s="51">
        <v>3054.66</v>
      </c>
      <c r="G52" s="71">
        <v>18327.96</v>
      </c>
    </row>
    <row r="53" spans="1:7" ht="17.25" customHeight="1">
      <c r="A53" s="67" t="s">
        <v>378</v>
      </c>
      <c r="B53" s="122" t="s">
        <v>379</v>
      </c>
      <c r="C53" s="122"/>
      <c r="D53" s="138" t="s">
        <v>380</v>
      </c>
      <c r="E53" s="131">
        <v>70000</v>
      </c>
      <c r="F53" s="51"/>
      <c r="G53" s="71"/>
    </row>
    <row r="54" spans="1:7" ht="17.25" customHeight="1">
      <c r="A54" s="67" t="s">
        <v>381</v>
      </c>
      <c r="B54" s="37" t="s">
        <v>382</v>
      </c>
      <c r="C54" s="37"/>
      <c r="D54" s="138" t="s">
        <v>309</v>
      </c>
      <c r="E54" s="51">
        <v>3054.66</v>
      </c>
      <c r="F54" s="51"/>
      <c r="G54" s="71"/>
    </row>
    <row r="55" spans="1:7" ht="17.25" customHeight="1">
      <c r="A55" s="67" t="s">
        <v>383</v>
      </c>
      <c r="B55" s="37" t="s">
        <v>384</v>
      </c>
      <c r="C55" s="37"/>
      <c r="D55" s="138" t="s">
        <v>385</v>
      </c>
      <c r="E55" s="139">
        <v>1.4285714285714285E-05</v>
      </c>
      <c r="F55" s="51"/>
      <c r="G55" s="71"/>
    </row>
    <row r="56" spans="1:7" ht="17.25" customHeight="1">
      <c r="A56" s="67" t="s">
        <v>386</v>
      </c>
      <c r="B56" s="122" t="s">
        <v>387</v>
      </c>
      <c r="C56" s="122"/>
      <c r="D56" s="138" t="s">
        <v>309</v>
      </c>
      <c r="E56" s="131"/>
      <c r="F56" s="51">
        <v>18327.96</v>
      </c>
      <c r="G56" s="130"/>
    </row>
    <row r="57" spans="1:7" ht="18" customHeight="1">
      <c r="A57" s="83" t="s">
        <v>388</v>
      </c>
      <c r="B57" s="140" t="s">
        <v>389</v>
      </c>
      <c r="C57" s="33"/>
      <c r="D57" s="141" t="s">
        <v>390</v>
      </c>
      <c r="E57" s="142">
        <v>500</v>
      </c>
      <c r="F57" s="143">
        <v>0.261828</v>
      </c>
      <c r="G57" s="144">
        <v>130.91</v>
      </c>
    </row>
    <row r="58" spans="1:7" ht="33.75" customHeight="1">
      <c r="A58" s="75" t="s">
        <v>391</v>
      </c>
      <c r="B58" s="76" t="s">
        <v>392</v>
      </c>
      <c r="C58" s="77"/>
      <c r="D58" s="32" t="s">
        <v>95</v>
      </c>
      <c r="E58" s="121" t="s">
        <v>393</v>
      </c>
      <c r="F58" s="120" t="s">
        <v>313</v>
      </c>
      <c r="G58" s="121" t="s">
        <v>303</v>
      </c>
    </row>
    <row r="59" spans="1:7" ht="18" customHeight="1">
      <c r="A59" s="67" t="s">
        <v>394</v>
      </c>
      <c r="B59" s="68" t="s">
        <v>395</v>
      </c>
      <c r="D59" s="74" t="s">
        <v>396</v>
      </c>
      <c r="E59" s="51">
        <v>15000</v>
      </c>
      <c r="F59" s="51"/>
      <c r="G59" s="71"/>
    </row>
    <row r="60" spans="1:7" ht="18" customHeight="1">
      <c r="A60" s="67" t="s">
        <v>397</v>
      </c>
      <c r="B60" s="68" t="s">
        <v>398</v>
      </c>
      <c r="D60" s="74" t="s">
        <v>320</v>
      </c>
      <c r="E60" s="145">
        <v>6.14275768868504</v>
      </c>
      <c r="F60" s="51"/>
      <c r="G60" s="71"/>
    </row>
    <row r="61" spans="1:7" ht="12.75">
      <c r="A61" s="75" t="s">
        <v>399</v>
      </c>
      <c r="B61" s="76" t="s">
        <v>400</v>
      </c>
      <c r="C61" s="77"/>
      <c r="D61" s="32" t="s">
        <v>373</v>
      </c>
      <c r="E61" s="142">
        <v>500</v>
      </c>
      <c r="F61" s="135">
        <v>2.5</v>
      </c>
      <c r="G61" s="80">
        <v>1250</v>
      </c>
    </row>
    <row r="62" spans="1:7" ht="17.25" customHeight="1">
      <c r="A62" s="112" t="s">
        <v>401</v>
      </c>
      <c r="B62" s="113" t="s">
        <v>402</v>
      </c>
      <c r="C62" s="113"/>
      <c r="D62" s="113"/>
      <c r="E62" s="113"/>
      <c r="F62" s="114"/>
      <c r="G62" s="115">
        <v>2632.5966666666664</v>
      </c>
    </row>
    <row r="63" spans="1:7" ht="9.75" customHeight="1">
      <c r="A63" s="146"/>
      <c r="B63" s="147"/>
      <c r="C63" s="147"/>
      <c r="D63" s="147"/>
      <c r="E63" s="147"/>
      <c r="F63" s="148"/>
      <c r="G63" s="149"/>
    </row>
    <row r="64" spans="1:6" ht="17.25" customHeight="1">
      <c r="A64" s="150">
        <v>3</v>
      </c>
      <c r="B64" s="116" t="s">
        <v>403</v>
      </c>
      <c r="C64" s="116"/>
      <c r="D64" s="116"/>
      <c r="E64" s="116"/>
      <c r="F64" s="116"/>
    </row>
    <row r="65" spans="1:7" ht="30" customHeight="1">
      <c r="A65" s="83" t="s">
        <v>371</v>
      </c>
      <c r="B65" s="140" t="s">
        <v>404</v>
      </c>
      <c r="C65" s="33"/>
      <c r="D65" s="141" t="s">
        <v>95</v>
      </c>
      <c r="E65" s="141" t="s">
        <v>312</v>
      </c>
      <c r="F65" s="153" t="s">
        <v>313</v>
      </c>
      <c r="G65" s="154" t="s">
        <v>303</v>
      </c>
    </row>
    <row r="66" spans="1:7" ht="17.25" customHeight="1">
      <c r="A66" s="75" t="s">
        <v>405</v>
      </c>
      <c r="B66" s="155" t="s">
        <v>406</v>
      </c>
      <c r="C66" s="77"/>
      <c r="D66" s="156" t="s">
        <v>309</v>
      </c>
      <c r="E66" s="157">
        <v>1</v>
      </c>
      <c r="F66" s="158">
        <v>100</v>
      </c>
      <c r="G66" s="159">
        <v>100</v>
      </c>
    </row>
    <row r="67" spans="1:7" ht="17.25" customHeight="1">
      <c r="A67" s="112" t="s">
        <v>407</v>
      </c>
      <c r="B67" s="113" t="s">
        <v>408</v>
      </c>
      <c r="C67" s="114"/>
      <c r="D67" s="160" t="s">
        <v>373</v>
      </c>
      <c r="E67" s="161">
        <v>4</v>
      </c>
      <c r="F67" s="162">
        <v>100</v>
      </c>
      <c r="G67" s="115">
        <v>400</v>
      </c>
    </row>
    <row r="68" spans="1:7" ht="17.25" customHeight="1">
      <c r="A68" s="163" t="s">
        <v>409</v>
      </c>
      <c r="B68" s="164" t="s">
        <v>410</v>
      </c>
      <c r="C68" s="165"/>
      <c r="D68" s="165"/>
      <c r="E68" s="165"/>
      <c r="F68" s="33"/>
      <c r="G68" s="144">
        <v>400</v>
      </c>
    </row>
    <row r="69" spans="1:7" ht="19.5" customHeight="1">
      <c r="A69" s="166">
        <v>4</v>
      </c>
      <c r="B69" s="167" t="s">
        <v>411</v>
      </c>
      <c r="C69" s="167"/>
      <c r="D69" s="167"/>
      <c r="E69" s="167"/>
      <c r="F69" s="167"/>
      <c r="G69" s="168"/>
    </row>
    <row r="70" spans="1:7" ht="19.5" customHeight="1">
      <c r="A70" s="169" t="s">
        <v>412</v>
      </c>
      <c r="B70" s="170" t="s">
        <v>413</v>
      </c>
      <c r="C70" s="170"/>
      <c r="D70" s="170"/>
      <c r="E70" s="171"/>
      <c r="F70" s="172" t="s">
        <v>414</v>
      </c>
      <c r="G70" s="172" t="s">
        <v>415</v>
      </c>
    </row>
    <row r="71" spans="1:7" ht="19.5" customHeight="1">
      <c r="A71" s="173" t="s">
        <v>416</v>
      </c>
      <c r="B71" s="174" t="s">
        <v>417</v>
      </c>
      <c r="C71" s="174"/>
      <c r="D71" s="174"/>
      <c r="E71" s="171"/>
      <c r="F71" s="174"/>
      <c r="G71" s="175">
        <v>11495.216666666665</v>
      </c>
    </row>
    <row r="72" spans="1:7" ht="13.5">
      <c r="A72" s="176" t="s">
        <v>418</v>
      </c>
      <c r="B72" s="177" t="s">
        <v>419</v>
      </c>
      <c r="C72" s="177"/>
      <c r="D72" s="177"/>
      <c r="E72" s="53"/>
      <c r="F72" s="177"/>
      <c r="G72" s="178">
        <v>574.76</v>
      </c>
    </row>
  </sheetData>
  <sheetProtection/>
  <mergeCells count="16">
    <mergeCell ref="A1:G1"/>
    <mergeCell ref="A3:E3"/>
    <mergeCell ref="B4:F4"/>
    <mergeCell ref="A5:G5"/>
    <mergeCell ref="B6:D6"/>
    <mergeCell ref="A17:G17"/>
    <mergeCell ref="A19:G19"/>
    <mergeCell ref="B39:E39"/>
    <mergeCell ref="B41:F41"/>
    <mergeCell ref="B55:C55"/>
    <mergeCell ref="B62:E62"/>
    <mergeCell ref="B64:F64"/>
    <mergeCell ref="B68:E68"/>
    <mergeCell ref="B69:F69"/>
    <mergeCell ref="B70:D70"/>
    <mergeCell ref="E6:E7"/>
  </mergeCells>
  <printOptions/>
  <pageMargins left="0.5118110236220472" right="0.5118110236220472" top="1.062992125984252" bottom="0.9842519685039371" header="0.31496062992125984" footer="0.31496062992125984"/>
  <pageSetup fitToHeight="0" fitToWidth="1" horizontalDpi="600" verticalDpi="600" orientation="portrait" paperSize="9" scale="84"/>
</worksheet>
</file>

<file path=xl/worksheets/sheet45.xml><?xml version="1.0" encoding="utf-8"?>
<worksheet xmlns="http://schemas.openxmlformats.org/spreadsheetml/2006/main" xmlns:r="http://schemas.openxmlformats.org/officeDocument/2006/relationships">
  <sheetPr>
    <pageSetUpPr fitToPage="1"/>
  </sheetPr>
  <dimension ref="A1:C52"/>
  <sheetViews>
    <sheetView showZeros="0" view="pageBreakPreview" zoomScale="110" zoomScaleNormal="110" zoomScaleSheetLayoutView="110" workbookViewId="0" topLeftCell="A36">
      <selection activeCell="A1" sqref="A1:IV16384"/>
    </sheetView>
  </sheetViews>
  <sheetFormatPr defaultColWidth="9.140625" defaultRowHeight="15"/>
  <cols>
    <col min="1" max="1" width="10.7109375" style="1" customWidth="1"/>
    <col min="2" max="2" width="57.28125" style="1" customWidth="1"/>
    <col min="3" max="3" width="9.7109375" style="1" customWidth="1"/>
    <col min="4" max="16384" width="9.140625" style="1" customWidth="1"/>
  </cols>
  <sheetData>
    <row r="1" spans="1:3" ht="15">
      <c r="A1" s="2" t="s">
        <v>435</v>
      </c>
      <c r="B1" s="3"/>
      <c r="C1" s="3"/>
    </row>
    <row r="2" spans="1:3" ht="15">
      <c r="A2" s="4" t="s">
        <v>436</v>
      </c>
      <c r="B2" s="5" t="s">
        <v>52</v>
      </c>
      <c r="C2" s="6" t="s">
        <v>320</v>
      </c>
    </row>
    <row r="3" spans="1:3" ht="15">
      <c r="A3" s="7" t="s">
        <v>437</v>
      </c>
      <c r="B3" s="6" t="s">
        <v>438</v>
      </c>
      <c r="C3" s="6"/>
    </row>
    <row r="4" spans="1:3" ht="15">
      <c r="A4" s="8" t="s">
        <v>439</v>
      </c>
      <c r="B4" s="9" t="s">
        <v>440</v>
      </c>
      <c r="C4" s="10">
        <v>0.2</v>
      </c>
    </row>
    <row r="5" spans="1:3" ht="15">
      <c r="A5" s="8" t="s">
        <v>441</v>
      </c>
      <c r="B5" s="9" t="s">
        <v>442</v>
      </c>
      <c r="C5" s="10">
        <v>0.015</v>
      </c>
    </row>
    <row r="6" spans="1:3" ht="15">
      <c r="A6" s="8" t="s">
        <v>443</v>
      </c>
      <c r="B6" s="9" t="s">
        <v>444</v>
      </c>
      <c r="C6" s="10">
        <v>0.01</v>
      </c>
    </row>
    <row r="7" spans="1:3" ht="15">
      <c r="A7" s="8" t="s">
        <v>445</v>
      </c>
      <c r="B7" s="9" t="s">
        <v>446</v>
      </c>
      <c r="C7" s="10">
        <v>0.002</v>
      </c>
    </row>
    <row r="8" spans="1:3" ht="15">
      <c r="A8" s="8" t="s">
        <v>447</v>
      </c>
      <c r="B8" s="9" t="s">
        <v>448</v>
      </c>
      <c r="C8" s="10">
        <v>0.006</v>
      </c>
    </row>
    <row r="9" spans="1:3" ht="15">
      <c r="A9" s="8" t="s">
        <v>449</v>
      </c>
      <c r="B9" s="9" t="s">
        <v>450</v>
      </c>
      <c r="C9" s="10">
        <v>0.025</v>
      </c>
    </row>
    <row r="10" spans="1:3" ht="15">
      <c r="A10" s="8" t="s">
        <v>451</v>
      </c>
      <c r="B10" s="9" t="s">
        <v>452</v>
      </c>
      <c r="C10" s="10">
        <v>0.03</v>
      </c>
    </row>
    <row r="11" spans="1:3" ht="15">
      <c r="A11" s="8" t="s">
        <v>453</v>
      </c>
      <c r="B11" s="9" t="s">
        <v>454</v>
      </c>
      <c r="C11" s="10">
        <v>0.08</v>
      </c>
    </row>
    <row r="12" spans="1:3" ht="15">
      <c r="A12" s="7" t="s">
        <v>144</v>
      </c>
      <c r="B12" s="6"/>
      <c r="C12" s="11">
        <v>0.36800000000000005</v>
      </c>
    </row>
    <row r="13" spans="1:3" ht="15">
      <c r="A13" s="7"/>
      <c r="B13" s="6"/>
      <c r="C13" s="11"/>
    </row>
    <row r="14" spans="1:3" ht="15">
      <c r="A14" s="7" t="s">
        <v>455</v>
      </c>
      <c r="B14" s="6" t="s">
        <v>456</v>
      </c>
      <c r="C14" s="6"/>
    </row>
    <row r="15" spans="1:3" ht="15">
      <c r="A15" s="8" t="s">
        <v>457</v>
      </c>
      <c r="B15" s="9" t="s">
        <v>458</v>
      </c>
      <c r="C15" s="12">
        <v>0.001</v>
      </c>
    </row>
    <row r="16" spans="1:3" ht="15">
      <c r="A16" s="8" t="s">
        <v>459</v>
      </c>
      <c r="B16" s="9" t="s">
        <v>460</v>
      </c>
      <c r="C16" s="12">
        <v>0.0268</v>
      </c>
    </row>
    <row r="17" spans="1:3" ht="15">
      <c r="A17" s="8" t="s">
        <v>461</v>
      </c>
      <c r="B17" s="9" t="s">
        <v>462</v>
      </c>
      <c r="C17" s="12">
        <v>0.0002</v>
      </c>
    </row>
    <row r="18" spans="1:3" ht="15">
      <c r="A18" s="8" t="s">
        <v>463</v>
      </c>
      <c r="B18" s="9" t="s">
        <v>464</v>
      </c>
      <c r="C18" s="12">
        <v>0.0058</v>
      </c>
    </row>
    <row r="19" spans="1:3" ht="15">
      <c r="A19" s="8" t="s">
        <v>465</v>
      </c>
      <c r="B19" s="9" t="s">
        <v>466</v>
      </c>
      <c r="C19" s="12">
        <v>0.0039</v>
      </c>
    </row>
    <row r="20" spans="1:3" ht="15">
      <c r="A20" s="8" t="s">
        <v>467</v>
      </c>
      <c r="B20" s="9" t="s">
        <v>468</v>
      </c>
      <c r="C20" s="12">
        <v>0.0001</v>
      </c>
    </row>
    <row r="21" spans="1:3" ht="15">
      <c r="A21" s="8" t="s">
        <v>469</v>
      </c>
      <c r="B21" s="9" t="s">
        <v>470</v>
      </c>
      <c r="C21" s="12">
        <v>0.0805</v>
      </c>
    </row>
    <row r="22" spans="1:3" ht="15">
      <c r="A22" s="7" t="s">
        <v>144</v>
      </c>
      <c r="B22" s="6"/>
      <c r="C22" s="12">
        <v>0.1183</v>
      </c>
    </row>
    <row r="23" spans="1:3" ht="15">
      <c r="A23" s="7"/>
      <c r="B23" s="6"/>
      <c r="C23" s="12"/>
    </row>
    <row r="24" spans="1:3" ht="15">
      <c r="A24" s="7" t="s">
        <v>471</v>
      </c>
      <c r="B24" s="6" t="s">
        <v>472</v>
      </c>
      <c r="C24" s="6"/>
    </row>
    <row r="25" spans="1:3" ht="15">
      <c r="A25" s="8" t="s">
        <v>473</v>
      </c>
      <c r="B25" s="9" t="s">
        <v>474</v>
      </c>
      <c r="C25" s="13">
        <v>0.0268</v>
      </c>
    </row>
    <row r="26" spans="1:3" ht="15">
      <c r="A26" s="8" t="s">
        <v>475</v>
      </c>
      <c r="B26" s="9" t="s">
        <v>476</v>
      </c>
      <c r="C26" s="13">
        <v>0.0931</v>
      </c>
    </row>
    <row r="27" spans="1:3" ht="15">
      <c r="A27" s="8" t="s">
        <v>477</v>
      </c>
      <c r="B27" s="9" t="s">
        <v>478</v>
      </c>
      <c r="C27" s="13">
        <v>0.0014</v>
      </c>
    </row>
    <row r="28" spans="1:3" ht="15">
      <c r="A28" s="7" t="s">
        <v>144</v>
      </c>
      <c r="B28" s="6"/>
      <c r="C28" s="12">
        <v>0.1213</v>
      </c>
    </row>
    <row r="29" spans="1:3" ht="15">
      <c r="A29" s="7"/>
      <c r="B29" s="6"/>
      <c r="C29" s="12"/>
    </row>
    <row r="30" spans="1:3" ht="15">
      <c r="A30" s="8" t="s">
        <v>479</v>
      </c>
      <c r="B30" s="6" t="s">
        <v>480</v>
      </c>
      <c r="C30" s="6"/>
    </row>
    <row r="31" spans="1:3" ht="15">
      <c r="A31" s="8" t="s">
        <v>481</v>
      </c>
      <c r="B31" s="9" t="s">
        <v>482</v>
      </c>
      <c r="C31" s="13">
        <v>0.0242</v>
      </c>
    </row>
    <row r="32" spans="1:3" ht="15">
      <c r="A32" s="8" t="s">
        <v>483</v>
      </c>
      <c r="B32" s="9" t="s">
        <v>484</v>
      </c>
      <c r="C32" s="13">
        <v>0.0089</v>
      </c>
    </row>
    <row r="33" spans="1:3" ht="15">
      <c r="A33" s="8" t="s">
        <v>485</v>
      </c>
      <c r="B33" s="9" t="s">
        <v>486</v>
      </c>
      <c r="C33" s="13">
        <v>0.0064</v>
      </c>
    </row>
    <row r="34" spans="1:3" ht="15">
      <c r="A34" s="8" t="s">
        <v>487</v>
      </c>
      <c r="B34" s="9" t="s">
        <v>488</v>
      </c>
      <c r="C34" s="13">
        <v>0.0402</v>
      </c>
    </row>
    <row r="35" spans="1:3" ht="15">
      <c r="A35" s="8" t="s">
        <v>489</v>
      </c>
      <c r="B35" s="9" t="s">
        <v>490</v>
      </c>
      <c r="C35" s="13">
        <v>0.0101</v>
      </c>
    </row>
    <row r="36" spans="1:3" ht="15">
      <c r="A36" s="8" t="s">
        <v>491</v>
      </c>
      <c r="B36" s="9" t="s">
        <v>492</v>
      </c>
      <c r="C36" s="13">
        <v>0.0028</v>
      </c>
    </row>
    <row r="37" spans="1:3" ht="15">
      <c r="A37" s="8" t="s">
        <v>493</v>
      </c>
      <c r="B37" s="9" t="s">
        <v>494</v>
      </c>
      <c r="C37" s="13">
        <v>0.0099</v>
      </c>
    </row>
    <row r="38" spans="1:3" ht="15">
      <c r="A38" s="8" t="s">
        <v>495</v>
      </c>
      <c r="B38" s="9" t="s">
        <v>496</v>
      </c>
      <c r="C38" s="13">
        <v>0.0033</v>
      </c>
    </row>
    <row r="39" spans="1:3" ht="15">
      <c r="A39" s="7" t="s">
        <v>144</v>
      </c>
      <c r="B39" s="6"/>
      <c r="C39" s="11">
        <v>0.10579999999999999</v>
      </c>
    </row>
    <row r="40" spans="1:3" ht="15">
      <c r="A40" s="14"/>
      <c r="B40" s="15"/>
      <c r="C40" s="16"/>
    </row>
    <row r="41" spans="1:3" ht="15">
      <c r="A41" s="8" t="s">
        <v>497</v>
      </c>
      <c r="B41" s="6" t="s">
        <v>498</v>
      </c>
      <c r="C41" s="6"/>
    </row>
    <row r="42" spans="1:3" ht="15">
      <c r="A42" s="17" t="s">
        <v>499</v>
      </c>
      <c r="B42" s="18" t="s">
        <v>500</v>
      </c>
      <c r="C42" s="16">
        <v>0.0028</v>
      </c>
    </row>
    <row r="43" spans="1:3" ht="15">
      <c r="A43" s="17" t="s">
        <v>501</v>
      </c>
      <c r="B43" s="18" t="s">
        <v>502</v>
      </c>
      <c r="C43" s="16">
        <v>0.0009</v>
      </c>
    </row>
    <row r="44" spans="1:3" ht="15">
      <c r="A44" s="7" t="s">
        <v>144</v>
      </c>
      <c r="B44" s="6"/>
      <c r="C44" s="11">
        <v>0.0037</v>
      </c>
    </row>
    <row r="45" spans="1:3" ht="15">
      <c r="A45" s="14"/>
      <c r="B45" s="15"/>
      <c r="C45" s="16"/>
    </row>
    <row r="46" spans="1:3" ht="15">
      <c r="A46" s="8" t="s">
        <v>503</v>
      </c>
      <c r="B46" s="6" t="s">
        <v>504</v>
      </c>
      <c r="C46" s="6"/>
    </row>
    <row r="47" spans="1:3" ht="15">
      <c r="A47" s="17" t="s">
        <v>505</v>
      </c>
      <c r="B47" s="18" t="s">
        <v>506</v>
      </c>
      <c r="C47" s="16">
        <v>0.0026</v>
      </c>
    </row>
    <row r="48" spans="1:3" ht="15">
      <c r="A48" s="17" t="s">
        <v>507</v>
      </c>
      <c r="B48" s="18" t="s">
        <v>508</v>
      </c>
      <c r="C48" s="16">
        <v>0.0019</v>
      </c>
    </row>
    <row r="49" spans="1:3" ht="15">
      <c r="A49" s="17" t="s">
        <v>509</v>
      </c>
      <c r="B49" s="18" t="s">
        <v>510</v>
      </c>
      <c r="C49" s="16">
        <v>0.0002</v>
      </c>
    </row>
    <row r="50" spans="1:3" ht="15">
      <c r="A50" s="17" t="s">
        <v>511</v>
      </c>
      <c r="B50" s="18" t="s">
        <v>512</v>
      </c>
      <c r="C50" s="16">
        <v>0.0882</v>
      </c>
    </row>
    <row r="51" spans="1:3" ht="15">
      <c r="A51" s="7" t="s">
        <v>144</v>
      </c>
      <c r="B51" s="6"/>
      <c r="C51" s="11">
        <v>0.0929</v>
      </c>
    </row>
    <row r="52" spans="1:3" ht="15.75">
      <c r="A52" s="19" t="s">
        <v>513</v>
      </c>
      <c r="B52" s="20"/>
      <c r="C52" s="21">
        <v>0.81</v>
      </c>
    </row>
  </sheetData>
  <sheetProtection/>
  <mergeCells count="14">
    <mergeCell ref="A1:C1"/>
    <mergeCell ref="B3:C3"/>
    <mergeCell ref="A12:B12"/>
    <mergeCell ref="B14:C14"/>
    <mergeCell ref="A22:B22"/>
    <mergeCell ref="B24:C24"/>
    <mergeCell ref="A28:B28"/>
    <mergeCell ref="B30:C30"/>
    <mergeCell ref="A39:B39"/>
    <mergeCell ref="B41:C41"/>
    <mergeCell ref="A44:B44"/>
    <mergeCell ref="B46:C46"/>
    <mergeCell ref="A51:B51"/>
    <mergeCell ref="A52:B52"/>
  </mergeCells>
  <printOptions/>
  <pageMargins left="0.5118110236220472" right="0.5118110236220472" top="1.1023622047244095" bottom="0.8661417322834646" header="0.31496062992125984" footer="0.31496062992125984"/>
  <pageSetup fitToHeight="0" fitToWidth="1" horizontalDpi="600" verticalDpi="600"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AG32"/>
  <sheetViews>
    <sheetView showZeros="0" view="pageBreakPreview" zoomScale="90" zoomScaleNormal="120" zoomScaleSheetLayoutView="90" workbookViewId="0" topLeftCell="A22">
      <selection activeCell="I35" sqref="I35"/>
    </sheetView>
  </sheetViews>
  <sheetFormatPr defaultColWidth="9.140625" defaultRowHeight="12" customHeight="1"/>
  <cols>
    <col min="1" max="1" width="6.140625" style="183" customWidth="1"/>
    <col min="2" max="2" width="47.28125" style="183" customWidth="1"/>
    <col min="3" max="3" width="6.28125" style="184" customWidth="1"/>
    <col min="4" max="4" width="8.140625" style="184" customWidth="1"/>
    <col min="5" max="5" width="16.00390625" style="184" customWidth="1"/>
    <col min="6" max="7" width="11.00390625" style="184" customWidth="1"/>
    <col min="8" max="8" width="12.28125" style="184" customWidth="1"/>
    <col min="9" max="9" width="10.7109375" style="184" customWidth="1"/>
    <col min="10" max="10" width="9.140625" style="183" hidden="1" customWidth="1"/>
    <col min="11" max="11" width="9.140625" style="185" hidden="1" customWidth="1"/>
    <col min="12" max="13" width="9.140625" style="183" hidden="1" customWidth="1"/>
    <col min="14" max="14" width="11.140625" style="183" hidden="1" customWidth="1"/>
    <col min="15" max="25" width="9.140625" style="183" hidden="1" customWidth="1"/>
    <col min="26" max="26" width="2.28125" style="183" customWidth="1"/>
    <col min="27" max="27" width="12.00390625" style="183" customWidth="1"/>
    <col min="28" max="28" width="15.7109375" style="210" bestFit="1" customWidth="1"/>
    <col min="29" max="29" width="12.140625" style="182" bestFit="1" customWidth="1"/>
    <col min="30" max="30" width="17.140625" style="182" bestFit="1" customWidth="1"/>
    <col min="31" max="31" width="18.57421875" style="182" customWidth="1"/>
    <col min="32" max="32" width="9.140625" style="182" customWidth="1"/>
    <col min="33" max="33" width="9.140625" style="186" customWidth="1"/>
    <col min="34" max="34" width="9.140625" style="182" customWidth="1"/>
    <col min="35" max="16384" width="9.140625" style="183" customWidth="1"/>
  </cols>
  <sheetData>
    <row r="1" spans="1:33" s="182" customFormat="1" ht="20.25" customHeight="1">
      <c r="A1" s="187" t="s">
        <v>124</v>
      </c>
      <c r="B1" s="187"/>
      <c r="C1" s="187"/>
      <c r="D1" s="187"/>
      <c r="E1" s="187"/>
      <c r="F1" s="187"/>
      <c r="G1" s="187"/>
      <c r="H1" s="187"/>
      <c r="I1" s="187"/>
      <c r="J1" s="187"/>
      <c r="K1" s="187"/>
      <c r="L1" s="183"/>
      <c r="M1" s="183"/>
      <c r="N1" s="183"/>
      <c r="O1" s="183"/>
      <c r="P1" s="183"/>
      <c r="Q1" s="183"/>
      <c r="R1" s="183"/>
      <c r="S1" s="183"/>
      <c r="T1" s="183"/>
      <c r="U1" s="183"/>
      <c r="V1" s="183"/>
      <c r="W1" s="183"/>
      <c r="X1" s="183"/>
      <c r="Y1" s="183"/>
      <c r="Z1" s="183"/>
      <c r="AA1" s="183"/>
      <c r="AB1" s="210"/>
      <c r="AG1" s="186"/>
    </row>
    <row r="2" spans="1:33" s="182" customFormat="1" ht="40.5" customHeight="1">
      <c r="A2" s="188" t="s">
        <v>165</v>
      </c>
      <c r="B2" s="188"/>
      <c r="C2" s="188"/>
      <c r="D2" s="188"/>
      <c r="E2" s="188"/>
      <c r="F2" s="188"/>
      <c r="G2" s="188"/>
      <c r="H2" s="188"/>
      <c r="I2" s="188"/>
      <c r="J2" s="227"/>
      <c r="K2" s="227"/>
      <c r="L2" s="183"/>
      <c r="M2" s="183"/>
      <c r="N2" s="183"/>
      <c r="O2" s="183"/>
      <c r="P2" s="183"/>
      <c r="Q2" s="183"/>
      <c r="R2" s="183"/>
      <c r="S2" s="183"/>
      <c r="T2" s="183"/>
      <c r="U2" s="183"/>
      <c r="V2" s="183"/>
      <c r="W2" s="183"/>
      <c r="X2" s="183"/>
      <c r="Y2" s="183"/>
      <c r="Z2" s="183"/>
      <c r="AA2" s="183"/>
      <c r="AB2" s="267"/>
      <c r="AG2" s="186"/>
    </row>
    <row r="3" spans="1:33" s="182" customFormat="1" ht="18" customHeight="1">
      <c r="A3" s="189" t="s">
        <v>126</v>
      </c>
      <c r="B3" s="189"/>
      <c r="C3" s="189"/>
      <c r="D3" s="189"/>
      <c r="E3" s="189"/>
      <c r="F3" s="189"/>
      <c r="G3" s="189"/>
      <c r="H3" s="189"/>
      <c r="I3" s="189"/>
      <c r="J3" s="189"/>
      <c r="K3" s="189"/>
      <c r="L3" s="183"/>
      <c r="M3" s="183"/>
      <c r="N3" s="183"/>
      <c r="O3" s="183"/>
      <c r="P3" s="183"/>
      <c r="Q3" s="183"/>
      <c r="R3" s="183"/>
      <c r="S3" s="183"/>
      <c r="T3" s="183"/>
      <c r="U3" s="183"/>
      <c r="V3" s="183"/>
      <c r="W3" s="183"/>
      <c r="X3" s="183"/>
      <c r="Y3" s="183"/>
      <c r="Z3" s="183"/>
      <c r="AA3" s="183"/>
      <c r="AB3" s="210"/>
      <c r="AG3" s="186"/>
    </row>
    <row r="4" spans="1:33" s="182" customFormat="1" ht="9.75" customHeight="1">
      <c r="A4" s="183"/>
      <c r="B4" s="183"/>
      <c r="C4" s="184"/>
      <c r="D4" s="184"/>
      <c r="E4" s="184"/>
      <c r="F4" s="184"/>
      <c r="G4" s="184"/>
      <c r="H4" s="184"/>
      <c r="I4" s="184"/>
      <c r="J4" s="183">
        <v>192</v>
      </c>
      <c r="K4" s="185">
        <v>67</v>
      </c>
      <c r="L4" s="183"/>
      <c r="M4" s="183"/>
      <c r="N4" s="183"/>
      <c r="O4" s="183"/>
      <c r="P4" s="183"/>
      <c r="Q4" s="183"/>
      <c r="R4" s="183"/>
      <c r="S4" s="183"/>
      <c r="T4" s="183"/>
      <c r="U4" s="183"/>
      <c r="V4" s="183"/>
      <c r="W4" s="183"/>
      <c r="X4" s="183"/>
      <c r="Y4" s="183"/>
      <c r="Z4" s="183"/>
      <c r="AA4" s="183"/>
      <c r="AB4" s="210"/>
      <c r="AG4" s="186"/>
    </row>
    <row r="5" spans="1:33" s="182" customFormat="1" ht="30.75" customHeight="1">
      <c r="A5" s="190" t="s">
        <v>51</v>
      </c>
      <c r="B5" s="190" t="s">
        <v>127</v>
      </c>
      <c r="C5" s="190" t="s">
        <v>95</v>
      </c>
      <c r="D5" s="190" t="s">
        <v>128</v>
      </c>
      <c r="E5" s="190" t="s">
        <v>129</v>
      </c>
      <c r="F5" s="191" t="s">
        <v>130</v>
      </c>
      <c r="G5" s="191" t="s">
        <v>131</v>
      </c>
      <c r="H5" s="191" t="s">
        <v>132</v>
      </c>
      <c r="I5" s="190" t="s">
        <v>163</v>
      </c>
      <c r="J5" s="183">
        <v>192</v>
      </c>
      <c r="K5" s="185">
        <v>67</v>
      </c>
      <c r="L5" s="183"/>
      <c r="M5" s="183"/>
      <c r="N5" s="183"/>
      <c r="O5" s="183"/>
      <c r="P5" s="183"/>
      <c r="Q5" s="183"/>
      <c r="R5" s="183"/>
      <c r="S5" s="183"/>
      <c r="T5" s="183"/>
      <c r="U5" s="183"/>
      <c r="V5" s="183"/>
      <c r="W5" s="183"/>
      <c r="X5" s="183"/>
      <c r="Y5" s="183"/>
      <c r="Z5" s="183"/>
      <c r="AA5" s="183"/>
      <c r="AB5" s="210"/>
      <c r="AD5" s="232" t="s">
        <v>134</v>
      </c>
      <c r="AE5" s="232" t="s">
        <v>135</v>
      </c>
      <c r="AG5" s="186"/>
    </row>
    <row r="6" spans="1:33" s="182" customFormat="1" ht="18" customHeight="1">
      <c r="A6" s="192">
        <v>1</v>
      </c>
      <c r="B6" s="186" t="s">
        <v>136</v>
      </c>
      <c r="C6" s="192" t="s">
        <v>137</v>
      </c>
      <c r="D6" s="193">
        <v>8</v>
      </c>
      <c r="E6" s="194">
        <v>3122.05</v>
      </c>
      <c r="F6" s="195">
        <v>104.06833333333334</v>
      </c>
      <c r="G6" s="195">
        <v>832.54</v>
      </c>
      <c r="H6" s="196"/>
      <c r="I6" s="214">
        <v>118.93</v>
      </c>
      <c r="J6" s="183"/>
      <c r="K6" s="185"/>
      <c r="L6" s="183"/>
      <c r="M6" s="183"/>
      <c r="N6" s="183"/>
      <c r="O6" s="183"/>
      <c r="P6" s="183"/>
      <c r="Q6" s="183"/>
      <c r="R6" s="183"/>
      <c r="S6" s="183"/>
      <c r="T6" s="183"/>
      <c r="U6" s="183"/>
      <c r="V6" s="183"/>
      <c r="W6" s="183"/>
      <c r="X6" s="183"/>
      <c r="Y6" s="183"/>
      <c r="Z6" s="183"/>
      <c r="AA6" s="183"/>
      <c r="AB6" s="210"/>
      <c r="AD6" s="233">
        <v>18.81</v>
      </c>
      <c r="AE6" s="233">
        <v>0</v>
      </c>
      <c r="AG6" s="186"/>
    </row>
    <row r="7" spans="1:33" s="182" customFormat="1" ht="18" customHeight="1">
      <c r="A7" s="192">
        <v>2</v>
      </c>
      <c r="B7" s="186" t="s">
        <v>138</v>
      </c>
      <c r="C7" s="192" t="s">
        <v>137</v>
      </c>
      <c r="D7" s="193">
        <v>8</v>
      </c>
      <c r="E7" s="194">
        <v>1362.298574</v>
      </c>
      <c r="F7" s="195">
        <v>45.40995246666667</v>
      </c>
      <c r="G7" s="195">
        <v>363.27</v>
      </c>
      <c r="H7" s="196">
        <v>0.81</v>
      </c>
      <c r="I7" s="214">
        <v>93.93</v>
      </c>
      <c r="J7" s="183"/>
      <c r="K7" s="183"/>
      <c r="L7" s="183"/>
      <c r="M7" s="183"/>
      <c r="N7" s="183"/>
      <c r="O7" s="183"/>
      <c r="P7" s="183"/>
      <c r="Q7" s="183"/>
      <c r="R7" s="183"/>
      <c r="S7" s="183"/>
      <c r="T7" s="183"/>
      <c r="U7" s="183"/>
      <c r="V7" s="183"/>
      <c r="W7" s="183"/>
      <c r="X7" s="183"/>
      <c r="Y7" s="183"/>
      <c r="Z7" s="183"/>
      <c r="AA7" s="183"/>
      <c r="AB7" s="210"/>
      <c r="AD7" s="233">
        <v>15.05</v>
      </c>
      <c r="AE7" s="233">
        <v>0</v>
      </c>
      <c r="AG7" s="186"/>
    </row>
    <row r="8" spans="1:33" s="182" customFormat="1" ht="18" customHeight="1">
      <c r="A8" s="192">
        <v>3</v>
      </c>
      <c r="B8" s="186" t="s">
        <v>140</v>
      </c>
      <c r="C8" s="192" t="s">
        <v>137</v>
      </c>
      <c r="D8" s="193">
        <v>6</v>
      </c>
      <c r="E8" s="194">
        <v>2346.71</v>
      </c>
      <c r="F8" s="195">
        <v>78.22366666666667</v>
      </c>
      <c r="G8" s="195">
        <v>469.34</v>
      </c>
      <c r="H8" s="196"/>
      <c r="I8" s="214">
        <v>67.04</v>
      </c>
      <c r="J8" s="183"/>
      <c r="K8" s="183"/>
      <c r="L8" s="183"/>
      <c r="M8" s="183"/>
      <c r="N8" s="183"/>
      <c r="O8" s="183"/>
      <c r="P8" s="183"/>
      <c r="Q8" s="183"/>
      <c r="R8" s="183"/>
      <c r="S8" s="183"/>
      <c r="T8" s="183"/>
      <c r="U8" s="183"/>
      <c r="V8" s="183"/>
      <c r="W8" s="183"/>
      <c r="X8" s="183"/>
      <c r="Y8" s="183"/>
      <c r="Z8" s="183"/>
      <c r="AA8" s="183"/>
      <c r="AB8" s="210"/>
      <c r="AD8" s="233"/>
      <c r="AE8" s="233"/>
      <c r="AG8" s="186"/>
    </row>
    <row r="9" spans="1:33" s="182" customFormat="1" ht="18" customHeight="1">
      <c r="A9" s="192">
        <v>4</v>
      </c>
      <c r="B9" s="186" t="s">
        <v>142</v>
      </c>
      <c r="C9" s="192" t="s">
        <v>137</v>
      </c>
      <c r="D9" s="193">
        <v>2</v>
      </c>
      <c r="E9" s="194">
        <v>3297.12</v>
      </c>
      <c r="F9" s="195">
        <v>109.904</v>
      </c>
      <c r="G9" s="195">
        <v>219.8</v>
      </c>
      <c r="H9" s="196"/>
      <c r="I9" s="214">
        <v>31.4</v>
      </c>
      <c r="J9" s="183"/>
      <c r="K9" s="183"/>
      <c r="L9" s="183"/>
      <c r="M9" s="183"/>
      <c r="N9" s="183"/>
      <c r="O9" s="183"/>
      <c r="P9" s="183"/>
      <c r="Q9" s="183"/>
      <c r="R9" s="183"/>
      <c r="S9" s="183"/>
      <c r="T9" s="183"/>
      <c r="U9" s="183"/>
      <c r="V9" s="183"/>
      <c r="W9" s="183"/>
      <c r="X9" s="183"/>
      <c r="Y9" s="183"/>
      <c r="Z9" s="183"/>
      <c r="AA9" s="183"/>
      <c r="AB9" s="210"/>
      <c r="AD9" s="233"/>
      <c r="AE9" s="233"/>
      <c r="AG9" s="186"/>
    </row>
    <row r="10" spans="1:33" s="182" customFormat="1" ht="18" customHeight="1">
      <c r="A10" s="192">
        <v>5</v>
      </c>
      <c r="B10" s="186" t="s">
        <v>143</v>
      </c>
      <c r="C10" s="192" t="s">
        <v>137</v>
      </c>
      <c r="D10" s="193">
        <v>4</v>
      </c>
      <c r="E10" s="194">
        <v>4263.1</v>
      </c>
      <c r="F10" s="195">
        <v>142.10333333333335</v>
      </c>
      <c r="G10" s="195">
        <v>568.41</v>
      </c>
      <c r="H10" s="196"/>
      <c r="I10" s="214">
        <v>81.2</v>
      </c>
      <c r="J10" s="183"/>
      <c r="K10" s="183"/>
      <c r="L10" s="183"/>
      <c r="M10" s="183"/>
      <c r="N10" s="183"/>
      <c r="O10" s="183"/>
      <c r="P10" s="183"/>
      <c r="Q10" s="183"/>
      <c r="R10" s="183"/>
      <c r="S10" s="183"/>
      <c r="T10" s="183"/>
      <c r="U10" s="183"/>
      <c r="V10" s="183"/>
      <c r="W10" s="183"/>
      <c r="X10" s="183"/>
      <c r="Y10" s="183"/>
      <c r="Z10" s="183"/>
      <c r="AA10" s="183"/>
      <c r="AB10" s="210"/>
      <c r="AD10" s="233"/>
      <c r="AE10" s="233"/>
      <c r="AG10" s="186"/>
    </row>
    <row r="11" spans="1:33" s="182" customFormat="1" ht="18" customHeight="1">
      <c r="A11" s="197" t="s">
        <v>144</v>
      </c>
      <c r="B11" s="197"/>
      <c r="C11" s="197"/>
      <c r="D11" s="197"/>
      <c r="E11" s="197"/>
      <c r="F11" s="198"/>
      <c r="G11" s="198"/>
      <c r="H11" s="198"/>
      <c r="I11" s="228">
        <v>392.5</v>
      </c>
      <c r="J11" s="183"/>
      <c r="K11" s="183"/>
      <c r="L11" s="183"/>
      <c r="M11" s="183"/>
      <c r="N11" s="183"/>
      <c r="O11" s="183"/>
      <c r="P11" s="183"/>
      <c r="Q11" s="183"/>
      <c r="R11" s="183"/>
      <c r="S11" s="183"/>
      <c r="T11" s="183"/>
      <c r="U11" s="183"/>
      <c r="V11" s="183"/>
      <c r="W11" s="183"/>
      <c r="X11" s="183"/>
      <c r="Y11" s="183"/>
      <c r="Z11" s="183"/>
      <c r="AA11" s="183"/>
      <c r="AB11" s="210"/>
      <c r="AD11" s="237">
        <v>0</v>
      </c>
      <c r="AE11" s="234"/>
      <c r="AG11" s="186"/>
    </row>
    <row r="12" spans="1:33" s="182" customFormat="1" ht="18" customHeight="1">
      <c r="A12" s="199" t="s">
        <v>145</v>
      </c>
      <c r="B12" s="199"/>
      <c r="C12" s="199"/>
      <c r="D12" s="200">
        <v>0.2</v>
      </c>
      <c r="E12" s="200"/>
      <c r="F12" s="201"/>
      <c r="G12" s="201"/>
      <c r="H12" s="201"/>
      <c r="I12" s="229">
        <f>I11*20%</f>
        <v>78.5</v>
      </c>
      <c r="J12" s="183"/>
      <c r="K12" s="183"/>
      <c r="L12" s="183"/>
      <c r="M12" s="183"/>
      <c r="N12" s="183"/>
      <c r="O12" s="183"/>
      <c r="P12" s="183"/>
      <c r="Q12" s="183"/>
      <c r="R12" s="183"/>
      <c r="S12" s="183"/>
      <c r="T12" s="183"/>
      <c r="U12" s="183"/>
      <c r="V12" s="183"/>
      <c r="W12" s="183"/>
      <c r="X12" s="183"/>
      <c r="Y12" s="183"/>
      <c r="Z12" s="183"/>
      <c r="AA12" s="183"/>
      <c r="AB12" s="210"/>
      <c r="AD12" s="233" t="e">
        <v>#REF!</v>
      </c>
      <c r="AE12" s="233"/>
      <c r="AG12" s="186"/>
    </row>
    <row r="13" spans="1:33" s="182" customFormat="1" ht="18" customHeight="1">
      <c r="A13" s="197" t="s">
        <v>146</v>
      </c>
      <c r="B13" s="197"/>
      <c r="C13" s="197"/>
      <c r="D13" s="197"/>
      <c r="E13" s="197"/>
      <c r="F13" s="201"/>
      <c r="G13" s="201"/>
      <c r="H13" s="201"/>
      <c r="I13" s="230">
        <f>I11+I12</f>
        <v>471</v>
      </c>
      <c r="J13" s="183"/>
      <c r="K13" s="183"/>
      <c r="L13" s="183"/>
      <c r="M13" s="183"/>
      <c r="N13" s="183"/>
      <c r="O13" s="183"/>
      <c r="P13" s="183"/>
      <c r="Q13" s="183"/>
      <c r="R13" s="183"/>
      <c r="S13" s="183"/>
      <c r="T13" s="183"/>
      <c r="U13" s="183"/>
      <c r="V13" s="183"/>
      <c r="W13" s="183"/>
      <c r="X13" s="183"/>
      <c r="Y13" s="183"/>
      <c r="Z13" s="183"/>
      <c r="AA13" s="183"/>
      <c r="AB13" s="210"/>
      <c r="AD13" s="269" t="e">
        <v>#REF!</v>
      </c>
      <c r="AE13" s="232"/>
      <c r="AG13" s="186"/>
    </row>
    <row r="14" spans="1:33" s="182" customFormat="1" ht="9.75" customHeight="1">
      <c r="A14" s="202"/>
      <c r="B14" s="202"/>
      <c r="C14" s="202"/>
      <c r="D14" s="202"/>
      <c r="E14" s="202"/>
      <c r="F14" s="203"/>
      <c r="G14" s="203"/>
      <c r="H14" s="203"/>
      <c r="I14" s="202"/>
      <c r="J14" s="183"/>
      <c r="K14" s="183"/>
      <c r="L14" s="183"/>
      <c r="M14" s="183"/>
      <c r="N14" s="183"/>
      <c r="O14" s="183"/>
      <c r="P14" s="183"/>
      <c r="Q14" s="183"/>
      <c r="R14" s="183"/>
      <c r="S14" s="183"/>
      <c r="T14" s="183"/>
      <c r="U14" s="183"/>
      <c r="V14" s="183"/>
      <c r="W14" s="183"/>
      <c r="X14" s="183"/>
      <c r="Y14" s="183"/>
      <c r="Z14" s="183"/>
      <c r="AA14" s="183"/>
      <c r="AB14" s="210">
        <v>1.739</v>
      </c>
      <c r="AD14" s="269"/>
      <c r="AE14" s="232"/>
      <c r="AG14" s="186"/>
    </row>
    <row r="15" spans="1:33" s="182" customFormat="1" ht="18" customHeight="1">
      <c r="A15" s="204" t="s">
        <v>147</v>
      </c>
      <c r="B15" s="204"/>
      <c r="C15" s="204"/>
      <c r="D15" s="204"/>
      <c r="E15" s="204"/>
      <c r="F15" s="204"/>
      <c r="G15" s="204"/>
      <c r="H15" s="204"/>
      <c r="I15" s="204"/>
      <c r="J15" s="204"/>
      <c r="K15" s="204"/>
      <c r="L15" s="183"/>
      <c r="M15" s="183"/>
      <c r="N15" s="183"/>
      <c r="O15" s="183"/>
      <c r="P15" s="183"/>
      <c r="Q15" s="183"/>
      <c r="R15" s="183"/>
      <c r="S15" s="183"/>
      <c r="T15" s="183"/>
      <c r="U15" s="183"/>
      <c r="V15" s="183"/>
      <c r="W15" s="183"/>
      <c r="X15" s="183"/>
      <c r="Y15" s="183"/>
      <c r="Z15" s="183"/>
      <c r="AA15" s="183"/>
      <c r="AB15" s="210"/>
      <c r="AD15" s="234"/>
      <c r="AE15" s="234"/>
      <c r="AG15" s="186"/>
    </row>
    <row r="16" spans="1:33" s="182" customFormat="1" ht="30" customHeight="1">
      <c r="A16" s="190" t="s">
        <v>51</v>
      </c>
      <c r="B16" s="190" t="s">
        <v>127</v>
      </c>
      <c r="C16" s="190" t="s">
        <v>95</v>
      </c>
      <c r="D16" s="190" t="s">
        <v>128</v>
      </c>
      <c r="E16" s="190" t="s">
        <v>129</v>
      </c>
      <c r="F16" s="191" t="s">
        <v>148</v>
      </c>
      <c r="G16" s="191" t="s">
        <v>131</v>
      </c>
      <c r="H16" s="191"/>
      <c r="I16" s="190" t="s">
        <v>163</v>
      </c>
      <c r="J16" s="183"/>
      <c r="K16" s="183"/>
      <c r="L16" s="183"/>
      <c r="M16" s="183"/>
      <c r="N16" s="183"/>
      <c r="O16" s="183"/>
      <c r="P16" s="183"/>
      <c r="Q16" s="183"/>
      <c r="R16" s="183"/>
      <c r="S16" s="183"/>
      <c r="T16" s="183"/>
      <c r="U16" s="183"/>
      <c r="V16" s="183"/>
      <c r="W16" s="183"/>
      <c r="X16" s="183"/>
      <c r="Y16" s="183"/>
      <c r="Z16" s="183"/>
      <c r="AA16" s="183"/>
      <c r="AB16" s="210"/>
      <c r="AD16" s="232" t="s">
        <v>134</v>
      </c>
      <c r="AE16" s="232" t="s">
        <v>135</v>
      </c>
      <c r="AG16" s="186"/>
    </row>
    <row r="17" spans="1:33" s="182" customFormat="1" ht="23.25" customHeight="1">
      <c r="A17" s="205">
        <v>1</v>
      </c>
      <c r="B17" s="206" t="s">
        <v>149</v>
      </c>
      <c r="C17" s="192" t="s">
        <v>150</v>
      </c>
      <c r="D17" s="207">
        <v>3</v>
      </c>
      <c r="E17" s="208">
        <v>20</v>
      </c>
      <c r="F17" s="209">
        <v>1680</v>
      </c>
      <c r="G17" s="209"/>
      <c r="H17" s="209"/>
      <c r="I17" s="238">
        <v>240</v>
      </c>
      <c r="J17" s="231"/>
      <c r="K17" s="183"/>
      <c r="L17" s="183"/>
      <c r="M17" s="183"/>
      <c r="N17" s="183"/>
      <c r="O17" s="183"/>
      <c r="P17" s="183"/>
      <c r="Q17" s="183"/>
      <c r="R17" s="183"/>
      <c r="S17" s="183"/>
      <c r="T17" s="183"/>
      <c r="U17" s="183"/>
      <c r="V17" s="183"/>
      <c r="W17" s="183"/>
      <c r="X17" s="183"/>
      <c r="Y17" s="183"/>
      <c r="Z17" s="183"/>
      <c r="AA17" s="235"/>
      <c r="AB17" s="268">
        <v>7000</v>
      </c>
      <c r="AD17" s="270">
        <v>639.92</v>
      </c>
      <c r="AE17" s="233">
        <v>0</v>
      </c>
      <c r="AG17" s="186"/>
    </row>
    <row r="18" spans="1:33" s="182" customFormat="1" ht="23.25" customHeight="1">
      <c r="A18" s="192">
        <v>2</v>
      </c>
      <c r="B18" s="210" t="s">
        <v>151</v>
      </c>
      <c r="C18" s="192" t="s">
        <v>150</v>
      </c>
      <c r="D18" s="211">
        <v>1</v>
      </c>
      <c r="E18" s="212">
        <v>105</v>
      </c>
      <c r="F18" s="213">
        <v>980.0000000000001</v>
      </c>
      <c r="G18" s="213"/>
      <c r="H18" s="213"/>
      <c r="I18" s="222">
        <v>140</v>
      </c>
      <c r="J18" s="231"/>
      <c r="K18" s="183"/>
      <c r="L18" s="183"/>
      <c r="M18" s="183"/>
      <c r="N18" s="183"/>
      <c r="O18" s="183"/>
      <c r="P18" s="183"/>
      <c r="Q18" s="183"/>
      <c r="R18" s="183"/>
      <c r="S18" s="183"/>
      <c r="T18" s="183"/>
      <c r="U18" s="183"/>
      <c r="V18" s="183"/>
      <c r="W18" s="183"/>
      <c r="X18" s="183"/>
      <c r="Y18" s="183"/>
      <c r="Z18" s="183"/>
      <c r="AA18" s="235"/>
      <c r="AB18" s="268"/>
      <c r="AD18" s="270"/>
      <c r="AE18" s="233"/>
      <c r="AG18" s="186"/>
    </row>
    <row r="19" spans="1:33" s="182" customFormat="1" ht="23.25" customHeight="1">
      <c r="A19" s="192">
        <v>3</v>
      </c>
      <c r="B19" s="210" t="s">
        <v>152</v>
      </c>
      <c r="C19" s="192" t="s">
        <v>150</v>
      </c>
      <c r="D19" s="211">
        <v>1</v>
      </c>
      <c r="E19" s="212">
        <v>345.98</v>
      </c>
      <c r="F19" s="214"/>
      <c r="G19" s="213">
        <v>345.98</v>
      </c>
      <c r="H19" s="213"/>
      <c r="I19" s="222">
        <v>49.42</v>
      </c>
      <c r="J19" s="231"/>
      <c r="K19" s="183"/>
      <c r="L19" s="183"/>
      <c r="M19" s="183"/>
      <c r="N19" s="183"/>
      <c r="O19" s="183"/>
      <c r="P19" s="183"/>
      <c r="Q19" s="183"/>
      <c r="R19" s="183"/>
      <c r="S19" s="183"/>
      <c r="T19" s="183"/>
      <c r="U19" s="183"/>
      <c r="V19" s="183"/>
      <c r="W19" s="183"/>
      <c r="X19" s="183"/>
      <c r="Y19" s="183"/>
      <c r="Z19" s="183"/>
      <c r="AA19" s="183"/>
      <c r="AB19" s="271">
        <v>6094.36</v>
      </c>
      <c r="AD19" s="270"/>
      <c r="AE19" s="233"/>
      <c r="AG19" s="186"/>
    </row>
    <row r="20" spans="1:33" s="182" customFormat="1" ht="27.75" customHeight="1">
      <c r="A20" s="192">
        <v>4</v>
      </c>
      <c r="B20" s="210" t="s">
        <v>153</v>
      </c>
      <c r="C20" s="192" t="s">
        <v>150</v>
      </c>
      <c r="D20" s="211">
        <v>3</v>
      </c>
      <c r="E20" s="212">
        <v>644.52</v>
      </c>
      <c r="F20" s="214"/>
      <c r="G20" s="213">
        <v>1933.56</v>
      </c>
      <c r="H20" s="213"/>
      <c r="I20" s="222">
        <v>276.22</v>
      </c>
      <c r="J20" s="231"/>
      <c r="K20" s="183"/>
      <c r="L20" s="183"/>
      <c r="M20" s="183"/>
      <c r="N20" s="183"/>
      <c r="O20" s="183"/>
      <c r="P20" s="183"/>
      <c r="Q20" s="183"/>
      <c r="R20" s="183"/>
      <c r="S20" s="183"/>
      <c r="T20" s="183"/>
      <c r="U20" s="183"/>
      <c r="V20" s="183"/>
      <c r="W20" s="183"/>
      <c r="X20" s="183"/>
      <c r="Y20" s="183"/>
      <c r="Z20" s="183"/>
      <c r="AA20" s="183"/>
      <c r="AB20" s="271">
        <v>7000</v>
      </c>
      <c r="AD20" s="270"/>
      <c r="AE20" s="233"/>
      <c r="AG20" s="186"/>
    </row>
    <row r="21" spans="1:33" s="182" customFormat="1" ht="45.75" customHeight="1">
      <c r="A21" s="215">
        <v>5</v>
      </c>
      <c r="B21" s="216" t="s">
        <v>166</v>
      </c>
      <c r="C21" s="192" t="s">
        <v>150</v>
      </c>
      <c r="D21" s="217">
        <v>1</v>
      </c>
      <c r="E21" s="218">
        <v>6150</v>
      </c>
      <c r="F21" s="219"/>
      <c r="G21" s="213">
        <v>6150</v>
      </c>
      <c r="H21" s="213"/>
      <c r="I21" s="241">
        <v>6150</v>
      </c>
      <c r="J21" s="231"/>
      <c r="K21" s="183"/>
      <c r="L21" s="183"/>
      <c r="M21" s="183"/>
      <c r="N21" s="183"/>
      <c r="O21" s="183"/>
      <c r="P21" s="183"/>
      <c r="Q21" s="183"/>
      <c r="R21" s="183"/>
      <c r="S21" s="183"/>
      <c r="T21" s="183"/>
      <c r="U21" s="183"/>
      <c r="V21" s="183"/>
      <c r="W21" s="183"/>
      <c r="X21" s="183"/>
      <c r="Y21" s="183"/>
      <c r="Z21" s="183"/>
      <c r="AA21" s="183"/>
      <c r="AB21" s="271">
        <v>8620</v>
      </c>
      <c r="AD21" s="270">
        <v>106.65</v>
      </c>
      <c r="AE21" s="233">
        <v>0</v>
      </c>
      <c r="AG21" s="186"/>
    </row>
    <row r="22" spans="1:33" s="182" customFormat="1" ht="18" customHeight="1">
      <c r="A22" s="220" t="s">
        <v>144</v>
      </c>
      <c r="B22" s="220"/>
      <c r="C22" s="220"/>
      <c r="D22" s="220"/>
      <c r="E22" s="220"/>
      <c r="F22" s="221"/>
      <c r="G22" s="221"/>
      <c r="H22" s="221"/>
      <c r="I22" s="221">
        <v>6855.64</v>
      </c>
      <c r="J22" s="183"/>
      <c r="K22" s="183"/>
      <c r="L22" s="183"/>
      <c r="M22" s="183"/>
      <c r="N22" s="183"/>
      <c r="O22" s="183"/>
      <c r="P22" s="183"/>
      <c r="Q22" s="183"/>
      <c r="R22" s="183"/>
      <c r="S22" s="183"/>
      <c r="T22" s="183"/>
      <c r="U22" s="183"/>
      <c r="V22" s="183"/>
      <c r="W22" s="183"/>
      <c r="X22" s="183"/>
      <c r="Y22" s="183"/>
      <c r="Z22" s="183"/>
      <c r="AA22" s="183"/>
      <c r="AB22" s="268">
        <v>7178.59</v>
      </c>
      <c r="AD22" s="233">
        <v>0</v>
      </c>
      <c r="AE22" s="233"/>
      <c r="AG22" s="186"/>
    </row>
    <row r="23" spans="1:33" s="182" customFormat="1" ht="18" customHeight="1">
      <c r="A23" s="199" t="s">
        <v>145</v>
      </c>
      <c r="B23" s="199"/>
      <c r="C23" s="199"/>
      <c r="D23" s="196">
        <v>0.2</v>
      </c>
      <c r="E23" s="196"/>
      <c r="F23" s="221"/>
      <c r="G23" s="221"/>
      <c r="H23" s="221"/>
      <c r="I23" s="221">
        <f>I22*20%</f>
        <v>1371.1280000000002</v>
      </c>
      <c r="J23" s="183"/>
      <c r="K23" s="183"/>
      <c r="L23" s="183"/>
      <c r="M23" s="183"/>
      <c r="N23" s="183"/>
      <c r="O23" s="183"/>
      <c r="P23" s="183"/>
      <c r="Q23" s="183"/>
      <c r="R23" s="183"/>
      <c r="S23" s="183"/>
      <c r="T23" s="183"/>
      <c r="U23" s="183"/>
      <c r="V23" s="183"/>
      <c r="W23" s="183"/>
      <c r="X23" s="183"/>
      <c r="Y23" s="183"/>
      <c r="Z23" s="183"/>
      <c r="AA23" s="235"/>
      <c r="AB23" s="210"/>
      <c r="AD23" s="233">
        <v>0</v>
      </c>
      <c r="AE23" s="233"/>
      <c r="AG23" s="186"/>
    </row>
    <row r="24" spans="1:33" s="182" customFormat="1" ht="18" customHeight="1">
      <c r="A24" s="220" t="s">
        <v>155</v>
      </c>
      <c r="B24" s="220"/>
      <c r="C24" s="220"/>
      <c r="D24" s="220"/>
      <c r="E24" s="220"/>
      <c r="F24" s="221"/>
      <c r="G24" s="221"/>
      <c r="H24" s="221"/>
      <c r="I24" s="221">
        <f>I22+I23</f>
        <v>8226.768</v>
      </c>
      <c r="J24" s="183"/>
      <c r="K24" s="183"/>
      <c r="L24" s="183"/>
      <c r="M24" s="183"/>
      <c r="N24" s="183"/>
      <c r="O24" s="183"/>
      <c r="P24" s="183"/>
      <c r="Q24" s="183"/>
      <c r="R24" s="183"/>
      <c r="S24" s="183"/>
      <c r="T24" s="183"/>
      <c r="U24" s="183"/>
      <c r="V24" s="183"/>
      <c r="W24" s="183"/>
      <c r="X24" s="183"/>
      <c r="Y24" s="183"/>
      <c r="Z24" s="183"/>
      <c r="AA24" s="236"/>
      <c r="AB24" s="210"/>
      <c r="AD24" s="269">
        <v>0</v>
      </c>
      <c r="AE24" s="232"/>
      <c r="AG24" s="186"/>
    </row>
    <row r="25" spans="1:33" s="182" customFormat="1" ht="9.75" customHeight="1">
      <c r="A25" s="186"/>
      <c r="B25" s="186"/>
      <c r="C25" s="192"/>
      <c r="D25" s="192"/>
      <c r="E25" s="192"/>
      <c r="F25" s="222"/>
      <c r="G25" s="222"/>
      <c r="H25" s="222"/>
      <c r="I25" s="192"/>
      <c r="J25" s="183"/>
      <c r="K25" s="185"/>
      <c r="L25" s="183"/>
      <c r="M25" s="183"/>
      <c r="N25" s="183"/>
      <c r="O25" s="183"/>
      <c r="P25" s="183"/>
      <c r="Q25" s="183"/>
      <c r="R25" s="183"/>
      <c r="S25" s="183"/>
      <c r="T25" s="183"/>
      <c r="U25" s="183"/>
      <c r="V25" s="183"/>
      <c r="W25" s="183"/>
      <c r="X25" s="183"/>
      <c r="Y25" s="183"/>
      <c r="Z25" s="183"/>
      <c r="AA25" s="183"/>
      <c r="AB25" s="210"/>
      <c r="AD25" s="234"/>
      <c r="AE25" s="237"/>
      <c r="AG25" s="186"/>
    </row>
    <row r="26" spans="1:33" s="182" customFormat="1" ht="18" customHeight="1">
      <c r="A26" s="223" t="s">
        <v>156</v>
      </c>
      <c r="B26" s="223"/>
      <c r="C26" s="223"/>
      <c r="D26" s="223"/>
      <c r="E26" s="223"/>
      <c r="F26" s="224"/>
      <c r="G26" s="224"/>
      <c r="H26" s="224"/>
      <c r="I26" s="224">
        <f>I24+I13</f>
        <v>8697.768</v>
      </c>
      <c r="J26" s="183"/>
      <c r="K26" s="183"/>
      <c r="L26" s="183"/>
      <c r="M26" s="183"/>
      <c r="N26" s="183"/>
      <c r="O26" s="183"/>
      <c r="P26" s="183"/>
      <c r="Q26" s="183"/>
      <c r="R26" s="183"/>
      <c r="S26" s="183"/>
      <c r="T26" s="183"/>
      <c r="U26" s="183"/>
      <c r="V26" s="183"/>
      <c r="W26" s="183"/>
      <c r="X26" s="183"/>
      <c r="Y26" s="183"/>
      <c r="Z26" s="183"/>
      <c r="AA26" s="235"/>
      <c r="AB26" s="272"/>
      <c r="AD26" s="269" t="e">
        <v>#REF!</v>
      </c>
      <c r="AE26" s="232"/>
      <c r="AG26" s="186"/>
    </row>
    <row r="27" spans="1:33" s="182" customFormat="1" ht="9.75" customHeight="1">
      <c r="A27" s="202"/>
      <c r="B27" s="202"/>
      <c r="C27" s="202"/>
      <c r="D27" s="202"/>
      <c r="E27" s="202"/>
      <c r="F27" s="203"/>
      <c r="G27" s="203"/>
      <c r="H27" s="203"/>
      <c r="I27" s="202"/>
      <c r="J27" s="183"/>
      <c r="K27" s="183"/>
      <c r="L27" s="183"/>
      <c r="M27" s="183"/>
      <c r="N27" s="183"/>
      <c r="O27" s="183"/>
      <c r="P27" s="183"/>
      <c r="Q27" s="183"/>
      <c r="R27" s="183"/>
      <c r="S27" s="183"/>
      <c r="T27" s="183"/>
      <c r="U27" s="183"/>
      <c r="V27" s="183"/>
      <c r="W27" s="183"/>
      <c r="X27" s="183"/>
      <c r="Y27" s="183"/>
      <c r="Z27" s="183"/>
      <c r="AA27" s="183"/>
      <c r="AB27" s="210"/>
      <c r="AG27" s="186"/>
    </row>
    <row r="28" spans="1:33" s="182" customFormat="1" ht="18.75" customHeight="1">
      <c r="A28" s="225" t="s">
        <v>157</v>
      </c>
      <c r="B28" s="225"/>
      <c r="C28" s="225"/>
      <c r="D28" s="225"/>
      <c r="E28" s="225"/>
      <c r="F28" s="225"/>
      <c r="G28" s="225"/>
      <c r="H28" s="225"/>
      <c r="I28" s="225"/>
      <c r="J28" s="225"/>
      <c r="K28" s="225"/>
      <c r="L28" s="225"/>
      <c r="M28" s="183"/>
      <c r="N28" s="183"/>
      <c r="O28" s="183"/>
      <c r="P28" s="183"/>
      <c r="Q28" s="183"/>
      <c r="R28" s="183"/>
      <c r="S28" s="183"/>
      <c r="T28" s="183"/>
      <c r="U28" s="183"/>
      <c r="V28" s="183"/>
      <c r="W28" s="183"/>
      <c r="X28" s="183"/>
      <c r="Y28" s="183"/>
      <c r="Z28" s="183"/>
      <c r="AA28" s="183"/>
      <c r="AB28" s="210"/>
      <c r="AG28" s="186"/>
    </row>
    <row r="29" spans="1:33" s="182" customFormat="1" ht="18" customHeight="1">
      <c r="A29" s="226" t="s">
        <v>158</v>
      </c>
      <c r="B29" s="226"/>
      <c r="C29" s="226"/>
      <c r="D29" s="226"/>
      <c r="E29" s="226"/>
      <c r="F29" s="226"/>
      <c r="G29" s="226"/>
      <c r="H29" s="226"/>
      <c r="I29" s="226"/>
      <c r="J29" s="226"/>
      <c r="K29" s="226"/>
      <c r="L29" s="226"/>
      <c r="M29" s="183"/>
      <c r="N29" s="183"/>
      <c r="O29" s="183"/>
      <c r="P29" s="183"/>
      <c r="Q29" s="183"/>
      <c r="R29" s="183"/>
      <c r="S29" s="183"/>
      <c r="T29" s="183"/>
      <c r="U29" s="183"/>
      <c r="V29" s="183"/>
      <c r="W29" s="183"/>
      <c r="X29" s="183"/>
      <c r="Y29" s="183"/>
      <c r="Z29" s="183"/>
      <c r="AA29" s="183"/>
      <c r="AB29" s="210"/>
      <c r="AG29" s="186"/>
    </row>
    <row r="30" spans="1:33" s="182" customFormat="1" ht="18" customHeight="1">
      <c r="A30" s="226" t="s">
        <v>159</v>
      </c>
      <c r="B30" s="226"/>
      <c r="C30" s="226"/>
      <c r="D30" s="226"/>
      <c r="E30" s="226"/>
      <c r="F30" s="226"/>
      <c r="G30" s="226"/>
      <c r="H30" s="226"/>
      <c r="I30" s="226"/>
      <c r="J30" s="226"/>
      <c r="K30" s="226"/>
      <c r="L30" s="226"/>
      <c r="M30" s="183"/>
      <c r="N30" s="183"/>
      <c r="O30" s="183"/>
      <c r="P30" s="183"/>
      <c r="Q30" s="183"/>
      <c r="R30" s="183"/>
      <c r="S30" s="183"/>
      <c r="T30" s="183"/>
      <c r="U30" s="183"/>
      <c r="V30" s="183"/>
      <c r="W30" s="183"/>
      <c r="X30" s="183"/>
      <c r="Y30" s="183"/>
      <c r="Z30" s="183"/>
      <c r="AA30" s="183"/>
      <c r="AB30" s="210"/>
      <c r="AG30" s="186"/>
    </row>
    <row r="31" spans="1:33" s="182" customFormat="1" ht="18" customHeight="1">
      <c r="A31" s="226" t="s">
        <v>160</v>
      </c>
      <c r="B31" s="226"/>
      <c r="C31" s="226"/>
      <c r="D31" s="226"/>
      <c r="E31" s="226"/>
      <c r="F31" s="226"/>
      <c r="G31" s="226"/>
      <c r="H31" s="226"/>
      <c r="I31" s="226"/>
      <c r="J31" s="226"/>
      <c r="K31" s="226"/>
      <c r="L31" s="226"/>
      <c r="M31" s="183"/>
      <c r="N31" s="183"/>
      <c r="O31" s="183"/>
      <c r="P31" s="183"/>
      <c r="Q31" s="183"/>
      <c r="R31" s="183"/>
      <c r="S31" s="183"/>
      <c r="T31" s="183"/>
      <c r="U31" s="183"/>
      <c r="V31" s="183"/>
      <c r="W31" s="183"/>
      <c r="X31" s="183"/>
      <c r="Y31" s="183"/>
      <c r="Z31" s="183"/>
      <c r="AA31" s="183"/>
      <c r="AB31" s="210"/>
      <c r="AG31" s="186"/>
    </row>
    <row r="32" spans="1:12" ht="171.75" customHeight="1">
      <c r="A32" s="242" t="s">
        <v>161</v>
      </c>
      <c r="B32" s="242"/>
      <c r="C32" s="242"/>
      <c r="D32" s="242"/>
      <c r="E32" s="242"/>
      <c r="F32" s="242"/>
      <c r="G32" s="242"/>
      <c r="H32" s="242"/>
      <c r="I32" s="242"/>
      <c r="J32" s="242"/>
      <c r="K32" s="242"/>
      <c r="L32" s="242"/>
    </row>
  </sheetData>
  <sheetProtection/>
  <mergeCells count="24">
    <mergeCell ref="A1:I1"/>
    <mergeCell ref="J1:K1"/>
    <mergeCell ref="A2:I2"/>
    <mergeCell ref="A3:K3"/>
    <mergeCell ref="A11:D11"/>
    <mergeCell ref="AD11:AE11"/>
    <mergeCell ref="A12:C12"/>
    <mergeCell ref="AD12:AE12"/>
    <mergeCell ref="A13:D13"/>
    <mergeCell ref="AD13:AE13"/>
    <mergeCell ref="A15:K15"/>
    <mergeCell ref="A22:D22"/>
    <mergeCell ref="AD22:AE22"/>
    <mergeCell ref="A23:C23"/>
    <mergeCell ref="AD23:AE23"/>
    <mergeCell ref="A24:D24"/>
    <mergeCell ref="AD24:AE24"/>
    <mergeCell ref="A26:D26"/>
    <mergeCell ref="AD26:AE26"/>
    <mergeCell ref="A28:L28"/>
    <mergeCell ref="A29:L29"/>
    <mergeCell ref="A30:L30"/>
    <mergeCell ref="A31:L31"/>
    <mergeCell ref="A32:L32"/>
  </mergeCells>
  <printOptions/>
  <pageMargins left="0.5118110236220472" right="0.5118110236220472" top="0.9842519685039371" bottom="0.8661417322834646" header="0.31496062992125984" footer="0.31496062992125984"/>
  <pageSetup fitToHeight="0" fitToWidth="1" horizontalDpi="600" verticalDpi="600" orientation="portrait" paperSize="9" scale="71"/>
</worksheet>
</file>

<file path=xl/worksheets/sheet6.xml><?xml version="1.0" encoding="utf-8"?>
<worksheet xmlns="http://schemas.openxmlformats.org/spreadsheetml/2006/main" xmlns:r="http://schemas.openxmlformats.org/officeDocument/2006/relationships">
  <sheetPr>
    <pageSetUpPr fitToPage="1"/>
  </sheetPr>
  <dimension ref="A1:AG32"/>
  <sheetViews>
    <sheetView showZeros="0" view="pageBreakPreview" zoomScaleNormal="120" zoomScaleSheetLayoutView="100" workbookViewId="0" topLeftCell="A11">
      <selection activeCell="I27" sqref="I27"/>
    </sheetView>
  </sheetViews>
  <sheetFormatPr defaultColWidth="9.140625" defaultRowHeight="12" customHeight="1"/>
  <cols>
    <col min="1" max="1" width="6.28125" style="183" customWidth="1"/>
    <col min="2" max="2" width="47.28125" style="183" customWidth="1"/>
    <col min="3" max="3" width="6.28125" style="184" customWidth="1"/>
    <col min="4" max="4" width="8.140625" style="184" customWidth="1"/>
    <col min="5" max="5" width="16.00390625" style="184" customWidth="1"/>
    <col min="6" max="7" width="11.00390625" style="184" customWidth="1"/>
    <col min="8" max="8" width="12.28125" style="184" customWidth="1"/>
    <col min="9" max="9" width="10.7109375" style="184" customWidth="1"/>
    <col min="10" max="10" width="9.140625" style="183" hidden="1" customWidth="1"/>
    <col min="11" max="11" width="9.140625" style="185" hidden="1" customWidth="1"/>
    <col min="12" max="13" width="9.140625" style="183" hidden="1" customWidth="1"/>
    <col min="14" max="14" width="11.140625" style="183" hidden="1" customWidth="1"/>
    <col min="15" max="25" width="9.140625" style="183" hidden="1" customWidth="1"/>
    <col min="26" max="26" width="2.28125" style="183" customWidth="1"/>
    <col min="27" max="27" width="12.00390625" style="183" customWidth="1"/>
    <col min="28" max="28" width="15.7109375" style="210" bestFit="1" customWidth="1"/>
    <col min="29" max="29" width="12.140625" style="182" bestFit="1" customWidth="1"/>
    <col min="30" max="30" width="17.140625" style="182" bestFit="1" customWidth="1"/>
    <col min="31" max="31" width="18.57421875" style="182" customWidth="1"/>
    <col min="32" max="32" width="9.140625" style="182" customWidth="1"/>
    <col min="33" max="33" width="9.140625" style="186" customWidth="1"/>
    <col min="34" max="34" width="9.140625" style="182" customWidth="1"/>
    <col min="35" max="16384" width="9.140625" style="183" customWidth="1"/>
  </cols>
  <sheetData>
    <row r="1" spans="1:33" s="182" customFormat="1" ht="20.25" customHeight="1">
      <c r="A1" s="187" t="s">
        <v>124</v>
      </c>
      <c r="B1" s="187"/>
      <c r="C1" s="187"/>
      <c r="D1" s="187"/>
      <c r="E1" s="187"/>
      <c r="F1" s="187"/>
      <c r="G1" s="187"/>
      <c r="H1" s="187"/>
      <c r="I1" s="187"/>
      <c r="J1" s="187"/>
      <c r="K1" s="187"/>
      <c r="L1" s="183"/>
      <c r="M1" s="183"/>
      <c r="N1" s="183"/>
      <c r="O1" s="183"/>
      <c r="P1" s="183"/>
      <c r="Q1" s="183"/>
      <c r="R1" s="183"/>
      <c r="S1" s="183"/>
      <c r="T1" s="183"/>
      <c r="U1" s="183"/>
      <c r="V1" s="183"/>
      <c r="W1" s="183"/>
      <c r="X1" s="183"/>
      <c r="Y1" s="183"/>
      <c r="Z1" s="183"/>
      <c r="AA1" s="183"/>
      <c r="AB1" s="210"/>
      <c r="AG1" s="186"/>
    </row>
    <row r="2" spans="1:33" s="182" customFormat="1" ht="40.5" customHeight="1">
      <c r="A2" s="188" t="s">
        <v>167</v>
      </c>
      <c r="B2" s="188"/>
      <c r="C2" s="188"/>
      <c r="D2" s="188"/>
      <c r="E2" s="188"/>
      <c r="F2" s="188"/>
      <c r="G2" s="188"/>
      <c r="H2" s="188"/>
      <c r="I2" s="188"/>
      <c r="J2" s="227"/>
      <c r="K2" s="227"/>
      <c r="L2" s="183"/>
      <c r="M2" s="183"/>
      <c r="N2" s="183"/>
      <c r="O2" s="183"/>
      <c r="P2" s="183"/>
      <c r="Q2" s="183"/>
      <c r="R2" s="183"/>
      <c r="S2" s="183"/>
      <c r="T2" s="183"/>
      <c r="U2" s="183"/>
      <c r="V2" s="183"/>
      <c r="W2" s="183"/>
      <c r="X2" s="183"/>
      <c r="Y2" s="183"/>
      <c r="Z2" s="183"/>
      <c r="AA2" s="183"/>
      <c r="AB2" s="267"/>
      <c r="AG2" s="186"/>
    </row>
    <row r="3" spans="1:33" s="182" customFormat="1" ht="18" customHeight="1">
      <c r="A3" s="189" t="s">
        <v>126</v>
      </c>
      <c r="B3" s="189"/>
      <c r="C3" s="189"/>
      <c r="D3" s="189"/>
      <c r="E3" s="189"/>
      <c r="F3" s="189"/>
      <c r="G3" s="189"/>
      <c r="H3" s="189"/>
      <c r="I3" s="189"/>
      <c r="J3" s="189"/>
      <c r="K3" s="189"/>
      <c r="L3" s="183"/>
      <c r="M3" s="183"/>
      <c r="N3" s="183"/>
      <c r="O3" s="183"/>
      <c r="P3" s="183"/>
      <c r="Q3" s="183"/>
      <c r="R3" s="183"/>
      <c r="S3" s="183"/>
      <c r="T3" s="183"/>
      <c r="U3" s="183"/>
      <c r="V3" s="183"/>
      <c r="W3" s="183"/>
      <c r="X3" s="183"/>
      <c r="Y3" s="183"/>
      <c r="Z3" s="183"/>
      <c r="AA3" s="183"/>
      <c r="AB3" s="210"/>
      <c r="AG3" s="186"/>
    </row>
    <row r="4" spans="1:33" s="182" customFormat="1" ht="9.75" customHeight="1">
      <c r="A4" s="183"/>
      <c r="B4" s="183"/>
      <c r="C4" s="184"/>
      <c r="D4" s="184"/>
      <c r="E4" s="184"/>
      <c r="F4" s="184"/>
      <c r="G4" s="184"/>
      <c r="H4" s="184"/>
      <c r="I4" s="184"/>
      <c r="J4" s="183">
        <v>192</v>
      </c>
      <c r="K4" s="185">
        <v>67</v>
      </c>
      <c r="L4" s="183"/>
      <c r="M4" s="183"/>
      <c r="N4" s="183"/>
      <c r="O4" s="183"/>
      <c r="P4" s="183"/>
      <c r="Q4" s="183"/>
      <c r="R4" s="183"/>
      <c r="S4" s="183"/>
      <c r="T4" s="183"/>
      <c r="U4" s="183"/>
      <c r="V4" s="183"/>
      <c r="W4" s="183"/>
      <c r="X4" s="183"/>
      <c r="Y4" s="183"/>
      <c r="Z4" s="183"/>
      <c r="AA4" s="183"/>
      <c r="AB4" s="210"/>
      <c r="AG4" s="186"/>
    </row>
    <row r="5" spans="1:33" s="182" customFormat="1" ht="30.75" customHeight="1">
      <c r="A5" s="190" t="s">
        <v>51</v>
      </c>
      <c r="B5" s="190" t="s">
        <v>127</v>
      </c>
      <c r="C5" s="190" t="s">
        <v>95</v>
      </c>
      <c r="D5" s="190" t="s">
        <v>128</v>
      </c>
      <c r="E5" s="190" t="s">
        <v>129</v>
      </c>
      <c r="F5" s="191" t="s">
        <v>130</v>
      </c>
      <c r="G5" s="191" t="s">
        <v>131</v>
      </c>
      <c r="H5" s="191" t="s">
        <v>132</v>
      </c>
      <c r="I5" s="190" t="s">
        <v>163</v>
      </c>
      <c r="J5" s="183">
        <v>192</v>
      </c>
      <c r="K5" s="185">
        <v>67</v>
      </c>
      <c r="L5" s="183"/>
      <c r="M5" s="183"/>
      <c r="N5" s="183"/>
      <c r="O5" s="183"/>
      <c r="P5" s="183"/>
      <c r="Q5" s="183"/>
      <c r="R5" s="183"/>
      <c r="S5" s="183"/>
      <c r="T5" s="183"/>
      <c r="U5" s="183"/>
      <c r="V5" s="183"/>
      <c r="W5" s="183"/>
      <c r="X5" s="183"/>
      <c r="Y5" s="183"/>
      <c r="Z5" s="183"/>
      <c r="AA5" s="183"/>
      <c r="AB5" s="210"/>
      <c r="AD5" s="232" t="s">
        <v>134</v>
      </c>
      <c r="AE5" s="232" t="s">
        <v>135</v>
      </c>
      <c r="AG5" s="186"/>
    </row>
    <row r="6" spans="1:33" s="182" customFormat="1" ht="18" customHeight="1">
      <c r="A6" s="192">
        <v>1</v>
      </c>
      <c r="B6" s="186" t="s">
        <v>136</v>
      </c>
      <c r="C6" s="192" t="s">
        <v>137</v>
      </c>
      <c r="D6" s="193">
        <v>10</v>
      </c>
      <c r="E6" s="194">
        <v>3122.05</v>
      </c>
      <c r="F6" s="195">
        <v>104.06833333333334</v>
      </c>
      <c r="G6" s="195">
        <v>1040.68</v>
      </c>
      <c r="H6" s="196">
        <v>0.6992</v>
      </c>
      <c r="I6" s="214">
        <v>148.66</v>
      </c>
      <c r="J6" s="183"/>
      <c r="K6" s="185"/>
      <c r="L6" s="183"/>
      <c r="M6" s="183"/>
      <c r="N6" s="183"/>
      <c r="O6" s="183"/>
      <c r="P6" s="183"/>
      <c r="Q6" s="183"/>
      <c r="R6" s="183"/>
      <c r="S6" s="183"/>
      <c r="T6" s="183"/>
      <c r="U6" s="183"/>
      <c r="V6" s="183"/>
      <c r="W6" s="183"/>
      <c r="X6" s="183"/>
      <c r="Y6" s="183"/>
      <c r="Z6" s="183"/>
      <c r="AA6" s="183"/>
      <c r="AB6" s="210"/>
      <c r="AD6" s="233">
        <v>18.81</v>
      </c>
      <c r="AE6" s="233">
        <v>0</v>
      </c>
      <c r="AG6" s="186"/>
    </row>
    <row r="7" spans="1:33" s="182" customFormat="1" ht="18" customHeight="1">
      <c r="A7" s="192">
        <v>2</v>
      </c>
      <c r="B7" s="186" t="s">
        <v>138</v>
      </c>
      <c r="C7" s="192" t="s">
        <v>137</v>
      </c>
      <c r="D7" s="193">
        <v>10</v>
      </c>
      <c r="E7" s="194">
        <v>1362.298574</v>
      </c>
      <c r="F7" s="195">
        <v>45.40995246666667</v>
      </c>
      <c r="G7" s="195">
        <v>454.09</v>
      </c>
      <c r="H7" s="196">
        <v>0.81</v>
      </c>
      <c r="I7" s="214">
        <v>117.41</v>
      </c>
      <c r="J7" s="183"/>
      <c r="K7" s="183"/>
      <c r="L7" s="183"/>
      <c r="M7" s="183"/>
      <c r="N7" s="183"/>
      <c r="O7" s="183"/>
      <c r="P7" s="183"/>
      <c r="Q7" s="183"/>
      <c r="R7" s="183"/>
      <c r="S7" s="183"/>
      <c r="T7" s="183"/>
      <c r="U7" s="183"/>
      <c r="V7" s="183"/>
      <c r="W7" s="183"/>
      <c r="X7" s="183"/>
      <c r="Y7" s="183"/>
      <c r="Z7" s="183"/>
      <c r="AA7" s="183"/>
      <c r="AB7" s="210"/>
      <c r="AD7" s="233">
        <v>15.05</v>
      </c>
      <c r="AE7" s="233">
        <v>0</v>
      </c>
      <c r="AG7" s="186"/>
    </row>
    <row r="8" spans="1:33" s="182" customFormat="1" ht="18" customHeight="1">
      <c r="A8" s="192">
        <v>3</v>
      </c>
      <c r="B8" s="186" t="s">
        <v>140</v>
      </c>
      <c r="C8" s="192" t="s">
        <v>137</v>
      </c>
      <c r="D8" s="193">
        <v>4</v>
      </c>
      <c r="E8" s="194">
        <v>2346.71</v>
      </c>
      <c r="F8" s="195">
        <v>78.22366666666667</v>
      </c>
      <c r="G8" s="195">
        <v>312.89</v>
      </c>
      <c r="H8" s="196">
        <v>0.6992</v>
      </c>
      <c r="I8" s="214">
        <v>44.69</v>
      </c>
      <c r="J8" s="183"/>
      <c r="K8" s="183"/>
      <c r="L8" s="183"/>
      <c r="M8" s="183"/>
      <c r="N8" s="183"/>
      <c r="O8" s="183"/>
      <c r="P8" s="183"/>
      <c r="Q8" s="183"/>
      <c r="R8" s="183"/>
      <c r="S8" s="183"/>
      <c r="T8" s="183"/>
      <c r="U8" s="183"/>
      <c r="V8" s="183"/>
      <c r="W8" s="183"/>
      <c r="X8" s="183"/>
      <c r="Y8" s="183"/>
      <c r="Z8" s="183"/>
      <c r="AA8" s="183"/>
      <c r="AB8" s="210"/>
      <c r="AD8" s="233"/>
      <c r="AE8" s="233"/>
      <c r="AG8" s="186"/>
    </row>
    <row r="9" spans="1:33" s="182" customFormat="1" ht="18" customHeight="1">
      <c r="A9" s="192">
        <v>4</v>
      </c>
      <c r="B9" s="186" t="s">
        <v>142</v>
      </c>
      <c r="C9" s="192" t="s">
        <v>137</v>
      </c>
      <c r="D9" s="193">
        <v>2</v>
      </c>
      <c r="E9" s="194">
        <v>3297.12</v>
      </c>
      <c r="F9" s="195">
        <v>109.904</v>
      </c>
      <c r="G9" s="195">
        <v>219.8</v>
      </c>
      <c r="H9" s="196">
        <v>0.6992</v>
      </c>
      <c r="I9" s="214">
        <v>31.4</v>
      </c>
      <c r="J9" s="183"/>
      <c r="K9" s="183"/>
      <c r="L9" s="183"/>
      <c r="M9" s="183"/>
      <c r="N9" s="183"/>
      <c r="O9" s="183"/>
      <c r="P9" s="183"/>
      <c r="Q9" s="183"/>
      <c r="R9" s="183"/>
      <c r="S9" s="183"/>
      <c r="T9" s="183"/>
      <c r="U9" s="183"/>
      <c r="V9" s="183"/>
      <c r="W9" s="183"/>
      <c r="X9" s="183"/>
      <c r="Y9" s="183"/>
      <c r="Z9" s="183"/>
      <c r="AA9" s="183"/>
      <c r="AB9" s="210"/>
      <c r="AD9" s="233"/>
      <c r="AE9" s="233"/>
      <c r="AG9" s="186"/>
    </row>
    <row r="10" spans="1:33" s="182" customFormat="1" ht="18" customHeight="1">
      <c r="A10" s="192">
        <v>5</v>
      </c>
      <c r="B10" s="186" t="s">
        <v>143</v>
      </c>
      <c r="C10" s="192" t="s">
        <v>137</v>
      </c>
      <c r="D10" s="193">
        <v>6</v>
      </c>
      <c r="E10" s="194">
        <v>4263.1</v>
      </c>
      <c r="F10" s="195">
        <v>142.10333333333335</v>
      </c>
      <c r="G10" s="195">
        <v>852.62</v>
      </c>
      <c r="H10" s="196">
        <v>0.6992</v>
      </c>
      <c r="I10" s="214">
        <v>121.8</v>
      </c>
      <c r="J10" s="183"/>
      <c r="K10" s="183"/>
      <c r="L10" s="183"/>
      <c r="M10" s="183"/>
      <c r="N10" s="183"/>
      <c r="O10" s="183"/>
      <c r="P10" s="183"/>
      <c r="Q10" s="183"/>
      <c r="R10" s="183"/>
      <c r="S10" s="183"/>
      <c r="T10" s="183"/>
      <c r="U10" s="183"/>
      <c r="V10" s="183"/>
      <c r="W10" s="183"/>
      <c r="X10" s="183"/>
      <c r="Y10" s="183"/>
      <c r="Z10" s="183"/>
      <c r="AA10" s="183"/>
      <c r="AB10" s="210"/>
      <c r="AD10" s="233"/>
      <c r="AE10" s="233"/>
      <c r="AG10" s="186"/>
    </row>
    <row r="11" spans="1:33" s="182" customFormat="1" ht="18" customHeight="1">
      <c r="A11" s="197" t="s">
        <v>144</v>
      </c>
      <c r="B11" s="197"/>
      <c r="C11" s="197"/>
      <c r="D11" s="197"/>
      <c r="E11" s="197"/>
      <c r="F11" s="198"/>
      <c r="G11" s="198"/>
      <c r="H11" s="198"/>
      <c r="I11" s="228">
        <v>463.96</v>
      </c>
      <c r="J11" s="183"/>
      <c r="K11" s="183"/>
      <c r="L11" s="183"/>
      <c r="M11" s="183"/>
      <c r="N11" s="183"/>
      <c r="O11" s="183"/>
      <c r="P11" s="183"/>
      <c r="Q11" s="183"/>
      <c r="R11" s="183"/>
      <c r="S11" s="183"/>
      <c r="T11" s="183"/>
      <c r="U11" s="183"/>
      <c r="V11" s="183"/>
      <c r="W11" s="183"/>
      <c r="X11" s="183"/>
      <c r="Y11" s="183"/>
      <c r="Z11" s="183"/>
      <c r="AA11" s="183"/>
      <c r="AB11" s="210"/>
      <c r="AD11" s="237">
        <v>0</v>
      </c>
      <c r="AE11" s="234"/>
      <c r="AG11" s="186"/>
    </row>
    <row r="12" spans="1:33" s="182" customFormat="1" ht="18" customHeight="1">
      <c r="A12" s="199" t="s">
        <v>145</v>
      </c>
      <c r="B12" s="199"/>
      <c r="C12" s="199"/>
      <c r="D12" s="200">
        <v>0.2</v>
      </c>
      <c r="E12" s="200"/>
      <c r="F12" s="201"/>
      <c r="G12" s="201"/>
      <c r="H12" s="201"/>
      <c r="I12" s="229">
        <f>I11*20%</f>
        <v>92.792</v>
      </c>
      <c r="J12" s="183"/>
      <c r="K12" s="183"/>
      <c r="L12" s="183"/>
      <c r="M12" s="183"/>
      <c r="N12" s="183"/>
      <c r="O12" s="183"/>
      <c r="P12" s="183"/>
      <c r="Q12" s="183"/>
      <c r="R12" s="183"/>
      <c r="S12" s="183"/>
      <c r="T12" s="183"/>
      <c r="U12" s="183"/>
      <c r="V12" s="183"/>
      <c r="W12" s="183"/>
      <c r="X12" s="183"/>
      <c r="Y12" s="183"/>
      <c r="Z12" s="183"/>
      <c r="AA12" s="183"/>
      <c r="AB12" s="210"/>
      <c r="AD12" s="233" t="e">
        <v>#REF!</v>
      </c>
      <c r="AE12" s="233"/>
      <c r="AG12" s="186"/>
    </row>
    <row r="13" spans="1:33" s="182" customFormat="1" ht="18" customHeight="1">
      <c r="A13" s="197" t="s">
        <v>146</v>
      </c>
      <c r="B13" s="197"/>
      <c r="C13" s="197"/>
      <c r="D13" s="197"/>
      <c r="E13" s="197"/>
      <c r="F13" s="201"/>
      <c r="G13" s="201"/>
      <c r="H13" s="201"/>
      <c r="I13" s="230">
        <f>I11+I12</f>
        <v>556.752</v>
      </c>
      <c r="J13" s="183"/>
      <c r="K13" s="183"/>
      <c r="L13" s="183"/>
      <c r="M13" s="183"/>
      <c r="N13" s="183"/>
      <c r="O13" s="183"/>
      <c r="P13" s="183"/>
      <c r="Q13" s="183"/>
      <c r="R13" s="183"/>
      <c r="S13" s="183"/>
      <c r="T13" s="183"/>
      <c r="U13" s="183"/>
      <c r="V13" s="183"/>
      <c r="W13" s="183"/>
      <c r="X13" s="183"/>
      <c r="Y13" s="183"/>
      <c r="Z13" s="183"/>
      <c r="AA13" s="183"/>
      <c r="AB13" s="210"/>
      <c r="AD13" s="269" t="e">
        <v>#REF!</v>
      </c>
      <c r="AE13" s="232"/>
      <c r="AG13" s="186"/>
    </row>
    <row r="14" spans="1:33" s="182" customFormat="1" ht="9.75" customHeight="1">
      <c r="A14" s="202"/>
      <c r="B14" s="202"/>
      <c r="C14" s="202"/>
      <c r="D14" s="202"/>
      <c r="E14" s="202"/>
      <c r="F14" s="203"/>
      <c r="G14" s="203"/>
      <c r="H14" s="203"/>
      <c r="I14" s="202"/>
      <c r="J14" s="183"/>
      <c r="K14" s="183"/>
      <c r="L14" s="183"/>
      <c r="M14" s="183"/>
      <c r="N14" s="183"/>
      <c r="O14" s="183"/>
      <c r="P14" s="183"/>
      <c r="Q14" s="183"/>
      <c r="R14" s="183"/>
      <c r="S14" s="183"/>
      <c r="T14" s="183"/>
      <c r="U14" s="183"/>
      <c r="V14" s="183"/>
      <c r="W14" s="183"/>
      <c r="X14" s="183"/>
      <c r="Y14" s="183"/>
      <c r="Z14" s="183"/>
      <c r="AA14" s="183"/>
      <c r="AB14" s="210">
        <v>1.739</v>
      </c>
      <c r="AD14" s="269"/>
      <c r="AE14" s="232"/>
      <c r="AG14" s="186"/>
    </row>
    <row r="15" spans="1:33" s="182" customFormat="1" ht="18" customHeight="1">
      <c r="A15" s="204" t="s">
        <v>147</v>
      </c>
      <c r="B15" s="204"/>
      <c r="C15" s="204"/>
      <c r="D15" s="204"/>
      <c r="E15" s="204"/>
      <c r="F15" s="204"/>
      <c r="G15" s="204"/>
      <c r="H15" s="204"/>
      <c r="I15" s="204"/>
      <c r="J15" s="204"/>
      <c r="K15" s="204"/>
      <c r="L15" s="183"/>
      <c r="M15" s="183"/>
      <c r="N15" s="183"/>
      <c r="O15" s="183"/>
      <c r="P15" s="183"/>
      <c r="Q15" s="183"/>
      <c r="R15" s="183"/>
      <c r="S15" s="183"/>
      <c r="T15" s="183"/>
      <c r="U15" s="183"/>
      <c r="V15" s="183"/>
      <c r="W15" s="183"/>
      <c r="X15" s="183"/>
      <c r="Y15" s="183"/>
      <c r="Z15" s="183"/>
      <c r="AA15" s="183"/>
      <c r="AB15" s="210"/>
      <c r="AD15" s="234"/>
      <c r="AE15" s="234"/>
      <c r="AG15" s="186"/>
    </row>
    <row r="16" spans="1:33" s="182" customFormat="1" ht="30" customHeight="1">
      <c r="A16" s="190" t="s">
        <v>51</v>
      </c>
      <c r="B16" s="190" t="s">
        <v>127</v>
      </c>
      <c r="C16" s="190" t="s">
        <v>95</v>
      </c>
      <c r="D16" s="190" t="s">
        <v>128</v>
      </c>
      <c r="E16" s="190" t="s">
        <v>129</v>
      </c>
      <c r="F16" s="191" t="s">
        <v>148</v>
      </c>
      <c r="G16" s="191" t="s">
        <v>131</v>
      </c>
      <c r="H16" s="191"/>
      <c r="I16" s="190" t="s">
        <v>163</v>
      </c>
      <c r="J16" s="183"/>
      <c r="K16" s="183"/>
      <c r="L16" s="183"/>
      <c r="M16" s="183"/>
      <c r="N16" s="183"/>
      <c r="O16" s="183"/>
      <c r="P16" s="183"/>
      <c r="Q16" s="183"/>
      <c r="R16" s="183"/>
      <c r="S16" s="183"/>
      <c r="T16" s="183"/>
      <c r="U16" s="183"/>
      <c r="V16" s="183"/>
      <c r="W16" s="183"/>
      <c r="X16" s="183"/>
      <c r="Y16" s="183"/>
      <c r="Z16" s="183"/>
      <c r="AA16" s="183"/>
      <c r="AB16" s="210"/>
      <c r="AD16" s="232" t="s">
        <v>134</v>
      </c>
      <c r="AE16" s="232" t="s">
        <v>135</v>
      </c>
      <c r="AG16" s="186"/>
    </row>
    <row r="17" spans="1:33" s="182" customFormat="1" ht="23.25" customHeight="1">
      <c r="A17" s="205">
        <v>1</v>
      </c>
      <c r="B17" s="206" t="s">
        <v>149</v>
      </c>
      <c r="C17" s="192" t="s">
        <v>150</v>
      </c>
      <c r="D17" s="207">
        <v>3</v>
      </c>
      <c r="E17" s="208">
        <v>20</v>
      </c>
      <c r="F17" s="209">
        <v>1920</v>
      </c>
      <c r="G17" s="209"/>
      <c r="H17" s="209"/>
      <c r="I17" s="238">
        <v>274.28</v>
      </c>
      <c r="J17" s="231"/>
      <c r="K17" s="183"/>
      <c r="L17" s="183"/>
      <c r="M17" s="183"/>
      <c r="N17" s="183"/>
      <c r="O17" s="183"/>
      <c r="P17" s="183"/>
      <c r="Q17" s="183"/>
      <c r="R17" s="183"/>
      <c r="S17" s="183"/>
      <c r="T17" s="183"/>
      <c r="U17" s="183"/>
      <c r="V17" s="183"/>
      <c r="W17" s="183"/>
      <c r="X17" s="183"/>
      <c r="Y17" s="183"/>
      <c r="Z17" s="183"/>
      <c r="AA17" s="235"/>
      <c r="AB17" s="268">
        <v>7000</v>
      </c>
      <c r="AD17" s="270">
        <v>639.92</v>
      </c>
      <c r="AE17" s="233">
        <v>0</v>
      </c>
      <c r="AG17" s="186"/>
    </row>
    <row r="18" spans="1:33" s="182" customFormat="1" ht="23.25" customHeight="1">
      <c r="A18" s="192">
        <v>2</v>
      </c>
      <c r="B18" s="210" t="s">
        <v>151</v>
      </c>
      <c r="C18" s="192" t="s">
        <v>150</v>
      </c>
      <c r="D18" s="211">
        <v>1</v>
      </c>
      <c r="E18" s="212">
        <v>105</v>
      </c>
      <c r="F18" s="213">
        <v>1120</v>
      </c>
      <c r="G18" s="213"/>
      <c r="H18" s="213"/>
      <c r="I18" s="222">
        <v>160</v>
      </c>
      <c r="J18" s="231"/>
      <c r="K18" s="183"/>
      <c r="L18" s="183"/>
      <c r="M18" s="183"/>
      <c r="N18" s="183"/>
      <c r="O18" s="183"/>
      <c r="P18" s="183"/>
      <c r="Q18" s="183"/>
      <c r="R18" s="183"/>
      <c r="S18" s="183"/>
      <c r="T18" s="183"/>
      <c r="U18" s="183"/>
      <c r="V18" s="183"/>
      <c r="W18" s="183"/>
      <c r="X18" s="183"/>
      <c r="Y18" s="183"/>
      <c r="Z18" s="183"/>
      <c r="AA18" s="235"/>
      <c r="AB18" s="268"/>
      <c r="AD18" s="270"/>
      <c r="AE18" s="233"/>
      <c r="AG18" s="186"/>
    </row>
    <row r="19" spans="1:33" s="182" customFormat="1" ht="23.25" customHeight="1">
      <c r="A19" s="192">
        <v>3</v>
      </c>
      <c r="B19" s="210" t="s">
        <v>152</v>
      </c>
      <c r="C19" s="192" t="s">
        <v>150</v>
      </c>
      <c r="D19" s="211">
        <v>1</v>
      </c>
      <c r="E19" s="212">
        <v>345.98</v>
      </c>
      <c r="F19" s="214"/>
      <c r="G19" s="213">
        <v>345.98</v>
      </c>
      <c r="H19" s="213"/>
      <c r="I19" s="222">
        <v>49.42</v>
      </c>
      <c r="J19" s="231"/>
      <c r="K19" s="183"/>
      <c r="L19" s="183"/>
      <c r="M19" s="183"/>
      <c r="N19" s="183"/>
      <c r="O19" s="183"/>
      <c r="P19" s="183"/>
      <c r="Q19" s="183"/>
      <c r="R19" s="183"/>
      <c r="S19" s="183"/>
      <c r="T19" s="183"/>
      <c r="U19" s="183"/>
      <c r="V19" s="183"/>
      <c r="W19" s="183"/>
      <c r="X19" s="183"/>
      <c r="Y19" s="183"/>
      <c r="Z19" s="183"/>
      <c r="AA19" s="183"/>
      <c r="AB19" s="271">
        <v>6094.36</v>
      </c>
      <c r="AD19" s="270"/>
      <c r="AE19" s="233"/>
      <c r="AG19" s="186"/>
    </row>
    <row r="20" spans="1:33" s="182" customFormat="1" ht="27.75" customHeight="1">
      <c r="A20" s="192">
        <v>4</v>
      </c>
      <c r="B20" s="210" t="s">
        <v>153</v>
      </c>
      <c r="C20" s="192" t="s">
        <v>150</v>
      </c>
      <c r="D20" s="211">
        <v>2</v>
      </c>
      <c r="E20" s="212">
        <v>644.52</v>
      </c>
      <c r="F20" s="214"/>
      <c r="G20" s="213">
        <v>1289.04</v>
      </c>
      <c r="H20" s="213"/>
      <c r="I20" s="222">
        <v>184.14</v>
      </c>
      <c r="J20" s="231"/>
      <c r="K20" s="183"/>
      <c r="L20" s="183"/>
      <c r="M20" s="183"/>
      <c r="N20" s="183"/>
      <c r="O20" s="183"/>
      <c r="P20" s="183"/>
      <c r="Q20" s="183"/>
      <c r="R20" s="183"/>
      <c r="S20" s="183"/>
      <c r="T20" s="183"/>
      <c r="U20" s="183"/>
      <c r="V20" s="183"/>
      <c r="W20" s="183"/>
      <c r="X20" s="183"/>
      <c r="Y20" s="183"/>
      <c r="Z20" s="183"/>
      <c r="AA20" s="183"/>
      <c r="AB20" s="271">
        <v>7000</v>
      </c>
      <c r="AD20" s="270"/>
      <c r="AE20" s="233"/>
      <c r="AG20" s="186"/>
    </row>
    <row r="21" spans="1:33" s="182" customFormat="1" ht="45.75" customHeight="1">
      <c r="A21" s="215">
        <v>5</v>
      </c>
      <c r="B21" s="216" t="s">
        <v>168</v>
      </c>
      <c r="C21" s="192" t="s">
        <v>150</v>
      </c>
      <c r="D21" s="217">
        <v>1</v>
      </c>
      <c r="E21" s="218">
        <v>4100</v>
      </c>
      <c r="F21" s="219"/>
      <c r="G21" s="213">
        <v>4100</v>
      </c>
      <c r="H21" s="213"/>
      <c r="I21" s="241">
        <v>4100</v>
      </c>
      <c r="J21" s="231"/>
      <c r="K21" s="183"/>
      <c r="L21" s="183"/>
      <c r="M21" s="183"/>
      <c r="N21" s="183"/>
      <c r="O21" s="183"/>
      <c r="P21" s="183"/>
      <c r="Q21" s="183"/>
      <c r="R21" s="183"/>
      <c r="S21" s="183"/>
      <c r="T21" s="183"/>
      <c r="U21" s="183"/>
      <c r="V21" s="183"/>
      <c r="W21" s="183"/>
      <c r="X21" s="183"/>
      <c r="Y21" s="183"/>
      <c r="Z21" s="183"/>
      <c r="AA21" s="183"/>
      <c r="AB21" s="271">
        <v>8620</v>
      </c>
      <c r="AD21" s="270">
        <v>106.65</v>
      </c>
      <c r="AE21" s="233">
        <v>0</v>
      </c>
      <c r="AG21" s="186"/>
    </row>
    <row r="22" spans="1:33" s="182" customFormat="1" ht="18" customHeight="1">
      <c r="A22" s="220" t="s">
        <v>144</v>
      </c>
      <c r="B22" s="220"/>
      <c r="C22" s="220"/>
      <c r="D22" s="220"/>
      <c r="E22" s="220"/>
      <c r="F22" s="221"/>
      <c r="G22" s="221"/>
      <c r="H22" s="221"/>
      <c r="I22" s="221">
        <v>4767.84</v>
      </c>
      <c r="J22" s="183"/>
      <c r="K22" s="183"/>
      <c r="L22" s="183"/>
      <c r="M22" s="183"/>
      <c r="N22" s="183"/>
      <c r="O22" s="183"/>
      <c r="P22" s="183"/>
      <c r="Q22" s="183"/>
      <c r="R22" s="183"/>
      <c r="S22" s="183"/>
      <c r="T22" s="183"/>
      <c r="U22" s="183"/>
      <c r="V22" s="183"/>
      <c r="W22" s="183"/>
      <c r="X22" s="183"/>
      <c r="Y22" s="183"/>
      <c r="Z22" s="183"/>
      <c r="AA22" s="183"/>
      <c r="AB22" s="268">
        <v>7178.59</v>
      </c>
      <c r="AD22" s="233">
        <v>0</v>
      </c>
      <c r="AE22" s="233"/>
      <c r="AG22" s="186"/>
    </row>
    <row r="23" spans="1:33" s="182" customFormat="1" ht="18" customHeight="1">
      <c r="A23" s="199" t="s">
        <v>145</v>
      </c>
      <c r="B23" s="199"/>
      <c r="C23" s="199"/>
      <c r="D23" s="196">
        <v>0.2</v>
      </c>
      <c r="E23" s="196"/>
      <c r="F23" s="221"/>
      <c r="G23" s="221"/>
      <c r="H23" s="221"/>
      <c r="I23" s="221">
        <f>I22*20%</f>
        <v>953.5680000000001</v>
      </c>
      <c r="J23" s="183"/>
      <c r="K23" s="183"/>
      <c r="L23" s="183"/>
      <c r="M23" s="183"/>
      <c r="N23" s="183"/>
      <c r="O23" s="183"/>
      <c r="P23" s="183"/>
      <c r="Q23" s="183"/>
      <c r="R23" s="183"/>
      <c r="S23" s="183"/>
      <c r="T23" s="183"/>
      <c r="U23" s="183"/>
      <c r="V23" s="183"/>
      <c r="W23" s="183"/>
      <c r="X23" s="183"/>
      <c r="Y23" s="183"/>
      <c r="Z23" s="183"/>
      <c r="AA23" s="235"/>
      <c r="AB23" s="210"/>
      <c r="AD23" s="233">
        <v>0</v>
      </c>
      <c r="AE23" s="233"/>
      <c r="AG23" s="186"/>
    </row>
    <row r="24" spans="1:33" s="182" customFormat="1" ht="18" customHeight="1">
      <c r="A24" s="220" t="s">
        <v>155</v>
      </c>
      <c r="B24" s="220"/>
      <c r="C24" s="220"/>
      <c r="D24" s="220"/>
      <c r="E24" s="220"/>
      <c r="F24" s="221"/>
      <c r="G24" s="221"/>
      <c r="H24" s="221"/>
      <c r="I24" s="221">
        <f>I22+I23</f>
        <v>5721.408</v>
      </c>
      <c r="J24" s="183"/>
      <c r="K24" s="183"/>
      <c r="L24" s="183"/>
      <c r="M24" s="183"/>
      <c r="N24" s="183"/>
      <c r="O24" s="183"/>
      <c r="P24" s="183"/>
      <c r="Q24" s="183"/>
      <c r="R24" s="183"/>
      <c r="S24" s="183"/>
      <c r="T24" s="183"/>
      <c r="U24" s="183"/>
      <c r="V24" s="183"/>
      <c r="W24" s="183"/>
      <c r="X24" s="183"/>
      <c r="Y24" s="183"/>
      <c r="Z24" s="183"/>
      <c r="AA24" s="236"/>
      <c r="AB24" s="210"/>
      <c r="AD24" s="269">
        <v>0</v>
      </c>
      <c r="AE24" s="232"/>
      <c r="AG24" s="186"/>
    </row>
    <row r="25" spans="1:33" s="182" customFormat="1" ht="9.75" customHeight="1">
      <c r="A25" s="186"/>
      <c r="B25" s="186"/>
      <c r="C25" s="192"/>
      <c r="D25" s="192"/>
      <c r="E25" s="192"/>
      <c r="F25" s="222"/>
      <c r="G25" s="222"/>
      <c r="H25" s="222"/>
      <c r="I25" s="192"/>
      <c r="J25" s="183"/>
      <c r="K25" s="185"/>
      <c r="L25" s="183"/>
      <c r="M25" s="183"/>
      <c r="N25" s="183"/>
      <c r="O25" s="183"/>
      <c r="P25" s="183"/>
      <c r="Q25" s="183"/>
      <c r="R25" s="183"/>
      <c r="S25" s="183"/>
      <c r="T25" s="183"/>
      <c r="U25" s="183"/>
      <c r="V25" s="183"/>
      <c r="W25" s="183"/>
      <c r="X25" s="183"/>
      <c r="Y25" s="183"/>
      <c r="Z25" s="183"/>
      <c r="AA25" s="183"/>
      <c r="AB25" s="210"/>
      <c r="AD25" s="234"/>
      <c r="AE25" s="237"/>
      <c r="AG25" s="186"/>
    </row>
    <row r="26" spans="1:33" s="182" customFormat="1" ht="18" customHeight="1">
      <c r="A26" s="223" t="s">
        <v>156</v>
      </c>
      <c r="B26" s="223"/>
      <c r="C26" s="223"/>
      <c r="D26" s="223"/>
      <c r="E26" s="223"/>
      <c r="F26" s="224"/>
      <c r="G26" s="224"/>
      <c r="H26" s="224"/>
      <c r="I26" s="224">
        <f>I13+I24</f>
        <v>6278.16</v>
      </c>
      <c r="J26" s="183"/>
      <c r="K26" s="183"/>
      <c r="L26" s="183"/>
      <c r="M26" s="183"/>
      <c r="N26" s="183"/>
      <c r="O26" s="183"/>
      <c r="P26" s="183"/>
      <c r="Q26" s="183"/>
      <c r="R26" s="183"/>
      <c r="S26" s="183"/>
      <c r="T26" s="183"/>
      <c r="U26" s="183"/>
      <c r="V26" s="183"/>
      <c r="W26" s="183"/>
      <c r="X26" s="183"/>
      <c r="Y26" s="183"/>
      <c r="Z26" s="183"/>
      <c r="AA26" s="235"/>
      <c r="AB26" s="272"/>
      <c r="AD26" s="269" t="e">
        <v>#REF!</v>
      </c>
      <c r="AE26" s="232"/>
      <c r="AG26" s="186"/>
    </row>
    <row r="27" spans="1:33" s="182" customFormat="1" ht="9.75" customHeight="1">
      <c r="A27" s="202"/>
      <c r="B27" s="202"/>
      <c r="C27" s="202"/>
      <c r="D27" s="202"/>
      <c r="E27" s="202"/>
      <c r="F27" s="203"/>
      <c r="G27" s="203"/>
      <c r="H27" s="203"/>
      <c r="I27" s="202"/>
      <c r="J27" s="183"/>
      <c r="K27" s="183"/>
      <c r="L27" s="183"/>
      <c r="M27" s="183"/>
      <c r="N27" s="183"/>
      <c r="O27" s="183"/>
      <c r="P27" s="183"/>
      <c r="Q27" s="183"/>
      <c r="R27" s="183"/>
      <c r="S27" s="183"/>
      <c r="T27" s="183"/>
      <c r="U27" s="183"/>
      <c r="V27" s="183"/>
      <c r="W27" s="183"/>
      <c r="X27" s="183"/>
      <c r="Y27" s="183"/>
      <c r="Z27" s="183"/>
      <c r="AA27" s="183"/>
      <c r="AB27" s="210"/>
      <c r="AG27" s="186"/>
    </row>
    <row r="28" spans="1:33" s="182" customFormat="1" ht="18.75" customHeight="1">
      <c r="A28" s="225" t="s">
        <v>157</v>
      </c>
      <c r="B28" s="225"/>
      <c r="C28" s="225"/>
      <c r="D28" s="225"/>
      <c r="E28" s="225"/>
      <c r="F28" s="225"/>
      <c r="G28" s="225"/>
      <c r="H28" s="225"/>
      <c r="I28" s="225"/>
      <c r="J28" s="225"/>
      <c r="K28" s="225"/>
      <c r="L28" s="225"/>
      <c r="M28" s="183"/>
      <c r="N28" s="183"/>
      <c r="O28" s="183"/>
      <c r="P28" s="183"/>
      <c r="Q28" s="183"/>
      <c r="R28" s="183"/>
      <c r="S28" s="183"/>
      <c r="T28" s="183"/>
      <c r="U28" s="183"/>
      <c r="V28" s="183"/>
      <c r="W28" s="183"/>
      <c r="X28" s="183"/>
      <c r="Y28" s="183"/>
      <c r="Z28" s="183"/>
      <c r="AA28" s="183"/>
      <c r="AB28" s="210"/>
      <c r="AG28" s="186"/>
    </row>
    <row r="29" spans="1:33" s="182" customFormat="1" ht="18" customHeight="1">
      <c r="A29" s="226" t="s">
        <v>158</v>
      </c>
      <c r="B29" s="226"/>
      <c r="C29" s="226"/>
      <c r="D29" s="226"/>
      <c r="E29" s="226"/>
      <c r="F29" s="226"/>
      <c r="G29" s="226"/>
      <c r="H29" s="226"/>
      <c r="I29" s="226"/>
      <c r="J29" s="226"/>
      <c r="K29" s="226"/>
      <c r="L29" s="226"/>
      <c r="M29" s="183"/>
      <c r="N29" s="183"/>
      <c r="O29" s="183"/>
      <c r="P29" s="183"/>
      <c r="Q29" s="183"/>
      <c r="R29" s="183"/>
      <c r="S29" s="183"/>
      <c r="T29" s="183"/>
      <c r="U29" s="183"/>
      <c r="V29" s="183"/>
      <c r="W29" s="183"/>
      <c r="X29" s="183"/>
      <c r="Y29" s="183"/>
      <c r="Z29" s="183"/>
      <c r="AA29" s="183"/>
      <c r="AB29" s="210"/>
      <c r="AG29" s="186"/>
    </row>
    <row r="30" spans="1:33" s="182" customFormat="1" ht="18" customHeight="1">
      <c r="A30" s="226" t="s">
        <v>159</v>
      </c>
      <c r="B30" s="226"/>
      <c r="C30" s="226"/>
      <c r="D30" s="226"/>
      <c r="E30" s="226"/>
      <c r="F30" s="226"/>
      <c r="G30" s="226"/>
      <c r="H30" s="226"/>
      <c r="I30" s="226"/>
      <c r="J30" s="226"/>
      <c r="K30" s="226"/>
      <c r="L30" s="226"/>
      <c r="M30" s="183"/>
      <c r="N30" s="183"/>
      <c r="O30" s="183"/>
      <c r="P30" s="183"/>
      <c r="Q30" s="183"/>
      <c r="R30" s="183"/>
      <c r="S30" s="183"/>
      <c r="T30" s="183"/>
      <c r="U30" s="183"/>
      <c r="V30" s="183"/>
      <c r="W30" s="183"/>
      <c r="X30" s="183"/>
      <c r="Y30" s="183"/>
      <c r="Z30" s="183"/>
      <c r="AA30" s="183"/>
      <c r="AB30" s="210"/>
      <c r="AG30" s="186"/>
    </row>
    <row r="31" spans="1:33" s="182" customFormat="1" ht="18" customHeight="1">
      <c r="A31" s="226" t="s">
        <v>160</v>
      </c>
      <c r="B31" s="226"/>
      <c r="C31" s="226"/>
      <c r="D31" s="226"/>
      <c r="E31" s="226"/>
      <c r="F31" s="226"/>
      <c r="G31" s="226"/>
      <c r="H31" s="226"/>
      <c r="I31" s="226"/>
      <c r="J31" s="226"/>
      <c r="K31" s="226"/>
      <c r="L31" s="226"/>
      <c r="M31" s="183"/>
      <c r="N31" s="183"/>
      <c r="O31" s="183"/>
      <c r="P31" s="183"/>
      <c r="Q31" s="183"/>
      <c r="R31" s="183"/>
      <c r="S31" s="183"/>
      <c r="T31" s="183"/>
      <c r="U31" s="183"/>
      <c r="V31" s="183"/>
      <c r="W31" s="183"/>
      <c r="X31" s="183"/>
      <c r="Y31" s="183"/>
      <c r="Z31" s="183"/>
      <c r="AA31" s="183"/>
      <c r="AB31" s="210"/>
      <c r="AG31" s="186"/>
    </row>
    <row r="32" spans="1:12" ht="168.75" customHeight="1">
      <c r="A32" s="242" t="s">
        <v>161</v>
      </c>
      <c r="B32" s="242"/>
      <c r="C32" s="242"/>
      <c r="D32" s="242"/>
      <c r="E32" s="242"/>
      <c r="F32" s="242"/>
      <c r="G32" s="242"/>
      <c r="H32" s="242"/>
      <c r="I32" s="242"/>
      <c r="J32" s="242"/>
      <c r="K32" s="242"/>
      <c r="L32" s="242"/>
    </row>
  </sheetData>
  <sheetProtection/>
  <mergeCells count="24">
    <mergeCell ref="A1:I1"/>
    <mergeCell ref="J1:K1"/>
    <mergeCell ref="A2:I2"/>
    <mergeCell ref="A3:K3"/>
    <mergeCell ref="A11:D11"/>
    <mergeCell ref="AD11:AE11"/>
    <mergeCell ref="A12:C12"/>
    <mergeCell ref="AD12:AE12"/>
    <mergeCell ref="A13:D13"/>
    <mergeCell ref="AD13:AE13"/>
    <mergeCell ref="A15:K15"/>
    <mergeCell ref="A22:D22"/>
    <mergeCell ref="AD22:AE22"/>
    <mergeCell ref="A23:C23"/>
    <mergeCell ref="AD23:AE23"/>
    <mergeCell ref="A24:D24"/>
    <mergeCell ref="AD24:AE24"/>
    <mergeCell ref="A26:D26"/>
    <mergeCell ref="AD26:AE26"/>
    <mergeCell ref="A28:L28"/>
    <mergeCell ref="A29:L29"/>
    <mergeCell ref="A30:L30"/>
    <mergeCell ref="A31:L31"/>
    <mergeCell ref="A32:L32"/>
  </mergeCells>
  <printOptions/>
  <pageMargins left="0.5118110236220472" right="0.5118110236220472" top="0.9842519685039371" bottom="0.8661417322834646" header="0.31496062992125984" footer="0.31496062992125984"/>
  <pageSetup fitToHeight="0" fitToWidth="1" horizontalDpi="600" verticalDpi="600" orientation="portrait" paperSize="9" scale="71"/>
</worksheet>
</file>

<file path=xl/worksheets/sheet7.xml><?xml version="1.0" encoding="utf-8"?>
<worksheet xmlns="http://schemas.openxmlformats.org/spreadsheetml/2006/main" xmlns:r="http://schemas.openxmlformats.org/officeDocument/2006/relationships">
  <sheetPr>
    <pageSetUpPr fitToPage="1"/>
  </sheetPr>
  <dimension ref="A1:AG32"/>
  <sheetViews>
    <sheetView showZeros="0" view="pageBreakPreview" zoomScaleNormal="120" zoomScaleSheetLayoutView="100" workbookViewId="0" topLeftCell="A11">
      <selection activeCell="I27" sqref="I27"/>
    </sheetView>
  </sheetViews>
  <sheetFormatPr defaultColWidth="9.140625" defaultRowHeight="12" customHeight="1"/>
  <cols>
    <col min="1" max="1" width="6.140625" style="183" customWidth="1"/>
    <col min="2" max="2" width="47.28125" style="183" customWidth="1"/>
    <col min="3" max="3" width="7.7109375" style="184" customWidth="1"/>
    <col min="4" max="4" width="8.140625" style="184" customWidth="1"/>
    <col min="5" max="5" width="16.00390625" style="184" customWidth="1"/>
    <col min="6" max="7" width="11.00390625" style="184" customWidth="1"/>
    <col min="8" max="8" width="12.28125" style="184" customWidth="1"/>
    <col min="9" max="9" width="10.7109375" style="184" customWidth="1"/>
    <col min="10" max="10" width="9.140625" style="183" hidden="1" customWidth="1"/>
    <col min="11" max="11" width="9.140625" style="185" hidden="1" customWidth="1"/>
    <col min="12" max="13" width="9.140625" style="183" hidden="1" customWidth="1"/>
    <col min="14" max="14" width="11.140625" style="183" hidden="1" customWidth="1"/>
    <col min="15" max="25" width="9.140625" style="183" hidden="1" customWidth="1"/>
    <col min="26" max="26" width="2.28125" style="183" customWidth="1"/>
    <col min="27" max="27" width="12.00390625" style="183" customWidth="1"/>
    <col min="28" max="28" width="15.7109375" style="210" bestFit="1" customWidth="1"/>
    <col min="29" max="29" width="12.140625" style="182" bestFit="1" customWidth="1"/>
    <col min="30" max="30" width="17.140625" style="182" bestFit="1" customWidth="1"/>
    <col min="31" max="31" width="18.57421875" style="182" customWidth="1"/>
    <col min="32" max="32" width="9.140625" style="182" customWidth="1"/>
    <col min="33" max="33" width="9.140625" style="186" customWidth="1"/>
    <col min="34" max="34" width="9.140625" style="182" customWidth="1"/>
    <col min="35" max="16384" width="9.140625" style="183" customWidth="1"/>
  </cols>
  <sheetData>
    <row r="1" spans="1:33" s="182" customFormat="1" ht="20.25" customHeight="1">
      <c r="A1" s="187" t="s">
        <v>124</v>
      </c>
      <c r="B1" s="187"/>
      <c r="C1" s="187"/>
      <c r="D1" s="187"/>
      <c r="E1" s="187"/>
      <c r="F1" s="187"/>
      <c r="G1" s="187"/>
      <c r="H1" s="187"/>
      <c r="I1" s="187"/>
      <c r="J1" s="187"/>
      <c r="K1" s="187"/>
      <c r="L1" s="183"/>
      <c r="M1" s="183"/>
      <c r="N1" s="183"/>
      <c r="O1" s="183"/>
      <c r="P1" s="183"/>
      <c r="Q1" s="183"/>
      <c r="R1" s="183"/>
      <c r="S1" s="183"/>
      <c r="T1" s="183"/>
      <c r="U1" s="183"/>
      <c r="V1" s="183"/>
      <c r="W1" s="183"/>
      <c r="X1" s="183"/>
      <c r="Y1" s="183"/>
      <c r="Z1" s="183"/>
      <c r="AA1" s="183"/>
      <c r="AB1" s="210"/>
      <c r="AG1" s="186"/>
    </row>
    <row r="2" spans="1:33" s="182" customFormat="1" ht="40.5" customHeight="1">
      <c r="A2" s="188" t="s">
        <v>169</v>
      </c>
      <c r="B2" s="188"/>
      <c r="C2" s="188"/>
      <c r="D2" s="188"/>
      <c r="E2" s="188"/>
      <c r="F2" s="188"/>
      <c r="G2" s="188"/>
      <c r="H2" s="188"/>
      <c r="I2" s="188"/>
      <c r="J2" s="227"/>
      <c r="K2" s="227"/>
      <c r="L2" s="183"/>
      <c r="M2" s="183"/>
      <c r="N2" s="183"/>
      <c r="O2" s="183"/>
      <c r="P2" s="183"/>
      <c r="Q2" s="183"/>
      <c r="R2" s="183"/>
      <c r="S2" s="183"/>
      <c r="T2" s="183"/>
      <c r="U2" s="183"/>
      <c r="V2" s="183"/>
      <c r="W2" s="183"/>
      <c r="X2" s="183"/>
      <c r="Y2" s="183"/>
      <c r="Z2" s="183"/>
      <c r="AA2" s="183"/>
      <c r="AB2" s="267"/>
      <c r="AG2" s="186"/>
    </row>
    <row r="3" spans="1:33" s="182" customFormat="1" ht="18" customHeight="1">
      <c r="A3" s="189" t="s">
        <v>126</v>
      </c>
      <c r="B3" s="189"/>
      <c r="C3" s="189"/>
      <c r="D3" s="189"/>
      <c r="E3" s="189"/>
      <c r="F3" s="189"/>
      <c r="G3" s="189"/>
      <c r="H3" s="189"/>
      <c r="I3" s="189"/>
      <c r="J3" s="189"/>
      <c r="K3" s="189"/>
      <c r="L3" s="183"/>
      <c r="M3" s="183"/>
      <c r="N3" s="183"/>
      <c r="O3" s="183"/>
      <c r="P3" s="183"/>
      <c r="Q3" s="183"/>
      <c r="R3" s="183"/>
      <c r="S3" s="183"/>
      <c r="T3" s="183"/>
      <c r="U3" s="183"/>
      <c r="V3" s="183"/>
      <c r="W3" s="183"/>
      <c r="X3" s="183"/>
      <c r="Y3" s="183"/>
      <c r="Z3" s="183"/>
      <c r="AA3" s="183"/>
      <c r="AB3" s="210"/>
      <c r="AG3" s="186"/>
    </row>
    <row r="4" spans="1:33" s="182" customFormat="1" ht="9.75" customHeight="1">
      <c r="A4" s="183"/>
      <c r="B4" s="183"/>
      <c r="C4" s="184"/>
      <c r="D4" s="184"/>
      <c r="E4" s="184"/>
      <c r="F4" s="184"/>
      <c r="G4" s="184"/>
      <c r="H4" s="184"/>
      <c r="I4" s="184"/>
      <c r="J4" s="183">
        <v>192</v>
      </c>
      <c r="K4" s="185">
        <v>67</v>
      </c>
      <c r="L4" s="183"/>
      <c r="M4" s="183"/>
      <c r="N4" s="183"/>
      <c r="O4" s="183"/>
      <c r="P4" s="183"/>
      <c r="Q4" s="183"/>
      <c r="R4" s="183"/>
      <c r="S4" s="183"/>
      <c r="T4" s="183"/>
      <c r="U4" s="183"/>
      <c r="V4" s="183"/>
      <c r="W4" s="183"/>
      <c r="X4" s="183"/>
      <c r="Y4" s="183"/>
      <c r="Z4" s="183"/>
      <c r="AA4" s="183"/>
      <c r="AB4" s="210"/>
      <c r="AG4" s="186"/>
    </row>
    <row r="5" spans="1:33" s="182" customFormat="1" ht="30.75" customHeight="1">
      <c r="A5" s="190" t="s">
        <v>51</v>
      </c>
      <c r="B5" s="190" t="s">
        <v>127</v>
      </c>
      <c r="C5" s="190" t="s">
        <v>95</v>
      </c>
      <c r="D5" s="190" t="s">
        <v>128</v>
      </c>
      <c r="E5" s="190" t="s">
        <v>129</v>
      </c>
      <c r="F5" s="191" t="s">
        <v>130</v>
      </c>
      <c r="G5" s="191" t="s">
        <v>131</v>
      </c>
      <c r="H5" s="191" t="s">
        <v>132</v>
      </c>
      <c r="I5" s="190" t="s">
        <v>163</v>
      </c>
      <c r="J5" s="183">
        <v>192</v>
      </c>
      <c r="K5" s="185">
        <v>67</v>
      </c>
      <c r="L5" s="183"/>
      <c r="M5" s="183"/>
      <c r="N5" s="183"/>
      <c r="O5" s="183"/>
      <c r="P5" s="183"/>
      <c r="Q5" s="183"/>
      <c r="R5" s="183"/>
      <c r="S5" s="183"/>
      <c r="T5" s="183"/>
      <c r="U5" s="183"/>
      <c r="V5" s="183"/>
      <c r="W5" s="183"/>
      <c r="X5" s="183"/>
      <c r="Y5" s="183"/>
      <c r="Z5" s="183"/>
      <c r="AA5" s="183"/>
      <c r="AB5" s="210"/>
      <c r="AD5" s="232" t="s">
        <v>134</v>
      </c>
      <c r="AE5" s="232" t="s">
        <v>135</v>
      </c>
      <c r="AG5" s="186"/>
    </row>
    <row r="6" spans="1:33" s="182" customFormat="1" ht="18" customHeight="1">
      <c r="A6" s="192">
        <v>1</v>
      </c>
      <c r="B6" s="186" t="s">
        <v>136</v>
      </c>
      <c r="C6" s="192" t="s">
        <v>137</v>
      </c>
      <c r="D6" s="193">
        <v>6</v>
      </c>
      <c r="E6" s="194">
        <v>3122.05</v>
      </c>
      <c r="F6" s="195">
        <v>104.06833333333334</v>
      </c>
      <c r="G6" s="195">
        <v>624.41</v>
      </c>
      <c r="H6" s="196"/>
      <c r="I6" s="214">
        <v>89.2</v>
      </c>
      <c r="J6" s="183"/>
      <c r="K6" s="185"/>
      <c r="L6" s="183"/>
      <c r="M6" s="183"/>
      <c r="N6" s="183"/>
      <c r="O6" s="183"/>
      <c r="P6" s="183"/>
      <c r="Q6" s="183"/>
      <c r="R6" s="183"/>
      <c r="S6" s="183"/>
      <c r="T6" s="183"/>
      <c r="U6" s="183"/>
      <c r="V6" s="183"/>
      <c r="W6" s="183"/>
      <c r="X6" s="183"/>
      <c r="Y6" s="183"/>
      <c r="Z6" s="183"/>
      <c r="AA6" s="183"/>
      <c r="AB6" s="210"/>
      <c r="AD6" s="233">
        <v>18.81</v>
      </c>
      <c r="AE6" s="233">
        <v>0</v>
      </c>
      <c r="AG6" s="186"/>
    </row>
    <row r="7" spans="1:33" s="182" customFormat="1" ht="18" customHeight="1">
      <c r="A7" s="192">
        <v>2</v>
      </c>
      <c r="B7" s="186" t="s">
        <v>138</v>
      </c>
      <c r="C7" s="192" t="s">
        <v>139</v>
      </c>
      <c r="D7" s="193">
        <v>6</v>
      </c>
      <c r="E7" s="194">
        <v>1362.298574</v>
      </c>
      <c r="F7" s="195">
        <v>45.40995246666667</v>
      </c>
      <c r="G7" s="195">
        <v>272.45</v>
      </c>
      <c r="H7" s="196">
        <v>0.81</v>
      </c>
      <c r="I7" s="214">
        <v>70.44</v>
      </c>
      <c r="J7" s="183"/>
      <c r="K7" s="183"/>
      <c r="L7" s="183"/>
      <c r="M7" s="183"/>
      <c r="N7" s="183"/>
      <c r="O7" s="183"/>
      <c r="P7" s="183"/>
      <c r="Q7" s="183"/>
      <c r="R7" s="183"/>
      <c r="S7" s="183"/>
      <c r="T7" s="183"/>
      <c r="U7" s="183"/>
      <c r="V7" s="183"/>
      <c r="W7" s="183"/>
      <c r="X7" s="183"/>
      <c r="Y7" s="183"/>
      <c r="Z7" s="183"/>
      <c r="AA7" s="183"/>
      <c r="AB7" s="210"/>
      <c r="AD7" s="233">
        <v>15.05</v>
      </c>
      <c r="AE7" s="233">
        <v>0</v>
      </c>
      <c r="AG7" s="186"/>
    </row>
    <row r="8" spans="1:33" s="182" customFormat="1" ht="18" customHeight="1">
      <c r="A8" s="192">
        <v>3</v>
      </c>
      <c r="B8" s="186" t="s">
        <v>140</v>
      </c>
      <c r="C8" s="192" t="s">
        <v>141</v>
      </c>
      <c r="D8" s="193">
        <v>4</v>
      </c>
      <c r="E8" s="194">
        <v>2346.71</v>
      </c>
      <c r="F8" s="195">
        <v>78.22366666666667</v>
      </c>
      <c r="G8" s="195">
        <v>312.89</v>
      </c>
      <c r="H8" s="196"/>
      <c r="I8" s="214">
        <v>44.69</v>
      </c>
      <c r="J8" s="183"/>
      <c r="K8" s="183"/>
      <c r="L8" s="183"/>
      <c r="M8" s="183"/>
      <c r="N8" s="183"/>
      <c r="O8" s="183"/>
      <c r="P8" s="183"/>
      <c r="Q8" s="183"/>
      <c r="R8" s="183"/>
      <c r="S8" s="183"/>
      <c r="T8" s="183"/>
      <c r="U8" s="183"/>
      <c r="V8" s="183"/>
      <c r="W8" s="183"/>
      <c r="X8" s="183"/>
      <c r="Y8" s="183"/>
      <c r="Z8" s="183"/>
      <c r="AA8" s="183"/>
      <c r="AB8" s="210"/>
      <c r="AD8" s="233"/>
      <c r="AE8" s="233"/>
      <c r="AG8" s="186"/>
    </row>
    <row r="9" spans="1:33" s="182" customFormat="1" ht="18" customHeight="1">
      <c r="A9" s="192">
        <v>4</v>
      </c>
      <c r="B9" s="186" t="s">
        <v>142</v>
      </c>
      <c r="C9" s="192" t="s">
        <v>137</v>
      </c>
      <c r="D9" s="193">
        <v>2</v>
      </c>
      <c r="E9" s="194">
        <v>3297.12</v>
      </c>
      <c r="F9" s="195">
        <v>109.904</v>
      </c>
      <c r="G9" s="195">
        <v>219.8</v>
      </c>
      <c r="H9" s="196"/>
      <c r="I9" s="214">
        <v>31.4</v>
      </c>
      <c r="J9" s="183"/>
      <c r="K9" s="183"/>
      <c r="L9" s="183"/>
      <c r="M9" s="183"/>
      <c r="N9" s="183"/>
      <c r="O9" s="183"/>
      <c r="P9" s="183"/>
      <c r="Q9" s="183"/>
      <c r="R9" s="183"/>
      <c r="S9" s="183"/>
      <c r="T9" s="183"/>
      <c r="U9" s="183"/>
      <c r="V9" s="183"/>
      <c r="W9" s="183"/>
      <c r="X9" s="183"/>
      <c r="Y9" s="183"/>
      <c r="Z9" s="183"/>
      <c r="AA9" s="183"/>
      <c r="AB9" s="210"/>
      <c r="AD9" s="233"/>
      <c r="AE9" s="233"/>
      <c r="AG9" s="186"/>
    </row>
    <row r="10" spans="1:33" s="182" customFormat="1" ht="18" customHeight="1">
      <c r="A10" s="192">
        <v>5</v>
      </c>
      <c r="B10" s="186" t="s">
        <v>143</v>
      </c>
      <c r="C10" s="192" t="s">
        <v>137</v>
      </c>
      <c r="D10" s="193">
        <v>4</v>
      </c>
      <c r="E10" s="194">
        <v>4263.1</v>
      </c>
      <c r="F10" s="195">
        <v>142.10333333333335</v>
      </c>
      <c r="G10" s="195">
        <v>568.41</v>
      </c>
      <c r="H10" s="196"/>
      <c r="I10" s="214">
        <v>81.2</v>
      </c>
      <c r="J10" s="183"/>
      <c r="K10" s="183"/>
      <c r="L10" s="183"/>
      <c r="M10" s="183"/>
      <c r="N10" s="183"/>
      <c r="O10" s="183"/>
      <c r="P10" s="183"/>
      <c r="Q10" s="183"/>
      <c r="R10" s="183"/>
      <c r="S10" s="183"/>
      <c r="T10" s="183"/>
      <c r="U10" s="183"/>
      <c r="V10" s="183"/>
      <c r="W10" s="183"/>
      <c r="X10" s="183"/>
      <c r="Y10" s="183"/>
      <c r="Z10" s="183"/>
      <c r="AA10" s="183"/>
      <c r="AB10" s="210"/>
      <c r="AD10" s="233"/>
      <c r="AE10" s="233"/>
      <c r="AG10" s="186"/>
    </row>
    <row r="11" spans="1:33" s="182" customFormat="1" ht="18" customHeight="1">
      <c r="A11" s="197" t="s">
        <v>144</v>
      </c>
      <c r="B11" s="197"/>
      <c r="C11" s="197"/>
      <c r="D11" s="197"/>
      <c r="E11" s="197"/>
      <c r="F11" s="198"/>
      <c r="G11" s="198"/>
      <c r="H11" s="198"/>
      <c r="I11" s="228">
        <v>316.93</v>
      </c>
      <c r="J11" s="183"/>
      <c r="K11" s="183"/>
      <c r="L11" s="183"/>
      <c r="M11" s="183"/>
      <c r="N11" s="183"/>
      <c r="O11" s="183"/>
      <c r="P11" s="183"/>
      <c r="Q11" s="183"/>
      <c r="R11" s="183"/>
      <c r="S11" s="183"/>
      <c r="T11" s="183"/>
      <c r="U11" s="183"/>
      <c r="V11" s="183"/>
      <c r="W11" s="183"/>
      <c r="X11" s="183"/>
      <c r="Y11" s="183"/>
      <c r="Z11" s="183"/>
      <c r="AA11" s="183"/>
      <c r="AB11" s="210"/>
      <c r="AD11" s="237">
        <v>0</v>
      </c>
      <c r="AE11" s="234"/>
      <c r="AG11" s="186"/>
    </row>
    <row r="12" spans="1:33" s="182" customFormat="1" ht="18" customHeight="1">
      <c r="A12" s="199" t="s">
        <v>145</v>
      </c>
      <c r="B12" s="199"/>
      <c r="C12" s="199"/>
      <c r="D12" s="200">
        <v>0.2</v>
      </c>
      <c r="E12" s="200"/>
      <c r="F12" s="201"/>
      <c r="G12" s="201"/>
      <c r="H12" s="201"/>
      <c r="I12" s="229">
        <f>I11*20%</f>
        <v>63.386</v>
      </c>
      <c r="J12" s="183"/>
      <c r="K12" s="183"/>
      <c r="L12" s="183"/>
      <c r="M12" s="183"/>
      <c r="N12" s="183"/>
      <c r="O12" s="183"/>
      <c r="P12" s="183"/>
      <c r="Q12" s="183"/>
      <c r="R12" s="183"/>
      <c r="S12" s="183"/>
      <c r="T12" s="183"/>
      <c r="U12" s="183"/>
      <c r="V12" s="183"/>
      <c r="W12" s="183"/>
      <c r="X12" s="183"/>
      <c r="Y12" s="183"/>
      <c r="Z12" s="183"/>
      <c r="AA12" s="183"/>
      <c r="AB12" s="210"/>
      <c r="AD12" s="233" t="e">
        <v>#REF!</v>
      </c>
      <c r="AE12" s="233"/>
      <c r="AG12" s="186"/>
    </row>
    <row r="13" spans="1:33" s="182" customFormat="1" ht="18" customHeight="1">
      <c r="A13" s="197" t="s">
        <v>146</v>
      </c>
      <c r="B13" s="197"/>
      <c r="C13" s="197"/>
      <c r="D13" s="197"/>
      <c r="E13" s="197"/>
      <c r="F13" s="201"/>
      <c r="G13" s="201"/>
      <c r="H13" s="201"/>
      <c r="I13" s="230">
        <f>I11+I12</f>
        <v>380.31600000000003</v>
      </c>
      <c r="J13" s="183"/>
      <c r="K13" s="183"/>
      <c r="L13" s="183"/>
      <c r="M13" s="183"/>
      <c r="N13" s="183"/>
      <c r="O13" s="183"/>
      <c r="P13" s="183"/>
      <c r="Q13" s="183"/>
      <c r="R13" s="183"/>
      <c r="S13" s="183"/>
      <c r="T13" s="183"/>
      <c r="U13" s="183"/>
      <c r="V13" s="183"/>
      <c r="W13" s="183"/>
      <c r="X13" s="183"/>
      <c r="Y13" s="183"/>
      <c r="Z13" s="183"/>
      <c r="AA13" s="183"/>
      <c r="AB13" s="210"/>
      <c r="AD13" s="269" t="e">
        <v>#REF!</v>
      </c>
      <c r="AE13" s="232"/>
      <c r="AG13" s="186"/>
    </row>
    <row r="14" spans="1:33" s="182" customFormat="1" ht="9.75" customHeight="1">
      <c r="A14" s="202"/>
      <c r="B14" s="202"/>
      <c r="C14" s="202"/>
      <c r="D14" s="202"/>
      <c r="E14" s="202"/>
      <c r="F14" s="203"/>
      <c r="G14" s="203"/>
      <c r="H14" s="203"/>
      <c r="I14" s="202"/>
      <c r="J14" s="183"/>
      <c r="K14" s="183"/>
      <c r="L14" s="183"/>
      <c r="M14" s="183"/>
      <c r="N14" s="183"/>
      <c r="O14" s="183"/>
      <c r="P14" s="183"/>
      <c r="Q14" s="183"/>
      <c r="R14" s="183"/>
      <c r="S14" s="183"/>
      <c r="T14" s="183"/>
      <c r="U14" s="183"/>
      <c r="V14" s="183"/>
      <c r="W14" s="183"/>
      <c r="X14" s="183"/>
      <c r="Y14" s="183"/>
      <c r="Z14" s="183"/>
      <c r="AA14" s="183"/>
      <c r="AB14" s="210">
        <v>1.739</v>
      </c>
      <c r="AD14" s="269"/>
      <c r="AE14" s="232"/>
      <c r="AG14" s="186"/>
    </row>
    <row r="15" spans="1:33" s="182" customFormat="1" ht="18" customHeight="1">
      <c r="A15" s="204" t="s">
        <v>147</v>
      </c>
      <c r="B15" s="204"/>
      <c r="C15" s="204"/>
      <c r="D15" s="204"/>
      <c r="E15" s="204"/>
      <c r="F15" s="204"/>
      <c r="G15" s="204"/>
      <c r="H15" s="204"/>
      <c r="I15" s="204"/>
      <c r="J15" s="204"/>
      <c r="K15" s="204"/>
      <c r="L15" s="183"/>
      <c r="M15" s="183"/>
      <c r="N15" s="183"/>
      <c r="O15" s="183"/>
      <c r="P15" s="183"/>
      <c r="Q15" s="183"/>
      <c r="R15" s="183"/>
      <c r="S15" s="183"/>
      <c r="T15" s="183"/>
      <c r="U15" s="183"/>
      <c r="V15" s="183"/>
      <c r="W15" s="183"/>
      <c r="X15" s="183"/>
      <c r="Y15" s="183"/>
      <c r="Z15" s="183"/>
      <c r="AA15" s="183"/>
      <c r="AB15" s="210"/>
      <c r="AD15" s="234"/>
      <c r="AE15" s="234"/>
      <c r="AG15" s="186"/>
    </row>
    <row r="16" spans="1:33" s="182" customFormat="1" ht="30" customHeight="1">
      <c r="A16" s="190" t="s">
        <v>51</v>
      </c>
      <c r="B16" s="190" t="s">
        <v>127</v>
      </c>
      <c r="C16" s="190" t="s">
        <v>95</v>
      </c>
      <c r="D16" s="190" t="s">
        <v>128</v>
      </c>
      <c r="E16" s="190" t="s">
        <v>129</v>
      </c>
      <c r="F16" s="191" t="s">
        <v>148</v>
      </c>
      <c r="G16" s="191" t="s">
        <v>131</v>
      </c>
      <c r="H16" s="191"/>
      <c r="I16" s="190" t="s">
        <v>133</v>
      </c>
      <c r="J16" s="183"/>
      <c r="K16" s="183"/>
      <c r="L16" s="183"/>
      <c r="M16" s="183"/>
      <c r="N16" s="183"/>
      <c r="O16" s="183"/>
      <c r="P16" s="183"/>
      <c r="Q16" s="183"/>
      <c r="R16" s="183"/>
      <c r="S16" s="183"/>
      <c r="T16" s="183"/>
      <c r="U16" s="183"/>
      <c r="V16" s="183"/>
      <c r="W16" s="183"/>
      <c r="X16" s="183"/>
      <c r="Y16" s="183"/>
      <c r="Z16" s="183"/>
      <c r="AA16" s="183"/>
      <c r="AB16" s="210"/>
      <c r="AD16" s="232" t="s">
        <v>134</v>
      </c>
      <c r="AE16" s="232" t="s">
        <v>135</v>
      </c>
      <c r="AG16" s="186"/>
    </row>
    <row r="17" spans="1:33" s="182" customFormat="1" ht="15.75" customHeight="1">
      <c r="A17" s="205">
        <v>1</v>
      </c>
      <c r="B17" s="206" t="s">
        <v>149</v>
      </c>
      <c r="C17" s="192" t="s">
        <v>150</v>
      </c>
      <c r="D17" s="207">
        <v>3</v>
      </c>
      <c r="E17" s="208">
        <v>20</v>
      </c>
      <c r="F17" s="209">
        <v>1320</v>
      </c>
      <c r="G17" s="209"/>
      <c r="H17" s="209"/>
      <c r="I17" s="238">
        <v>188.57</v>
      </c>
      <c r="J17" s="231"/>
      <c r="K17" s="183"/>
      <c r="L17" s="183"/>
      <c r="M17" s="183"/>
      <c r="N17" s="183"/>
      <c r="O17" s="183"/>
      <c r="P17" s="183"/>
      <c r="Q17" s="183"/>
      <c r="R17" s="183"/>
      <c r="S17" s="183"/>
      <c r="T17" s="183"/>
      <c r="U17" s="183"/>
      <c r="V17" s="183"/>
      <c r="W17" s="183"/>
      <c r="X17" s="183"/>
      <c r="Y17" s="183"/>
      <c r="Z17" s="183"/>
      <c r="AA17" s="235"/>
      <c r="AB17" s="268">
        <v>7000</v>
      </c>
      <c r="AD17" s="270">
        <v>639.92</v>
      </c>
      <c r="AE17" s="233">
        <v>0</v>
      </c>
      <c r="AG17" s="186"/>
    </row>
    <row r="18" spans="1:33" s="182" customFormat="1" ht="15.75" customHeight="1">
      <c r="A18" s="192">
        <v>2</v>
      </c>
      <c r="B18" s="210" t="s">
        <v>151</v>
      </c>
      <c r="C18" s="192" t="s">
        <v>150</v>
      </c>
      <c r="D18" s="211">
        <v>1</v>
      </c>
      <c r="E18" s="212">
        <v>105</v>
      </c>
      <c r="F18" s="213">
        <v>770</v>
      </c>
      <c r="G18" s="213"/>
      <c r="H18" s="213"/>
      <c r="I18" s="222">
        <v>110</v>
      </c>
      <c r="J18" s="231"/>
      <c r="K18" s="183"/>
      <c r="L18" s="183"/>
      <c r="M18" s="183"/>
      <c r="N18" s="183"/>
      <c r="O18" s="183"/>
      <c r="P18" s="183"/>
      <c r="Q18" s="183"/>
      <c r="R18" s="183"/>
      <c r="S18" s="183"/>
      <c r="T18" s="183"/>
      <c r="U18" s="183"/>
      <c r="V18" s="183"/>
      <c r="W18" s="183"/>
      <c r="X18" s="183"/>
      <c r="Y18" s="183"/>
      <c r="Z18" s="183"/>
      <c r="AA18" s="235"/>
      <c r="AB18" s="268"/>
      <c r="AD18" s="270"/>
      <c r="AE18" s="233"/>
      <c r="AG18" s="186"/>
    </row>
    <row r="19" spans="1:33" s="182" customFormat="1" ht="15.75" customHeight="1">
      <c r="A19" s="192">
        <v>3</v>
      </c>
      <c r="B19" s="210" t="s">
        <v>152</v>
      </c>
      <c r="C19" s="192" t="s">
        <v>150</v>
      </c>
      <c r="D19" s="211">
        <v>1</v>
      </c>
      <c r="E19" s="212">
        <v>345.98</v>
      </c>
      <c r="F19" s="214"/>
      <c r="G19" s="213">
        <v>345.98</v>
      </c>
      <c r="H19" s="213"/>
      <c r="I19" s="222">
        <v>49.42</v>
      </c>
      <c r="J19" s="231"/>
      <c r="K19" s="183"/>
      <c r="L19" s="183"/>
      <c r="M19" s="183"/>
      <c r="N19" s="183"/>
      <c r="O19" s="183"/>
      <c r="P19" s="183"/>
      <c r="Q19" s="183"/>
      <c r="R19" s="183"/>
      <c r="S19" s="183"/>
      <c r="T19" s="183"/>
      <c r="U19" s="183"/>
      <c r="V19" s="183"/>
      <c r="W19" s="183"/>
      <c r="X19" s="183"/>
      <c r="Y19" s="183"/>
      <c r="Z19" s="183"/>
      <c r="AA19" s="183"/>
      <c r="AB19" s="271">
        <v>6094.36</v>
      </c>
      <c r="AD19" s="270"/>
      <c r="AE19" s="233"/>
      <c r="AG19" s="186"/>
    </row>
    <row r="20" spans="1:33" s="182" customFormat="1" ht="27.75" customHeight="1">
      <c r="A20" s="192">
        <v>4</v>
      </c>
      <c r="B20" s="210" t="s">
        <v>153</v>
      </c>
      <c r="C20" s="192" t="s">
        <v>150</v>
      </c>
      <c r="D20" s="211">
        <v>1</v>
      </c>
      <c r="E20" s="212">
        <v>644.52</v>
      </c>
      <c r="F20" s="214"/>
      <c r="G20" s="213">
        <v>644.52</v>
      </c>
      <c r="H20" s="213"/>
      <c r="I20" s="222">
        <v>92.07</v>
      </c>
      <c r="J20" s="231"/>
      <c r="K20" s="183"/>
      <c r="L20" s="183"/>
      <c r="M20" s="183"/>
      <c r="N20" s="183"/>
      <c r="O20" s="183"/>
      <c r="P20" s="183"/>
      <c r="Q20" s="183"/>
      <c r="R20" s="183"/>
      <c r="S20" s="183"/>
      <c r="T20" s="183"/>
      <c r="U20" s="183"/>
      <c r="V20" s="183"/>
      <c r="W20" s="183"/>
      <c r="X20" s="183"/>
      <c r="Y20" s="183"/>
      <c r="Z20" s="183"/>
      <c r="AA20" s="183"/>
      <c r="AB20" s="271">
        <v>7000</v>
      </c>
      <c r="AD20" s="270"/>
      <c r="AE20" s="233"/>
      <c r="AG20" s="186"/>
    </row>
    <row r="21" spans="1:33" s="182" customFormat="1" ht="43.5" customHeight="1">
      <c r="A21" s="215">
        <v>5</v>
      </c>
      <c r="B21" s="216" t="s">
        <v>170</v>
      </c>
      <c r="C21" s="192" t="s">
        <v>150</v>
      </c>
      <c r="D21" s="217">
        <v>1</v>
      </c>
      <c r="E21" s="218">
        <v>4100</v>
      </c>
      <c r="F21" s="219"/>
      <c r="G21" s="213">
        <v>4100</v>
      </c>
      <c r="H21" s="213"/>
      <c r="I21" s="241">
        <v>4100</v>
      </c>
      <c r="J21" s="231"/>
      <c r="K21" s="183"/>
      <c r="L21" s="183"/>
      <c r="M21" s="183"/>
      <c r="N21" s="183"/>
      <c r="O21" s="183"/>
      <c r="P21" s="183"/>
      <c r="Q21" s="183"/>
      <c r="R21" s="183"/>
      <c r="S21" s="183"/>
      <c r="T21" s="183"/>
      <c r="U21" s="183"/>
      <c r="V21" s="183"/>
      <c r="W21" s="183"/>
      <c r="X21" s="183"/>
      <c r="Y21" s="183"/>
      <c r="Z21" s="183"/>
      <c r="AA21" s="183"/>
      <c r="AB21" s="271">
        <v>8620</v>
      </c>
      <c r="AD21" s="270">
        <v>106.65</v>
      </c>
      <c r="AE21" s="233">
        <v>0</v>
      </c>
      <c r="AG21" s="186"/>
    </row>
    <row r="22" spans="1:33" s="182" customFormat="1" ht="18" customHeight="1">
      <c r="A22" s="220" t="s">
        <v>144</v>
      </c>
      <c r="B22" s="220"/>
      <c r="C22" s="220"/>
      <c r="D22" s="220"/>
      <c r="E22" s="220"/>
      <c r="F22" s="221"/>
      <c r="G22" s="221"/>
      <c r="H22" s="221"/>
      <c r="I22" s="221">
        <v>4540.06</v>
      </c>
      <c r="J22" s="183"/>
      <c r="K22" s="183"/>
      <c r="L22" s="183"/>
      <c r="M22" s="183"/>
      <c r="N22" s="183"/>
      <c r="O22" s="183"/>
      <c r="P22" s="183"/>
      <c r="Q22" s="183"/>
      <c r="R22" s="183"/>
      <c r="S22" s="183"/>
      <c r="T22" s="183"/>
      <c r="U22" s="183"/>
      <c r="V22" s="183"/>
      <c r="W22" s="183"/>
      <c r="X22" s="183"/>
      <c r="Y22" s="183"/>
      <c r="Z22" s="183"/>
      <c r="AA22" s="183"/>
      <c r="AB22" s="268">
        <v>7178.59</v>
      </c>
      <c r="AD22" s="233">
        <v>0</v>
      </c>
      <c r="AE22" s="233"/>
      <c r="AG22" s="186"/>
    </row>
    <row r="23" spans="1:33" s="182" customFormat="1" ht="18" customHeight="1">
      <c r="A23" s="199" t="s">
        <v>145</v>
      </c>
      <c r="B23" s="199"/>
      <c r="C23" s="199"/>
      <c r="D23" s="196">
        <v>0.2</v>
      </c>
      <c r="E23" s="196"/>
      <c r="F23" s="221"/>
      <c r="G23" s="221"/>
      <c r="H23" s="221"/>
      <c r="I23" s="221">
        <f>I22*20%</f>
        <v>908.0120000000002</v>
      </c>
      <c r="J23" s="183"/>
      <c r="K23" s="183"/>
      <c r="L23" s="183"/>
      <c r="M23" s="183"/>
      <c r="N23" s="183"/>
      <c r="O23" s="183"/>
      <c r="P23" s="183"/>
      <c r="Q23" s="183"/>
      <c r="R23" s="183"/>
      <c r="S23" s="183"/>
      <c r="T23" s="183"/>
      <c r="U23" s="183"/>
      <c r="V23" s="183"/>
      <c r="W23" s="183"/>
      <c r="X23" s="183"/>
      <c r="Y23" s="183"/>
      <c r="Z23" s="183"/>
      <c r="AA23" s="235"/>
      <c r="AB23" s="210"/>
      <c r="AD23" s="233">
        <v>0</v>
      </c>
      <c r="AE23" s="233"/>
      <c r="AG23" s="186"/>
    </row>
    <row r="24" spans="1:33" s="182" customFormat="1" ht="18" customHeight="1">
      <c r="A24" s="220" t="s">
        <v>155</v>
      </c>
      <c r="B24" s="220"/>
      <c r="C24" s="220"/>
      <c r="D24" s="220"/>
      <c r="E24" s="220"/>
      <c r="F24" s="221"/>
      <c r="G24" s="221"/>
      <c r="H24" s="221"/>
      <c r="I24" s="221">
        <f>I22+I23</f>
        <v>5448.072</v>
      </c>
      <c r="J24" s="183"/>
      <c r="K24" s="183"/>
      <c r="L24" s="183"/>
      <c r="M24" s="183"/>
      <c r="N24" s="183"/>
      <c r="O24" s="183"/>
      <c r="P24" s="183"/>
      <c r="Q24" s="183"/>
      <c r="R24" s="183"/>
      <c r="S24" s="183"/>
      <c r="T24" s="183"/>
      <c r="U24" s="183"/>
      <c r="V24" s="183"/>
      <c r="W24" s="183"/>
      <c r="X24" s="183"/>
      <c r="Y24" s="183"/>
      <c r="Z24" s="183"/>
      <c r="AA24" s="236"/>
      <c r="AB24" s="210"/>
      <c r="AD24" s="269">
        <v>0</v>
      </c>
      <c r="AE24" s="232"/>
      <c r="AG24" s="186"/>
    </row>
    <row r="25" spans="1:33" s="182" customFormat="1" ht="9.75" customHeight="1">
      <c r="A25" s="186"/>
      <c r="B25" s="186"/>
      <c r="C25" s="192"/>
      <c r="D25" s="192"/>
      <c r="E25" s="192"/>
      <c r="F25" s="222"/>
      <c r="G25" s="222"/>
      <c r="H25" s="222"/>
      <c r="I25" s="192"/>
      <c r="J25" s="183"/>
      <c r="K25" s="185"/>
      <c r="L25" s="183"/>
      <c r="M25" s="183"/>
      <c r="N25" s="183"/>
      <c r="O25" s="183"/>
      <c r="P25" s="183"/>
      <c r="Q25" s="183"/>
      <c r="R25" s="183"/>
      <c r="S25" s="183"/>
      <c r="T25" s="183"/>
      <c r="U25" s="183"/>
      <c r="V25" s="183"/>
      <c r="W25" s="183"/>
      <c r="X25" s="183"/>
      <c r="Y25" s="183"/>
      <c r="Z25" s="183"/>
      <c r="AA25" s="183"/>
      <c r="AB25" s="210"/>
      <c r="AD25" s="234"/>
      <c r="AE25" s="237"/>
      <c r="AG25" s="186"/>
    </row>
    <row r="26" spans="1:33" s="182" customFormat="1" ht="18" customHeight="1">
      <c r="A26" s="223" t="s">
        <v>156</v>
      </c>
      <c r="B26" s="223"/>
      <c r="C26" s="223"/>
      <c r="D26" s="223"/>
      <c r="E26" s="223"/>
      <c r="F26" s="224"/>
      <c r="G26" s="224"/>
      <c r="H26" s="224"/>
      <c r="I26" s="224">
        <f>I24+I13</f>
        <v>5828.388</v>
      </c>
      <c r="J26" s="183"/>
      <c r="K26" s="183"/>
      <c r="L26" s="183"/>
      <c r="M26" s="183"/>
      <c r="N26" s="183"/>
      <c r="O26" s="183"/>
      <c r="P26" s="183"/>
      <c r="Q26" s="183"/>
      <c r="R26" s="183"/>
      <c r="S26" s="183"/>
      <c r="T26" s="183"/>
      <c r="U26" s="183"/>
      <c r="V26" s="183"/>
      <c r="W26" s="183"/>
      <c r="X26" s="183"/>
      <c r="Y26" s="183"/>
      <c r="Z26" s="183"/>
      <c r="AA26" s="235"/>
      <c r="AB26" s="272"/>
      <c r="AD26" s="269" t="e">
        <v>#REF!</v>
      </c>
      <c r="AE26" s="232"/>
      <c r="AG26" s="186"/>
    </row>
    <row r="27" spans="1:33" s="182" customFormat="1" ht="9.75" customHeight="1">
      <c r="A27" s="202"/>
      <c r="B27" s="202"/>
      <c r="C27" s="202"/>
      <c r="D27" s="202"/>
      <c r="E27" s="202"/>
      <c r="F27" s="203"/>
      <c r="G27" s="203"/>
      <c r="H27" s="203"/>
      <c r="I27" s="202"/>
      <c r="J27" s="183"/>
      <c r="K27" s="183"/>
      <c r="L27" s="183"/>
      <c r="M27" s="183"/>
      <c r="N27" s="183"/>
      <c r="O27" s="183"/>
      <c r="P27" s="183"/>
      <c r="Q27" s="183"/>
      <c r="R27" s="183"/>
      <c r="S27" s="183"/>
      <c r="T27" s="183"/>
      <c r="U27" s="183"/>
      <c r="V27" s="183"/>
      <c r="W27" s="183"/>
      <c r="X27" s="183"/>
      <c r="Y27" s="183"/>
      <c r="Z27" s="183"/>
      <c r="AA27" s="183"/>
      <c r="AB27" s="210"/>
      <c r="AG27" s="186"/>
    </row>
    <row r="28" spans="1:33" s="182" customFormat="1" ht="18.75" customHeight="1">
      <c r="A28" s="225" t="s">
        <v>157</v>
      </c>
      <c r="B28" s="225"/>
      <c r="C28" s="225"/>
      <c r="D28" s="225"/>
      <c r="E28" s="225"/>
      <c r="F28" s="225"/>
      <c r="G28" s="225"/>
      <c r="H28" s="225"/>
      <c r="I28" s="225"/>
      <c r="J28" s="225"/>
      <c r="K28" s="225"/>
      <c r="L28" s="225"/>
      <c r="M28" s="183"/>
      <c r="N28" s="183"/>
      <c r="O28" s="183"/>
      <c r="P28" s="183"/>
      <c r="Q28" s="183"/>
      <c r="R28" s="183"/>
      <c r="S28" s="183"/>
      <c r="T28" s="183"/>
      <c r="U28" s="183"/>
      <c r="V28" s="183"/>
      <c r="W28" s="183"/>
      <c r="X28" s="183"/>
      <c r="Y28" s="183"/>
      <c r="Z28" s="183"/>
      <c r="AA28" s="183"/>
      <c r="AB28" s="210"/>
      <c r="AG28" s="186"/>
    </row>
    <row r="29" spans="1:33" s="182" customFormat="1" ht="18" customHeight="1">
      <c r="A29" s="226" t="s">
        <v>158</v>
      </c>
      <c r="B29" s="226"/>
      <c r="C29" s="226"/>
      <c r="D29" s="226"/>
      <c r="E29" s="226"/>
      <c r="F29" s="226"/>
      <c r="G29" s="226"/>
      <c r="H29" s="226"/>
      <c r="I29" s="226"/>
      <c r="J29" s="226"/>
      <c r="K29" s="226"/>
      <c r="L29" s="226"/>
      <c r="M29" s="183"/>
      <c r="N29" s="183"/>
      <c r="O29" s="183"/>
      <c r="P29" s="183"/>
      <c r="Q29" s="183"/>
      <c r="R29" s="183"/>
      <c r="S29" s="183"/>
      <c r="T29" s="183"/>
      <c r="U29" s="183"/>
      <c r="V29" s="183"/>
      <c r="W29" s="183"/>
      <c r="X29" s="183"/>
      <c r="Y29" s="183"/>
      <c r="Z29" s="183"/>
      <c r="AA29" s="183"/>
      <c r="AB29" s="210"/>
      <c r="AG29" s="186"/>
    </row>
    <row r="30" spans="1:33" s="182" customFormat="1" ht="18" customHeight="1">
      <c r="A30" s="226" t="s">
        <v>159</v>
      </c>
      <c r="B30" s="226"/>
      <c r="C30" s="226"/>
      <c r="D30" s="226"/>
      <c r="E30" s="226"/>
      <c r="F30" s="226"/>
      <c r="G30" s="226"/>
      <c r="H30" s="226"/>
      <c r="I30" s="226"/>
      <c r="J30" s="226"/>
      <c r="K30" s="226"/>
      <c r="L30" s="226"/>
      <c r="M30" s="183"/>
      <c r="N30" s="183"/>
      <c r="O30" s="183"/>
      <c r="P30" s="183"/>
      <c r="Q30" s="183"/>
      <c r="R30" s="183"/>
      <c r="S30" s="183"/>
      <c r="T30" s="183"/>
      <c r="U30" s="183"/>
      <c r="V30" s="183"/>
      <c r="W30" s="183"/>
      <c r="X30" s="183"/>
      <c r="Y30" s="183"/>
      <c r="Z30" s="183"/>
      <c r="AA30" s="183"/>
      <c r="AB30" s="210"/>
      <c r="AG30" s="186"/>
    </row>
    <row r="31" spans="1:33" s="182" customFormat="1" ht="18" customHeight="1">
      <c r="A31" s="226" t="s">
        <v>160</v>
      </c>
      <c r="B31" s="226"/>
      <c r="C31" s="226"/>
      <c r="D31" s="226"/>
      <c r="E31" s="226"/>
      <c r="F31" s="226"/>
      <c r="G31" s="226"/>
      <c r="H31" s="226"/>
      <c r="I31" s="226"/>
      <c r="J31" s="226"/>
      <c r="K31" s="226"/>
      <c r="L31" s="226"/>
      <c r="M31" s="183"/>
      <c r="N31" s="183"/>
      <c r="O31" s="183"/>
      <c r="P31" s="183"/>
      <c r="Q31" s="183"/>
      <c r="R31" s="183"/>
      <c r="S31" s="183"/>
      <c r="T31" s="183"/>
      <c r="U31" s="183"/>
      <c r="V31" s="183"/>
      <c r="W31" s="183"/>
      <c r="X31" s="183"/>
      <c r="Y31" s="183"/>
      <c r="Z31" s="183"/>
      <c r="AA31" s="183"/>
      <c r="AB31" s="210"/>
      <c r="AG31" s="186"/>
    </row>
    <row r="32" spans="1:12" ht="169.5" customHeight="1">
      <c r="A32" s="242" t="s">
        <v>161</v>
      </c>
      <c r="B32" s="242"/>
      <c r="C32" s="242"/>
      <c r="D32" s="242"/>
      <c r="E32" s="242"/>
      <c r="F32" s="242"/>
      <c r="G32" s="242"/>
      <c r="H32" s="242"/>
      <c r="I32" s="242"/>
      <c r="J32" s="242"/>
      <c r="K32" s="242"/>
      <c r="L32" s="242"/>
    </row>
  </sheetData>
  <sheetProtection/>
  <mergeCells count="24">
    <mergeCell ref="A1:I1"/>
    <mergeCell ref="J1:K1"/>
    <mergeCell ref="A2:I2"/>
    <mergeCell ref="A3:K3"/>
    <mergeCell ref="A11:D11"/>
    <mergeCell ref="AD11:AE11"/>
    <mergeCell ref="A12:C12"/>
    <mergeCell ref="AD12:AE12"/>
    <mergeCell ref="A13:D13"/>
    <mergeCell ref="AD13:AE13"/>
    <mergeCell ref="A15:K15"/>
    <mergeCell ref="A22:D22"/>
    <mergeCell ref="AD22:AE22"/>
    <mergeCell ref="A23:C23"/>
    <mergeCell ref="AD23:AE23"/>
    <mergeCell ref="A24:D24"/>
    <mergeCell ref="AD24:AE24"/>
    <mergeCell ref="A26:D26"/>
    <mergeCell ref="AD26:AE26"/>
    <mergeCell ref="A28:L28"/>
    <mergeCell ref="A29:L29"/>
    <mergeCell ref="A30:L30"/>
    <mergeCell ref="A31:L31"/>
    <mergeCell ref="A32:L32"/>
  </mergeCells>
  <printOptions/>
  <pageMargins left="0.5118110236220472" right="0.5118110236220472" top="1.1023622047244095" bottom="0.8661417322834646" header="0.31496062992125984" footer="0.31496062992125984"/>
  <pageSetup fitToHeight="0" fitToWidth="1" horizontalDpi="600" verticalDpi="600" orientation="portrait" paperSize="9" scale="70"/>
</worksheet>
</file>

<file path=xl/worksheets/sheet8.xml><?xml version="1.0" encoding="utf-8"?>
<worksheet xmlns="http://schemas.openxmlformats.org/spreadsheetml/2006/main" xmlns:r="http://schemas.openxmlformats.org/officeDocument/2006/relationships">
  <sheetPr>
    <pageSetUpPr fitToPage="1"/>
  </sheetPr>
  <dimension ref="A1:AD31"/>
  <sheetViews>
    <sheetView showZeros="0" view="pageBreakPreview" zoomScale="90" zoomScaleNormal="120" zoomScaleSheetLayoutView="90" workbookViewId="0" topLeftCell="A8">
      <selection activeCell="I25" sqref="I25"/>
    </sheetView>
  </sheetViews>
  <sheetFormatPr defaultColWidth="9.140625" defaultRowHeight="12" customHeight="1"/>
  <cols>
    <col min="1" max="1" width="6.140625" style="183" customWidth="1"/>
    <col min="2" max="2" width="47.28125" style="183" customWidth="1"/>
    <col min="3" max="3" width="7.8515625" style="184" customWidth="1"/>
    <col min="4" max="4" width="8.140625" style="184" customWidth="1"/>
    <col min="5" max="5" width="16.00390625" style="184" customWidth="1"/>
    <col min="6" max="7" width="11.00390625" style="184" customWidth="1"/>
    <col min="8" max="8" width="12.00390625" style="184" customWidth="1"/>
    <col min="9" max="9" width="10.7109375" style="184" customWidth="1"/>
    <col min="10" max="10" width="9.140625" style="183" hidden="1" customWidth="1"/>
    <col min="11" max="11" width="9.140625" style="185" hidden="1" customWidth="1"/>
    <col min="12" max="13" width="9.140625" style="183" hidden="1" customWidth="1"/>
    <col min="14" max="14" width="11.140625" style="183" hidden="1" customWidth="1"/>
    <col min="15" max="25" width="9.140625" style="183" hidden="1" customWidth="1"/>
    <col min="26" max="26" width="2.28125" style="183" customWidth="1"/>
    <col min="27" max="27" width="12.57421875" style="183" customWidth="1"/>
    <col min="28" max="28" width="18.57421875" style="182" customWidth="1"/>
    <col min="29" max="29" width="9.140625" style="182" customWidth="1"/>
    <col min="30" max="30" width="9.140625" style="186" customWidth="1"/>
    <col min="31" max="31" width="9.140625" style="182" customWidth="1"/>
    <col min="32" max="16384" width="9.140625" style="183" customWidth="1"/>
  </cols>
  <sheetData>
    <row r="1" spans="1:30" s="182" customFormat="1" ht="20.25" customHeight="1">
      <c r="A1" s="187" t="s">
        <v>124</v>
      </c>
      <c r="B1" s="187"/>
      <c r="C1" s="187"/>
      <c r="D1" s="187"/>
      <c r="E1" s="187"/>
      <c r="F1" s="187"/>
      <c r="G1" s="187"/>
      <c r="H1" s="187"/>
      <c r="I1" s="187"/>
      <c r="J1" s="187"/>
      <c r="K1" s="187"/>
      <c r="L1" s="183"/>
      <c r="M1" s="183"/>
      <c r="N1" s="183"/>
      <c r="O1" s="183"/>
      <c r="P1" s="183"/>
      <c r="Q1" s="183"/>
      <c r="R1" s="183"/>
      <c r="S1" s="183"/>
      <c r="T1" s="183"/>
      <c r="U1" s="183"/>
      <c r="V1" s="183"/>
      <c r="W1" s="183"/>
      <c r="X1" s="183"/>
      <c r="Y1" s="183"/>
      <c r="Z1" s="183"/>
      <c r="AA1" s="183"/>
      <c r="AD1" s="186"/>
    </row>
    <row r="2" spans="1:30" s="182" customFormat="1" ht="45" customHeight="1">
      <c r="A2" s="188" t="s">
        <v>171</v>
      </c>
      <c r="B2" s="188"/>
      <c r="C2" s="188"/>
      <c r="D2" s="188"/>
      <c r="E2" s="188"/>
      <c r="F2" s="188"/>
      <c r="G2" s="188"/>
      <c r="H2" s="188"/>
      <c r="I2" s="188"/>
      <c r="J2" s="227"/>
      <c r="K2" s="227"/>
      <c r="L2" s="183"/>
      <c r="M2" s="183"/>
      <c r="N2" s="183"/>
      <c r="O2" s="183"/>
      <c r="P2" s="183"/>
      <c r="Q2" s="183"/>
      <c r="R2" s="183"/>
      <c r="S2" s="183"/>
      <c r="T2" s="183"/>
      <c r="U2" s="183"/>
      <c r="V2" s="183"/>
      <c r="W2" s="183"/>
      <c r="X2" s="183"/>
      <c r="Y2" s="183"/>
      <c r="Z2" s="183"/>
      <c r="AA2" s="183"/>
      <c r="AD2" s="186"/>
    </row>
    <row r="3" spans="1:30" s="182" customFormat="1" ht="18" customHeight="1">
      <c r="A3" s="189" t="s">
        <v>126</v>
      </c>
      <c r="B3" s="189"/>
      <c r="C3" s="189"/>
      <c r="D3" s="189"/>
      <c r="E3" s="189"/>
      <c r="F3" s="189"/>
      <c r="G3" s="189"/>
      <c r="H3" s="189"/>
      <c r="I3" s="189"/>
      <c r="J3" s="189"/>
      <c r="K3" s="189"/>
      <c r="L3" s="183"/>
      <c r="M3" s="183"/>
      <c r="N3" s="183"/>
      <c r="O3" s="183"/>
      <c r="P3" s="183"/>
      <c r="Q3" s="183"/>
      <c r="R3" s="183"/>
      <c r="S3" s="183"/>
      <c r="T3" s="183"/>
      <c r="U3" s="183"/>
      <c r="V3" s="183"/>
      <c r="W3" s="183"/>
      <c r="X3" s="183"/>
      <c r="Y3" s="183"/>
      <c r="Z3" s="183"/>
      <c r="AA3" s="183"/>
      <c r="AD3" s="186"/>
    </row>
    <row r="4" spans="1:30" s="182" customFormat="1" ht="9.75" customHeight="1">
      <c r="A4" s="183"/>
      <c r="B4" s="183"/>
      <c r="C4" s="184"/>
      <c r="D4" s="184"/>
      <c r="E4" s="184"/>
      <c r="F4" s="184"/>
      <c r="G4" s="184"/>
      <c r="H4" s="184"/>
      <c r="I4" s="184"/>
      <c r="J4" s="183">
        <v>192</v>
      </c>
      <c r="K4" s="185">
        <v>67</v>
      </c>
      <c r="L4" s="183"/>
      <c r="M4" s="183"/>
      <c r="N4" s="183"/>
      <c r="O4" s="183"/>
      <c r="P4" s="183"/>
      <c r="Q4" s="183"/>
      <c r="R4" s="183"/>
      <c r="S4" s="183"/>
      <c r="T4" s="183"/>
      <c r="U4" s="183"/>
      <c r="V4" s="183"/>
      <c r="W4" s="183"/>
      <c r="X4" s="183"/>
      <c r="Y4" s="183"/>
      <c r="Z4" s="183"/>
      <c r="AA4" s="183"/>
      <c r="AD4" s="186"/>
    </row>
    <row r="5" spans="1:30" s="182" customFormat="1" ht="30.75" customHeight="1">
      <c r="A5" s="190" t="s">
        <v>51</v>
      </c>
      <c r="B5" s="190" t="s">
        <v>127</v>
      </c>
      <c r="C5" s="190" t="s">
        <v>95</v>
      </c>
      <c r="D5" s="190" t="s">
        <v>128</v>
      </c>
      <c r="E5" s="190" t="s">
        <v>129</v>
      </c>
      <c r="F5" s="191" t="s">
        <v>130</v>
      </c>
      <c r="G5" s="191" t="s">
        <v>131</v>
      </c>
      <c r="H5" s="191" t="s">
        <v>132</v>
      </c>
      <c r="I5" s="190" t="s">
        <v>133</v>
      </c>
      <c r="J5" s="183">
        <v>192</v>
      </c>
      <c r="K5" s="185">
        <v>67</v>
      </c>
      <c r="L5" s="183"/>
      <c r="M5" s="183"/>
      <c r="N5" s="183"/>
      <c r="O5" s="183"/>
      <c r="P5" s="183"/>
      <c r="Q5" s="183"/>
      <c r="R5" s="183"/>
      <c r="S5" s="183"/>
      <c r="T5" s="183"/>
      <c r="U5" s="183"/>
      <c r="V5" s="183"/>
      <c r="W5" s="183"/>
      <c r="X5" s="183"/>
      <c r="Y5" s="183"/>
      <c r="Z5" s="183"/>
      <c r="AA5" s="183"/>
      <c r="AB5" s="232"/>
      <c r="AD5" s="186"/>
    </row>
    <row r="6" spans="1:30" s="182" customFormat="1" ht="18" customHeight="1">
      <c r="A6" s="192">
        <v>1</v>
      </c>
      <c r="B6" s="186" t="s">
        <v>136</v>
      </c>
      <c r="C6" s="192" t="s">
        <v>137</v>
      </c>
      <c r="D6" s="193">
        <v>6</v>
      </c>
      <c r="E6" s="194">
        <v>3122.05</v>
      </c>
      <c r="F6" s="195">
        <v>104.06833333333334</v>
      </c>
      <c r="G6" s="195">
        <v>624.41</v>
      </c>
      <c r="H6" s="196"/>
      <c r="I6" s="214">
        <v>89.2</v>
      </c>
      <c r="J6" s="183"/>
      <c r="K6" s="185"/>
      <c r="L6" s="183"/>
      <c r="M6" s="183"/>
      <c r="N6" s="183"/>
      <c r="O6" s="183"/>
      <c r="P6" s="183"/>
      <c r="Q6" s="183"/>
      <c r="R6" s="183"/>
      <c r="S6" s="183"/>
      <c r="T6" s="183"/>
      <c r="U6" s="183"/>
      <c r="V6" s="183"/>
      <c r="W6" s="183"/>
      <c r="X6" s="183"/>
      <c r="Y6" s="183"/>
      <c r="Z6" s="183"/>
      <c r="AA6" s="183"/>
      <c r="AB6" s="233"/>
      <c r="AD6" s="186"/>
    </row>
    <row r="7" spans="1:30" s="182" customFormat="1" ht="18" customHeight="1">
      <c r="A7" s="192">
        <v>2</v>
      </c>
      <c r="B7" s="186" t="s">
        <v>138</v>
      </c>
      <c r="C7" s="192" t="s">
        <v>139</v>
      </c>
      <c r="D7" s="193">
        <v>6</v>
      </c>
      <c r="E7" s="194">
        <v>1362.298574</v>
      </c>
      <c r="F7" s="195">
        <v>45.40995246666667</v>
      </c>
      <c r="G7" s="195">
        <v>272.45</v>
      </c>
      <c r="H7" s="196">
        <v>0.81</v>
      </c>
      <c r="I7" s="214">
        <v>70.44</v>
      </c>
      <c r="J7" s="183"/>
      <c r="K7" s="185"/>
      <c r="L7" s="183"/>
      <c r="M7" s="183"/>
      <c r="N7" s="183"/>
      <c r="O7" s="183"/>
      <c r="P7" s="183"/>
      <c r="Q7" s="183"/>
      <c r="R7" s="183"/>
      <c r="S7" s="183"/>
      <c r="T7" s="183"/>
      <c r="U7" s="183"/>
      <c r="V7" s="183"/>
      <c r="W7" s="183"/>
      <c r="X7" s="183"/>
      <c r="Y7" s="183"/>
      <c r="Z7" s="183"/>
      <c r="AA7" s="183"/>
      <c r="AB7" s="233"/>
      <c r="AD7" s="186"/>
    </row>
    <row r="8" spans="1:30" s="182" customFormat="1" ht="18" customHeight="1">
      <c r="A8" s="192">
        <v>3</v>
      </c>
      <c r="B8" s="186" t="s">
        <v>143</v>
      </c>
      <c r="C8" s="192" t="s">
        <v>141</v>
      </c>
      <c r="D8" s="193">
        <v>4</v>
      </c>
      <c r="E8" s="194">
        <v>4263.1</v>
      </c>
      <c r="F8" s="195">
        <v>142.10333333333335</v>
      </c>
      <c r="G8" s="195">
        <v>568.41</v>
      </c>
      <c r="H8" s="196"/>
      <c r="I8" s="214">
        <v>81.2</v>
      </c>
      <c r="J8" s="183"/>
      <c r="K8" s="183"/>
      <c r="L8" s="183"/>
      <c r="M8" s="183"/>
      <c r="N8" s="183"/>
      <c r="O8" s="183"/>
      <c r="P8" s="183"/>
      <c r="Q8" s="183"/>
      <c r="R8" s="183"/>
      <c r="S8" s="183"/>
      <c r="T8" s="183"/>
      <c r="U8" s="183"/>
      <c r="V8" s="183"/>
      <c r="W8" s="183"/>
      <c r="X8" s="183"/>
      <c r="Y8" s="183"/>
      <c r="Z8" s="183"/>
      <c r="AA8" s="183"/>
      <c r="AB8" s="233"/>
      <c r="AD8" s="186"/>
    </row>
    <row r="9" spans="1:30" s="182" customFormat="1" ht="18" customHeight="1">
      <c r="A9" s="197" t="s">
        <v>144</v>
      </c>
      <c r="B9" s="197"/>
      <c r="C9" s="197"/>
      <c r="D9" s="197"/>
      <c r="E9" s="197"/>
      <c r="F9" s="198"/>
      <c r="G9" s="198"/>
      <c r="H9" s="198"/>
      <c r="I9" s="228">
        <v>240.83999999999997</v>
      </c>
      <c r="J9" s="183"/>
      <c r="K9" s="183"/>
      <c r="L9" s="183"/>
      <c r="M9" s="183"/>
      <c r="N9" s="183"/>
      <c r="O9" s="183"/>
      <c r="P9" s="183"/>
      <c r="Q9" s="183"/>
      <c r="R9" s="183"/>
      <c r="S9" s="183"/>
      <c r="T9" s="183"/>
      <c r="U9" s="183"/>
      <c r="V9" s="183"/>
      <c r="W9" s="183"/>
      <c r="X9" s="183"/>
      <c r="Y9" s="183"/>
      <c r="Z9" s="183"/>
      <c r="AA9" s="183"/>
      <c r="AB9" s="234"/>
      <c r="AD9" s="186"/>
    </row>
    <row r="10" spans="1:30" s="182" customFormat="1" ht="18" customHeight="1">
      <c r="A10" s="199" t="s">
        <v>145</v>
      </c>
      <c r="B10" s="199"/>
      <c r="C10" s="199"/>
      <c r="D10" s="200">
        <v>0.2</v>
      </c>
      <c r="E10" s="200"/>
      <c r="F10" s="201"/>
      <c r="G10" s="201"/>
      <c r="H10" s="201"/>
      <c r="I10" s="229">
        <f>I9*20%</f>
        <v>48.168</v>
      </c>
      <c r="J10" s="183"/>
      <c r="K10" s="183"/>
      <c r="L10" s="183"/>
      <c r="M10" s="183"/>
      <c r="N10" s="183"/>
      <c r="O10" s="183"/>
      <c r="P10" s="183"/>
      <c r="Q10" s="183"/>
      <c r="R10" s="183"/>
      <c r="S10" s="183"/>
      <c r="T10" s="183"/>
      <c r="U10" s="183"/>
      <c r="V10" s="183"/>
      <c r="W10" s="183"/>
      <c r="X10" s="183"/>
      <c r="Y10" s="183"/>
      <c r="Z10" s="183"/>
      <c r="AA10" s="183"/>
      <c r="AB10" s="233"/>
      <c r="AD10" s="186"/>
    </row>
    <row r="11" spans="1:30" s="182" customFormat="1" ht="18" customHeight="1">
      <c r="A11" s="197" t="s">
        <v>146</v>
      </c>
      <c r="B11" s="197"/>
      <c r="C11" s="197"/>
      <c r="D11" s="197"/>
      <c r="E11" s="197"/>
      <c r="F11" s="201"/>
      <c r="G11" s="201"/>
      <c r="H11" s="201"/>
      <c r="I11" s="230">
        <f>I9+I10</f>
        <v>289.008</v>
      </c>
      <c r="J11" s="183"/>
      <c r="K11" s="183"/>
      <c r="L11" s="183"/>
      <c r="M11" s="183"/>
      <c r="N11" s="183"/>
      <c r="O11" s="183"/>
      <c r="P11" s="183"/>
      <c r="Q11" s="183"/>
      <c r="R11" s="183"/>
      <c r="S11" s="183"/>
      <c r="T11" s="183"/>
      <c r="U11" s="183"/>
      <c r="V11" s="183"/>
      <c r="W11" s="183"/>
      <c r="X11" s="183"/>
      <c r="Y11" s="183"/>
      <c r="Z11" s="183"/>
      <c r="AA11" s="183"/>
      <c r="AB11" s="232"/>
      <c r="AD11" s="186"/>
    </row>
    <row r="12" spans="1:30" s="182" customFormat="1" ht="9.75" customHeight="1">
      <c r="A12" s="202"/>
      <c r="B12" s="202"/>
      <c r="C12" s="202"/>
      <c r="D12" s="202"/>
      <c r="E12" s="202"/>
      <c r="F12" s="203"/>
      <c r="G12" s="203"/>
      <c r="H12" s="203"/>
      <c r="I12" s="202"/>
      <c r="J12" s="183"/>
      <c r="K12" s="183"/>
      <c r="L12" s="183"/>
      <c r="M12" s="183"/>
      <c r="N12" s="183"/>
      <c r="O12" s="183"/>
      <c r="P12" s="183"/>
      <c r="Q12" s="183"/>
      <c r="R12" s="183"/>
      <c r="S12" s="183"/>
      <c r="T12" s="183"/>
      <c r="U12" s="183"/>
      <c r="V12" s="183"/>
      <c r="W12" s="183"/>
      <c r="X12" s="183"/>
      <c r="Y12" s="183"/>
      <c r="Z12" s="183"/>
      <c r="AA12" s="183"/>
      <c r="AB12" s="232"/>
      <c r="AD12" s="186"/>
    </row>
    <row r="13" spans="1:30" s="182" customFormat="1" ht="18" customHeight="1">
      <c r="A13" s="204" t="s">
        <v>147</v>
      </c>
      <c r="B13" s="204"/>
      <c r="C13" s="204"/>
      <c r="D13" s="204"/>
      <c r="E13" s="204"/>
      <c r="F13" s="204"/>
      <c r="G13" s="204"/>
      <c r="H13" s="204"/>
      <c r="I13" s="204"/>
      <c r="J13" s="204"/>
      <c r="K13" s="204"/>
      <c r="L13" s="183"/>
      <c r="M13" s="183"/>
      <c r="N13" s="183"/>
      <c r="O13" s="183"/>
      <c r="P13" s="183"/>
      <c r="Q13" s="183"/>
      <c r="R13" s="183"/>
      <c r="S13" s="183"/>
      <c r="T13" s="183"/>
      <c r="U13" s="183"/>
      <c r="V13" s="183"/>
      <c r="W13" s="183"/>
      <c r="X13" s="183"/>
      <c r="Y13" s="183"/>
      <c r="Z13" s="183"/>
      <c r="AA13" s="183"/>
      <c r="AB13" s="234"/>
      <c r="AD13" s="186"/>
    </row>
    <row r="14" spans="1:30" s="182" customFormat="1" ht="30" customHeight="1">
      <c r="A14" s="190" t="s">
        <v>51</v>
      </c>
      <c r="B14" s="190" t="s">
        <v>127</v>
      </c>
      <c r="C14" s="190" t="s">
        <v>95</v>
      </c>
      <c r="D14" s="190" t="s">
        <v>128</v>
      </c>
      <c r="E14" s="190" t="s">
        <v>129</v>
      </c>
      <c r="F14" s="191" t="s">
        <v>148</v>
      </c>
      <c r="G14" s="191" t="s">
        <v>131</v>
      </c>
      <c r="H14" s="191"/>
      <c r="I14" s="190" t="s">
        <v>172</v>
      </c>
      <c r="J14" s="183"/>
      <c r="K14" s="183"/>
      <c r="L14" s="183"/>
      <c r="M14" s="183"/>
      <c r="N14" s="183"/>
      <c r="O14" s="183"/>
      <c r="P14" s="183"/>
      <c r="Q14" s="183"/>
      <c r="R14" s="183"/>
      <c r="S14" s="183"/>
      <c r="T14" s="183"/>
      <c r="U14" s="183"/>
      <c r="V14" s="183"/>
      <c r="W14" s="183"/>
      <c r="X14" s="183"/>
      <c r="Y14" s="183"/>
      <c r="Z14" s="183"/>
      <c r="AA14" s="183"/>
      <c r="AB14" s="232"/>
      <c r="AD14" s="186"/>
    </row>
    <row r="15" spans="1:30" s="182" customFormat="1" ht="23.25" customHeight="1">
      <c r="A15" s="205">
        <v>1</v>
      </c>
      <c r="B15" s="206" t="s">
        <v>149</v>
      </c>
      <c r="C15" s="192" t="s">
        <v>150</v>
      </c>
      <c r="D15" s="207">
        <v>3</v>
      </c>
      <c r="E15" s="208">
        <v>20</v>
      </c>
      <c r="F15" s="209">
        <v>960</v>
      </c>
      <c r="G15" s="209"/>
      <c r="H15" s="209"/>
      <c r="I15" s="238">
        <v>137.14</v>
      </c>
      <c r="J15" s="231"/>
      <c r="K15" s="183"/>
      <c r="L15" s="183"/>
      <c r="M15" s="183"/>
      <c r="N15" s="183"/>
      <c r="O15" s="183"/>
      <c r="P15" s="183"/>
      <c r="Q15" s="183"/>
      <c r="R15" s="183"/>
      <c r="S15" s="183"/>
      <c r="T15" s="183"/>
      <c r="U15" s="183"/>
      <c r="V15" s="183"/>
      <c r="W15" s="183"/>
      <c r="X15" s="183"/>
      <c r="Y15" s="183"/>
      <c r="Z15" s="183"/>
      <c r="AA15" s="235"/>
      <c r="AB15" s="233"/>
      <c r="AD15" s="186"/>
    </row>
    <row r="16" spans="1:30" s="182" customFormat="1" ht="23.25" customHeight="1">
      <c r="A16" s="192">
        <v>2</v>
      </c>
      <c r="B16" s="210" t="s">
        <v>151</v>
      </c>
      <c r="C16" s="192" t="s">
        <v>150</v>
      </c>
      <c r="D16" s="211">
        <v>1</v>
      </c>
      <c r="E16" s="212">
        <v>105</v>
      </c>
      <c r="F16" s="213">
        <v>1050</v>
      </c>
      <c r="G16" s="213"/>
      <c r="H16" s="213"/>
      <c r="I16" s="222">
        <v>150</v>
      </c>
      <c r="J16" s="231"/>
      <c r="K16" s="183"/>
      <c r="L16" s="183"/>
      <c r="M16" s="183"/>
      <c r="N16" s="183"/>
      <c r="O16" s="183"/>
      <c r="P16" s="183"/>
      <c r="Q16" s="183"/>
      <c r="R16" s="183"/>
      <c r="S16" s="183"/>
      <c r="T16" s="183"/>
      <c r="U16" s="183"/>
      <c r="V16" s="183"/>
      <c r="W16" s="183"/>
      <c r="X16" s="183"/>
      <c r="Y16" s="183"/>
      <c r="Z16" s="183"/>
      <c r="AA16" s="235"/>
      <c r="AB16" s="233"/>
      <c r="AD16" s="186"/>
    </row>
    <row r="17" spans="1:30" s="182" customFormat="1" ht="23.25" customHeight="1">
      <c r="A17" s="192">
        <v>3</v>
      </c>
      <c r="B17" s="210" t="s">
        <v>152</v>
      </c>
      <c r="C17" s="192" t="s">
        <v>150</v>
      </c>
      <c r="D17" s="211">
        <v>1</v>
      </c>
      <c r="E17" s="212">
        <v>345.98</v>
      </c>
      <c r="F17" s="214"/>
      <c r="G17" s="213">
        <v>345.98</v>
      </c>
      <c r="H17" s="213"/>
      <c r="I17" s="222">
        <v>49.42</v>
      </c>
      <c r="J17" s="231"/>
      <c r="K17" s="183"/>
      <c r="L17" s="183"/>
      <c r="M17" s="183"/>
      <c r="N17" s="183"/>
      <c r="O17" s="183"/>
      <c r="P17" s="183"/>
      <c r="Q17" s="183"/>
      <c r="R17" s="183"/>
      <c r="S17" s="183"/>
      <c r="T17" s="183"/>
      <c r="U17" s="183"/>
      <c r="V17" s="183"/>
      <c r="W17" s="183"/>
      <c r="X17" s="183"/>
      <c r="Y17" s="183"/>
      <c r="Z17" s="183"/>
      <c r="AA17" s="183"/>
      <c r="AB17" s="233"/>
      <c r="AD17" s="186"/>
    </row>
    <row r="18" spans="1:30" s="182" customFormat="1" ht="27.75" customHeight="1">
      <c r="A18" s="192">
        <v>4</v>
      </c>
      <c r="B18" s="210" t="s">
        <v>153</v>
      </c>
      <c r="C18" s="192" t="s">
        <v>150</v>
      </c>
      <c r="D18" s="211">
        <v>2</v>
      </c>
      <c r="E18" s="212">
        <v>644.52</v>
      </c>
      <c r="F18" s="214"/>
      <c r="G18" s="213">
        <v>1289.04</v>
      </c>
      <c r="H18" s="213"/>
      <c r="I18" s="222">
        <v>184.14</v>
      </c>
      <c r="J18" s="231"/>
      <c r="K18" s="183"/>
      <c r="L18" s="183"/>
      <c r="M18" s="183"/>
      <c r="N18" s="183"/>
      <c r="O18" s="183"/>
      <c r="P18" s="183"/>
      <c r="Q18" s="183"/>
      <c r="R18" s="183"/>
      <c r="S18" s="183"/>
      <c r="T18" s="183"/>
      <c r="U18" s="183"/>
      <c r="V18" s="183"/>
      <c r="W18" s="183"/>
      <c r="X18" s="183"/>
      <c r="Y18" s="183"/>
      <c r="Z18" s="183"/>
      <c r="AA18" s="183"/>
      <c r="AB18" s="233"/>
      <c r="AD18" s="186"/>
    </row>
    <row r="19" spans="1:30" s="182" customFormat="1" ht="42" customHeight="1">
      <c r="A19" s="215">
        <v>5</v>
      </c>
      <c r="B19" s="216" t="s">
        <v>173</v>
      </c>
      <c r="C19" s="192" t="s">
        <v>150</v>
      </c>
      <c r="D19" s="280">
        <v>1</v>
      </c>
      <c r="E19" s="218">
        <v>2609</v>
      </c>
      <c r="F19" s="219"/>
      <c r="G19" s="213">
        <v>2609</v>
      </c>
      <c r="H19" s="213"/>
      <c r="I19" s="241">
        <v>2609</v>
      </c>
      <c r="J19" s="231"/>
      <c r="K19" s="183"/>
      <c r="L19" s="183"/>
      <c r="M19" s="183"/>
      <c r="N19" s="183"/>
      <c r="O19" s="183"/>
      <c r="P19" s="183"/>
      <c r="Q19" s="183"/>
      <c r="R19" s="183"/>
      <c r="S19" s="183"/>
      <c r="T19" s="183"/>
      <c r="U19" s="183"/>
      <c r="V19" s="183"/>
      <c r="W19" s="183"/>
      <c r="X19" s="183"/>
      <c r="Y19" s="183"/>
      <c r="Z19" s="183"/>
      <c r="AA19" s="183"/>
      <c r="AB19" s="233"/>
      <c r="AD19" s="186"/>
    </row>
    <row r="20" spans="1:30" s="182" customFormat="1" ht="18" customHeight="1">
      <c r="A20" s="220" t="s">
        <v>144</v>
      </c>
      <c r="B20" s="220"/>
      <c r="C20" s="220"/>
      <c r="D20" s="220"/>
      <c r="E20" s="220"/>
      <c r="F20" s="221"/>
      <c r="G20" s="221"/>
      <c r="H20" s="221"/>
      <c r="I20" s="221">
        <v>3129.7</v>
      </c>
      <c r="J20" s="183"/>
      <c r="K20" s="183"/>
      <c r="L20" s="183"/>
      <c r="M20" s="183"/>
      <c r="N20" s="183"/>
      <c r="O20" s="183"/>
      <c r="P20" s="183"/>
      <c r="Q20" s="183"/>
      <c r="R20" s="183"/>
      <c r="S20" s="183"/>
      <c r="T20" s="183"/>
      <c r="U20" s="183"/>
      <c r="V20" s="183"/>
      <c r="W20" s="183"/>
      <c r="X20" s="183"/>
      <c r="Y20" s="183"/>
      <c r="Z20" s="183"/>
      <c r="AA20" s="183"/>
      <c r="AB20" s="233"/>
      <c r="AD20" s="186"/>
    </row>
    <row r="21" spans="1:30" s="182" customFormat="1" ht="18" customHeight="1">
      <c r="A21" s="199" t="s">
        <v>145</v>
      </c>
      <c r="B21" s="199"/>
      <c r="C21" s="199"/>
      <c r="D21" s="196">
        <v>0.2</v>
      </c>
      <c r="E21" s="196"/>
      <c r="F21" s="221"/>
      <c r="G21" s="221"/>
      <c r="H21" s="221"/>
      <c r="I21" s="221">
        <f>I20*20%</f>
        <v>625.94</v>
      </c>
      <c r="J21" s="183"/>
      <c r="K21" s="183"/>
      <c r="L21" s="183"/>
      <c r="M21" s="183"/>
      <c r="N21" s="183"/>
      <c r="O21" s="183"/>
      <c r="P21" s="183"/>
      <c r="Q21" s="183"/>
      <c r="R21" s="183"/>
      <c r="S21" s="183"/>
      <c r="T21" s="183"/>
      <c r="U21" s="183"/>
      <c r="V21" s="183"/>
      <c r="W21" s="183"/>
      <c r="X21" s="183"/>
      <c r="Y21" s="183"/>
      <c r="Z21" s="183"/>
      <c r="AA21" s="183"/>
      <c r="AB21" s="233"/>
      <c r="AD21" s="186"/>
    </row>
    <row r="22" spans="1:30" s="182" customFormat="1" ht="18" customHeight="1">
      <c r="A22" s="220" t="s">
        <v>155</v>
      </c>
      <c r="B22" s="220"/>
      <c r="C22" s="220"/>
      <c r="D22" s="220"/>
      <c r="E22" s="220"/>
      <c r="F22" s="221"/>
      <c r="G22" s="221"/>
      <c r="H22" s="221"/>
      <c r="I22" s="221">
        <f>I20+I21</f>
        <v>3755.64</v>
      </c>
      <c r="J22" s="183"/>
      <c r="K22" s="183"/>
      <c r="L22" s="183"/>
      <c r="M22" s="183"/>
      <c r="N22" s="183"/>
      <c r="O22" s="183"/>
      <c r="P22" s="183"/>
      <c r="Q22" s="183"/>
      <c r="R22" s="183"/>
      <c r="S22" s="183"/>
      <c r="T22" s="183"/>
      <c r="U22" s="183"/>
      <c r="V22" s="183"/>
      <c r="W22" s="183"/>
      <c r="X22" s="183"/>
      <c r="Y22" s="183"/>
      <c r="Z22" s="183"/>
      <c r="AA22" s="236"/>
      <c r="AB22" s="232"/>
      <c r="AD22" s="186"/>
    </row>
    <row r="23" spans="1:30" s="182" customFormat="1" ht="9.75" customHeight="1">
      <c r="A23" s="186"/>
      <c r="B23" s="186"/>
      <c r="C23" s="192"/>
      <c r="D23" s="192"/>
      <c r="E23" s="192"/>
      <c r="F23" s="222"/>
      <c r="G23" s="222"/>
      <c r="H23" s="222"/>
      <c r="I23" s="192"/>
      <c r="J23" s="183"/>
      <c r="K23" s="185"/>
      <c r="L23" s="183"/>
      <c r="M23" s="183"/>
      <c r="N23" s="183"/>
      <c r="O23" s="183"/>
      <c r="P23" s="183"/>
      <c r="Q23" s="183"/>
      <c r="R23" s="183"/>
      <c r="S23" s="183"/>
      <c r="T23" s="183"/>
      <c r="U23" s="183"/>
      <c r="V23" s="183"/>
      <c r="W23" s="183"/>
      <c r="X23" s="183"/>
      <c r="Y23" s="183"/>
      <c r="Z23" s="183"/>
      <c r="AA23" s="183"/>
      <c r="AB23" s="237"/>
      <c r="AD23" s="186"/>
    </row>
    <row r="24" spans="1:30" s="182" customFormat="1" ht="18" customHeight="1">
      <c r="A24" s="223" t="s">
        <v>156</v>
      </c>
      <c r="B24" s="223"/>
      <c r="C24" s="223"/>
      <c r="D24" s="223"/>
      <c r="E24" s="223"/>
      <c r="F24" s="224"/>
      <c r="G24" s="224"/>
      <c r="H24" s="224"/>
      <c r="I24" s="224">
        <f>I22+I11</f>
        <v>4044.6479999999997</v>
      </c>
      <c r="J24" s="183"/>
      <c r="K24" s="183"/>
      <c r="L24" s="183"/>
      <c r="M24" s="183"/>
      <c r="N24" s="183"/>
      <c r="O24" s="183"/>
      <c r="P24" s="183"/>
      <c r="Q24" s="183"/>
      <c r="R24" s="183"/>
      <c r="S24" s="183"/>
      <c r="T24" s="183"/>
      <c r="U24" s="183"/>
      <c r="V24" s="183"/>
      <c r="W24" s="183"/>
      <c r="X24" s="183"/>
      <c r="Y24" s="183"/>
      <c r="Z24" s="183"/>
      <c r="AA24" s="235"/>
      <c r="AB24" s="232"/>
      <c r="AD24" s="186"/>
    </row>
    <row r="25" spans="1:30" s="182" customFormat="1" ht="9.75" customHeight="1">
      <c r="A25" s="202"/>
      <c r="B25" s="202"/>
      <c r="C25" s="202"/>
      <c r="D25" s="202"/>
      <c r="E25" s="202"/>
      <c r="F25" s="203"/>
      <c r="G25" s="203"/>
      <c r="H25" s="203"/>
      <c r="I25" s="202"/>
      <c r="J25" s="183"/>
      <c r="K25" s="183"/>
      <c r="L25" s="183"/>
      <c r="M25" s="183"/>
      <c r="N25" s="183"/>
      <c r="O25" s="183"/>
      <c r="P25" s="183"/>
      <c r="Q25" s="183"/>
      <c r="R25" s="183"/>
      <c r="S25" s="183"/>
      <c r="T25" s="183"/>
      <c r="U25" s="183"/>
      <c r="V25" s="183"/>
      <c r="W25" s="183"/>
      <c r="X25" s="183"/>
      <c r="Y25" s="183"/>
      <c r="Z25" s="183"/>
      <c r="AA25" s="183"/>
      <c r="AD25" s="186"/>
    </row>
    <row r="26" spans="1:30" s="182" customFormat="1" ht="18.75" customHeight="1">
      <c r="A26" s="225" t="s">
        <v>157</v>
      </c>
      <c r="B26" s="225"/>
      <c r="C26" s="225"/>
      <c r="D26" s="225"/>
      <c r="E26" s="225"/>
      <c r="F26" s="225"/>
      <c r="G26" s="225"/>
      <c r="H26" s="225"/>
      <c r="I26" s="225"/>
      <c r="J26" s="225"/>
      <c r="K26" s="225"/>
      <c r="L26" s="183"/>
      <c r="M26" s="183"/>
      <c r="N26" s="183"/>
      <c r="O26" s="183"/>
      <c r="P26" s="183"/>
      <c r="Q26" s="183"/>
      <c r="R26" s="183"/>
      <c r="S26" s="183"/>
      <c r="T26" s="183"/>
      <c r="U26" s="183"/>
      <c r="V26" s="183"/>
      <c r="W26" s="183"/>
      <c r="X26" s="183"/>
      <c r="Y26" s="183"/>
      <c r="Z26" s="183"/>
      <c r="AA26" s="183"/>
      <c r="AD26" s="186"/>
    </row>
    <row r="27" spans="1:30" s="182" customFormat="1" ht="15" customHeight="1">
      <c r="A27" s="226" t="s">
        <v>158</v>
      </c>
      <c r="B27" s="226"/>
      <c r="C27" s="226"/>
      <c r="D27" s="226"/>
      <c r="E27" s="226"/>
      <c r="F27" s="226"/>
      <c r="G27" s="226"/>
      <c r="H27" s="226"/>
      <c r="I27" s="226"/>
      <c r="J27" s="226"/>
      <c r="K27" s="226"/>
      <c r="L27" s="226"/>
      <c r="M27" s="183"/>
      <c r="N27" s="183"/>
      <c r="O27" s="183"/>
      <c r="P27" s="183"/>
      <c r="Q27" s="183"/>
      <c r="R27" s="183"/>
      <c r="S27" s="183"/>
      <c r="T27" s="183"/>
      <c r="U27" s="183"/>
      <c r="V27" s="183"/>
      <c r="W27" s="183"/>
      <c r="X27" s="183"/>
      <c r="Y27" s="183"/>
      <c r="Z27" s="183"/>
      <c r="AA27" s="183"/>
      <c r="AD27" s="186"/>
    </row>
    <row r="28" spans="1:30" s="182" customFormat="1" ht="15" customHeight="1">
      <c r="A28" s="226" t="s">
        <v>159</v>
      </c>
      <c r="B28" s="226"/>
      <c r="C28" s="226"/>
      <c r="D28" s="226"/>
      <c r="E28" s="226"/>
      <c r="F28" s="226"/>
      <c r="G28" s="226"/>
      <c r="H28" s="226"/>
      <c r="I28" s="226"/>
      <c r="J28" s="226"/>
      <c r="K28" s="226"/>
      <c r="L28" s="226"/>
      <c r="M28" s="183"/>
      <c r="N28" s="183"/>
      <c r="O28" s="183"/>
      <c r="P28" s="183"/>
      <c r="Q28" s="183"/>
      <c r="R28" s="183"/>
      <c r="S28" s="183"/>
      <c r="T28" s="183"/>
      <c r="U28" s="183"/>
      <c r="V28" s="183"/>
      <c r="W28" s="183"/>
      <c r="X28" s="183"/>
      <c r="Y28" s="183"/>
      <c r="Z28" s="183"/>
      <c r="AA28" s="183"/>
      <c r="AD28" s="186"/>
    </row>
    <row r="29" spans="1:30" s="182" customFormat="1" ht="15" customHeight="1">
      <c r="A29" s="226" t="s">
        <v>160</v>
      </c>
      <c r="B29" s="226"/>
      <c r="C29" s="226"/>
      <c r="D29" s="226"/>
      <c r="E29" s="226"/>
      <c r="F29" s="226"/>
      <c r="G29" s="226"/>
      <c r="H29" s="226"/>
      <c r="I29" s="226"/>
      <c r="J29" s="226"/>
      <c r="K29" s="226"/>
      <c r="L29" s="226"/>
      <c r="M29" s="183"/>
      <c r="N29" s="183"/>
      <c r="O29" s="183"/>
      <c r="P29" s="183"/>
      <c r="Q29" s="183"/>
      <c r="R29" s="183"/>
      <c r="S29" s="183"/>
      <c r="T29" s="183"/>
      <c r="U29" s="183"/>
      <c r="V29" s="183"/>
      <c r="W29" s="183"/>
      <c r="X29" s="183"/>
      <c r="Y29" s="183"/>
      <c r="Z29" s="183"/>
      <c r="AA29" s="183"/>
      <c r="AD29" s="186"/>
    </row>
    <row r="30" spans="1:12" ht="15" customHeight="1">
      <c r="A30" s="226" t="s">
        <v>174</v>
      </c>
      <c r="B30" s="226"/>
      <c r="C30" s="226"/>
      <c r="D30" s="226"/>
      <c r="E30" s="226"/>
      <c r="F30" s="226"/>
      <c r="G30" s="226"/>
      <c r="H30" s="226"/>
      <c r="I30" s="226"/>
      <c r="J30" s="226"/>
      <c r="K30" s="226"/>
      <c r="L30" s="226"/>
    </row>
    <row r="31" spans="1:12" ht="171" customHeight="1">
      <c r="A31" s="242" t="s">
        <v>161</v>
      </c>
      <c r="B31" s="242"/>
      <c r="C31" s="242"/>
      <c r="D31" s="242"/>
      <c r="E31" s="242"/>
      <c r="F31" s="242"/>
      <c r="G31" s="242"/>
      <c r="H31" s="242"/>
      <c r="I31" s="242"/>
      <c r="J31" s="242"/>
      <c r="K31" s="242"/>
      <c r="L31" s="242"/>
    </row>
  </sheetData>
  <sheetProtection/>
  <mergeCells count="18">
    <mergeCell ref="A1:I1"/>
    <mergeCell ref="J1:K1"/>
    <mergeCell ref="A2:I2"/>
    <mergeCell ref="A3:K3"/>
    <mergeCell ref="A9:D9"/>
    <mergeCell ref="A10:C10"/>
    <mergeCell ref="A11:D11"/>
    <mergeCell ref="A13:K13"/>
    <mergeCell ref="A20:D20"/>
    <mergeCell ref="A21:C21"/>
    <mergeCell ref="A22:D22"/>
    <mergeCell ref="A24:D24"/>
    <mergeCell ref="A26:K26"/>
    <mergeCell ref="A27:L27"/>
    <mergeCell ref="A28:L28"/>
    <mergeCell ref="A29:L29"/>
    <mergeCell ref="A30:L30"/>
    <mergeCell ref="A31:L31"/>
  </mergeCells>
  <printOptions/>
  <pageMargins left="0.5118110236220472" right="0.5118110236220472" top="1.0236220472440944" bottom="0.8661417322834646" header="0.31496062992125984" footer="0.31496062992125984"/>
  <pageSetup fitToHeight="0" fitToWidth="1" horizontalDpi="600" verticalDpi="600" orientation="portrait" paperSize="9" scale="70"/>
</worksheet>
</file>

<file path=xl/worksheets/sheet9.xml><?xml version="1.0" encoding="utf-8"?>
<worksheet xmlns="http://schemas.openxmlformats.org/spreadsheetml/2006/main" xmlns:r="http://schemas.openxmlformats.org/officeDocument/2006/relationships">
  <sheetPr>
    <pageSetUpPr fitToPage="1"/>
  </sheetPr>
  <dimension ref="A1:AG31"/>
  <sheetViews>
    <sheetView showZeros="0" view="pageBreakPreview" zoomScaleNormal="120" zoomScaleSheetLayoutView="100" workbookViewId="0" topLeftCell="A9">
      <selection activeCell="I25" sqref="I25"/>
    </sheetView>
  </sheetViews>
  <sheetFormatPr defaultColWidth="9.140625" defaultRowHeight="12" customHeight="1"/>
  <cols>
    <col min="1" max="1" width="6.140625" style="183" customWidth="1"/>
    <col min="2" max="2" width="47.28125" style="183" customWidth="1"/>
    <col min="3" max="3" width="7.28125" style="184" customWidth="1"/>
    <col min="4" max="4" width="8.140625" style="184" customWidth="1"/>
    <col min="5" max="5" width="16.00390625" style="184" customWidth="1"/>
    <col min="6" max="7" width="11.00390625" style="184" customWidth="1"/>
    <col min="8" max="8" width="11.7109375" style="184" customWidth="1"/>
    <col min="9" max="9" width="10.7109375" style="184" customWidth="1"/>
    <col min="10" max="10" width="9.140625" style="183" hidden="1" customWidth="1"/>
    <col min="11" max="11" width="9.140625" style="185" hidden="1" customWidth="1"/>
    <col min="12" max="13" width="9.140625" style="183" hidden="1" customWidth="1"/>
    <col min="14" max="14" width="11.140625" style="183" hidden="1" customWidth="1"/>
    <col min="15" max="25" width="9.140625" style="183" hidden="1" customWidth="1"/>
    <col min="26" max="26" width="2.28125" style="183" customWidth="1"/>
    <col min="27" max="27" width="11.57421875" style="183" customWidth="1"/>
    <col min="28" max="28" width="15.7109375" style="182" bestFit="1" customWidth="1"/>
    <col min="29" max="29" width="12.140625" style="182" bestFit="1" customWidth="1"/>
    <col min="30" max="30" width="17.140625" style="182" bestFit="1" customWidth="1"/>
    <col min="31" max="31" width="18.57421875" style="182" customWidth="1"/>
    <col min="32" max="32" width="9.140625" style="182" customWidth="1"/>
    <col min="33" max="33" width="9.140625" style="186" customWidth="1"/>
    <col min="34" max="34" width="9.140625" style="182" customWidth="1"/>
    <col min="35" max="16384" width="9.140625" style="183" customWidth="1"/>
  </cols>
  <sheetData>
    <row r="1" spans="1:33" s="182" customFormat="1" ht="20.25" customHeight="1">
      <c r="A1" s="187" t="s">
        <v>124</v>
      </c>
      <c r="B1" s="187"/>
      <c r="C1" s="187"/>
      <c r="D1" s="187"/>
      <c r="E1" s="187"/>
      <c r="F1" s="187"/>
      <c r="G1" s="187"/>
      <c r="H1" s="187"/>
      <c r="I1" s="187"/>
      <c r="J1" s="187"/>
      <c r="K1" s="187"/>
      <c r="L1" s="183"/>
      <c r="M1" s="183"/>
      <c r="N1" s="183"/>
      <c r="O1" s="183"/>
      <c r="P1" s="183"/>
      <c r="Q1" s="183"/>
      <c r="R1" s="183"/>
      <c r="S1" s="183"/>
      <c r="T1" s="183"/>
      <c r="U1" s="183"/>
      <c r="V1" s="183"/>
      <c r="W1" s="183"/>
      <c r="X1" s="183"/>
      <c r="Y1" s="183"/>
      <c r="Z1" s="183"/>
      <c r="AA1" s="183"/>
      <c r="AG1" s="186"/>
    </row>
    <row r="2" spans="1:33" s="182" customFormat="1" ht="50.25" customHeight="1">
      <c r="A2" s="188" t="s">
        <v>175</v>
      </c>
      <c r="B2" s="188"/>
      <c r="C2" s="188"/>
      <c r="D2" s="188"/>
      <c r="E2" s="188"/>
      <c r="F2" s="188"/>
      <c r="G2" s="188"/>
      <c r="H2" s="188"/>
      <c r="I2" s="188"/>
      <c r="J2" s="227"/>
      <c r="K2" s="227"/>
      <c r="L2" s="183"/>
      <c r="M2" s="183"/>
      <c r="N2" s="183"/>
      <c r="O2" s="183"/>
      <c r="P2" s="183"/>
      <c r="Q2" s="183"/>
      <c r="R2" s="183"/>
      <c r="S2" s="183"/>
      <c r="T2" s="183"/>
      <c r="U2" s="183"/>
      <c r="V2" s="183"/>
      <c r="W2" s="183"/>
      <c r="X2" s="183"/>
      <c r="Y2" s="183"/>
      <c r="Z2" s="183"/>
      <c r="AA2" s="183"/>
      <c r="AB2" s="267"/>
      <c r="AG2" s="186"/>
    </row>
    <row r="3" spans="1:33" s="182" customFormat="1" ht="18" customHeight="1">
      <c r="A3" s="189" t="s">
        <v>126</v>
      </c>
      <c r="B3" s="189"/>
      <c r="C3" s="189"/>
      <c r="D3" s="189"/>
      <c r="E3" s="189"/>
      <c r="F3" s="189"/>
      <c r="G3" s="189"/>
      <c r="H3" s="189"/>
      <c r="I3" s="189"/>
      <c r="J3" s="189"/>
      <c r="K3" s="189"/>
      <c r="L3" s="183"/>
      <c r="M3" s="183"/>
      <c r="N3" s="183"/>
      <c r="O3" s="183"/>
      <c r="P3" s="183"/>
      <c r="Q3" s="183"/>
      <c r="R3" s="183"/>
      <c r="S3" s="183"/>
      <c r="T3" s="183"/>
      <c r="U3" s="183"/>
      <c r="V3" s="183"/>
      <c r="W3" s="183"/>
      <c r="X3" s="183"/>
      <c r="Y3" s="183"/>
      <c r="Z3" s="183"/>
      <c r="AA3" s="183"/>
      <c r="AG3" s="186"/>
    </row>
    <row r="4" spans="1:33" s="182" customFormat="1" ht="9.75" customHeight="1">
      <c r="A4" s="183"/>
      <c r="B4" s="183"/>
      <c r="C4" s="184"/>
      <c r="D4" s="184"/>
      <c r="E4" s="184"/>
      <c r="F4" s="184"/>
      <c r="G4" s="184"/>
      <c r="H4" s="184"/>
      <c r="I4" s="184"/>
      <c r="J4" s="183">
        <v>192</v>
      </c>
      <c r="K4" s="185">
        <v>67</v>
      </c>
      <c r="L4" s="183"/>
      <c r="M4" s="183"/>
      <c r="N4" s="183"/>
      <c r="O4" s="183"/>
      <c r="P4" s="183"/>
      <c r="Q4" s="183"/>
      <c r="R4" s="183"/>
      <c r="S4" s="183"/>
      <c r="T4" s="183"/>
      <c r="U4" s="183"/>
      <c r="V4" s="183"/>
      <c r="W4" s="183"/>
      <c r="X4" s="183"/>
      <c r="Y4" s="183"/>
      <c r="Z4" s="183"/>
      <c r="AA4" s="183"/>
      <c r="AG4" s="186"/>
    </row>
    <row r="5" spans="1:33" s="182" customFormat="1" ht="30.75" customHeight="1">
      <c r="A5" s="190" t="s">
        <v>51</v>
      </c>
      <c r="B5" s="190" t="s">
        <v>127</v>
      </c>
      <c r="C5" s="190" t="s">
        <v>95</v>
      </c>
      <c r="D5" s="190" t="s">
        <v>128</v>
      </c>
      <c r="E5" s="190" t="s">
        <v>129</v>
      </c>
      <c r="F5" s="191" t="s">
        <v>130</v>
      </c>
      <c r="G5" s="191" t="s">
        <v>131</v>
      </c>
      <c r="H5" s="191" t="s">
        <v>132</v>
      </c>
      <c r="I5" s="190" t="s">
        <v>133</v>
      </c>
      <c r="J5" s="183">
        <v>192</v>
      </c>
      <c r="K5" s="185">
        <v>67</v>
      </c>
      <c r="L5" s="183"/>
      <c r="M5" s="183"/>
      <c r="N5" s="183"/>
      <c r="O5" s="183"/>
      <c r="P5" s="183"/>
      <c r="Q5" s="183"/>
      <c r="R5" s="183"/>
      <c r="S5" s="183"/>
      <c r="T5" s="183"/>
      <c r="U5" s="183"/>
      <c r="V5" s="183"/>
      <c r="W5" s="183"/>
      <c r="X5" s="183"/>
      <c r="Y5" s="183"/>
      <c r="Z5" s="183"/>
      <c r="AA5" s="183"/>
      <c r="AD5" s="232" t="s">
        <v>134</v>
      </c>
      <c r="AE5" s="232" t="s">
        <v>135</v>
      </c>
      <c r="AG5" s="186"/>
    </row>
    <row r="6" spans="1:33" s="182" customFormat="1" ht="18" customHeight="1">
      <c r="A6" s="192">
        <v>1</v>
      </c>
      <c r="B6" s="186" t="s">
        <v>136</v>
      </c>
      <c r="C6" s="192" t="s">
        <v>137</v>
      </c>
      <c r="D6" s="193">
        <v>4</v>
      </c>
      <c r="E6" s="194">
        <v>3122.05</v>
      </c>
      <c r="F6" s="195">
        <v>104.06833333333334</v>
      </c>
      <c r="G6" s="195">
        <v>416.27</v>
      </c>
      <c r="H6" s="277">
        <v>0.6992</v>
      </c>
      <c r="I6" s="214">
        <v>0.83</v>
      </c>
      <c r="J6" s="183"/>
      <c r="K6" s="185"/>
      <c r="L6" s="183"/>
      <c r="M6" s="183"/>
      <c r="N6" s="183"/>
      <c r="O6" s="183"/>
      <c r="P6" s="183"/>
      <c r="Q6" s="183"/>
      <c r="R6" s="183"/>
      <c r="S6" s="183"/>
      <c r="T6" s="183"/>
      <c r="U6" s="183"/>
      <c r="V6" s="183"/>
      <c r="W6" s="183"/>
      <c r="X6" s="183"/>
      <c r="Y6" s="183"/>
      <c r="Z6" s="183"/>
      <c r="AA6" s="183"/>
      <c r="AD6" s="233">
        <v>18.81</v>
      </c>
      <c r="AE6" s="233">
        <v>0</v>
      </c>
      <c r="AG6" s="186"/>
    </row>
    <row r="7" spans="1:33" s="182" customFormat="1" ht="18" customHeight="1">
      <c r="A7" s="192">
        <v>2</v>
      </c>
      <c r="B7" s="186" t="s">
        <v>138</v>
      </c>
      <c r="C7" s="192" t="s">
        <v>139</v>
      </c>
      <c r="D7" s="193">
        <v>3</v>
      </c>
      <c r="E7" s="194">
        <v>1362.298574</v>
      </c>
      <c r="F7" s="195">
        <v>45.40995246666667</v>
      </c>
      <c r="G7" s="195">
        <v>136.22</v>
      </c>
      <c r="H7" s="277">
        <v>0.81</v>
      </c>
      <c r="I7" s="214">
        <v>0.49</v>
      </c>
      <c r="J7" s="183"/>
      <c r="K7" s="185"/>
      <c r="L7" s="183"/>
      <c r="M7" s="183"/>
      <c r="N7" s="183"/>
      <c r="O7" s="183"/>
      <c r="P7" s="183"/>
      <c r="Q7" s="183"/>
      <c r="R7" s="183"/>
      <c r="S7" s="183"/>
      <c r="T7" s="183"/>
      <c r="U7" s="183"/>
      <c r="V7" s="183"/>
      <c r="W7" s="183"/>
      <c r="X7" s="183"/>
      <c r="Y7" s="183"/>
      <c r="Z7" s="183"/>
      <c r="AA7" s="183"/>
      <c r="AD7" s="233"/>
      <c r="AE7" s="233"/>
      <c r="AG7" s="186"/>
    </row>
    <row r="8" spans="1:33" s="182" customFormat="1" ht="18" customHeight="1">
      <c r="A8" s="192">
        <v>3</v>
      </c>
      <c r="B8" s="186" t="s">
        <v>143</v>
      </c>
      <c r="C8" s="192" t="s">
        <v>141</v>
      </c>
      <c r="D8" s="193">
        <v>2</v>
      </c>
      <c r="E8" s="194">
        <v>4263.1</v>
      </c>
      <c r="F8" s="195">
        <v>142.10333333333335</v>
      </c>
      <c r="G8" s="195">
        <v>284.2</v>
      </c>
      <c r="H8" s="277">
        <v>0.6992</v>
      </c>
      <c r="I8" s="214">
        <v>0.56</v>
      </c>
      <c r="J8" s="183"/>
      <c r="K8" s="183"/>
      <c r="L8" s="183"/>
      <c r="M8" s="183"/>
      <c r="N8" s="183"/>
      <c r="O8" s="183"/>
      <c r="P8" s="183"/>
      <c r="Q8" s="183"/>
      <c r="R8" s="183"/>
      <c r="S8" s="183"/>
      <c r="T8" s="183"/>
      <c r="U8" s="183"/>
      <c r="V8" s="183"/>
      <c r="W8" s="183"/>
      <c r="X8" s="183"/>
      <c r="Y8" s="183"/>
      <c r="Z8" s="183"/>
      <c r="AA8" s="183"/>
      <c r="AD8" s="233"/>
      <c r="AE8" s="233"/>
      <c r="AG8" s="186"/>
    </row>
    <row r="9" spans="1:33" s="182" customFormat="1" ht="18" customHeight="1">
      <c r="A9" s="197" t="s">
        <v>144</v>
      </c>
      <c r="B9" s="197"/>
      <c r="C9" s="197"/>
      <c r="D9" s="197"/>
      <c r="E9" s="197"/>
      <c r="F9" s="198"/>
      <c r="G9" s="198"/>
      <c r="H9" s="198"/>
      <c r="I9" s="228">
        <v>1.88</v>
      </c>
      <c r="J9" s="183"/>
      <c r="K9" s="183"/>
      <c r="L9" s="183"/>
      <c r="M9" s="183"/>
      <c r="N9" s="183"/>
      <c r="O9" s="183"/>
      <c r="P9" s="183"/>
      <c r="Q9" s="183"/>
      <c r="R9" s="183"/>
      <c r="S9" s="183"/>
      <c r="T9" s="183"/>
      <c r="U9" s="183"/>
      <c r="V9" s="183"/>
      <c r="W9" s="183"/>
      <c r="X9" s="183"/>
      <c r="Y9" s="183"/>
      <c r="Z9" s="183"/>
      <c r="AA9" s="183"/>
      <c r="AD9" s="237">
        <v>0</v>
      </c>
      <c r="AE9" s="234"/>
      <c r="AG9" s="186"/>
    </row>
    <row r="10" spans="1:33" s="182" customFormat="1" ht="18" customHeight="1">
      <c r="A10" s="199" t="s">
        <v>145</v>
      </c>
      <c r="B10" s="199"/>
      <c r="C10" s="199"/>
      <c r="D10" s="200">
        <v>0.2</v>
      </c>
      <c r="E10" s="200"/>
      <c r="F10" s="201"/>
      <c r="G10" s="201"/>
      <c r="H10" s="201"/>
      <c r="I10" s="229">
        <f>I9*20%</f>
        <v>0.376</v>
      </c>
      <c r="J10" s="183"/>
      <c r="K10" s="183"/>
      <c r="L10" s="183"/>
      <c r="M10" s="183"/>
      <c r="N10" s="183"/>
      <c r="O10" s="183"/>
      <c r="P10" s="183"/>
      <c r="Q10" s="183"/>
      <c r="R10" s="183"/>
      <c r="S10" s="183"/>
      <c r="T10" s="183"/>
      <c r="U10" s="183"/>
      <c r="V10" s="183"/>
      <c r="W10" s="183"/>
      <c r="X10" s="183"/>
      <c r="Y10" s="183"/>
      <c r="Z10" s="183"/>
      <c r="AA10" s="183"/>
      <c r="AD10" s="233" t="e">
        <v>#REF!</v>
      </c>
      <c r="AE10" s="233"/>
      <c r="AG10" s="186"/>
    </row>
    <row r="11" spans="1:33" s="182" customFormat="1" ht="18" customHeight="1">
      <c r="A11" s="197" t="s">
        <v>146</v>
      </c>
      <c r="B11" s="197"/>
      <c r="C11" s="197"/>
      <c r="D11" s="197"/>
      <c r="E11" s="197"/>
      <c r="F11" s="201"/>
      <c r="G11" s="201"/>
      <c r="H11" s="201"/>
      <c r="I11" s="230">
        <f>I9+I10</f>
        <v>2.256</v>
      </c>
      <c r="J11" s="183"/>
      <c r="K11" s="183"/>
      <c r="L11" s="183"/>
      <c r="M11" s="183"/>
      <c r="N11" s="183"/>
      <c r="O11" s="183"/>
      <c r="P11" s="183"/>
      <c r="Q11" s="183"/>
      <c r="R11" s="183"/>
      <c r="S11" s="183"/>
      <c r="T11" s="183"/>
      <c r="U11" s="183"/>
      <c r="V11" s="183"/>
      <c r="W11" s="183"/>
      <c r="X11" s="183"/>
      <c r="Y11" s="183"/>
      <c r="Z11" s="183"/>
      <c r="AA11" s="183"/>
      <c r="AD11" s="269" t="e">
        <v>#REF!</v>
      </c>
      <c r="AE11" s="232"/>
      <c r="AG11" s="186"/>
    </row>
    <row r="12" spans="1:33" s="182" customFormat="1" ht="9.75" customHeight="1">
      <c r="A12" s="202"/>
      <c r="B12" s="202"/>
      <c r="C12" s="202"/>
      <c r="D12" s="202"/>
      <c r="E12" s="202"/>
      <c r="F12" s="203"/>
      <c r="G12" s="203"/>
      <c r="H12" s="203"/>
      <c r="I12" s="202"/>
      <c r="J12" s="183"/>
      <c r="K12" s="183"/>
      <c r="L12" s="183"/>
      <c r="M12" s="183"/>
      <c r="N12" s="183"/>
      <c r="O12" s="183"/>
      <c r="P12" s="183"/>
      <c r="Q12" s="183"/>
      <c r="R12" s="183"/>
      <c r="S12" s="183"/>
      <c r="T12" s="183"/>
      <c r="U12" s="183"/>
      <c r="V12" s="183"/>
      <c r="W12" s="183"/>
      <c r="X12" s="183"/>
      <c r="Y12" s="183"/>
      <c r="Z12" s="183"/>
      <c r="AA12" s="183"/>
      <c r="AB12" s="182">
        <v>1.739</v>
      </c>
      <c r="AD12" s="269"/>
      <c r="AE12" s="232"/>
      <c r="AG12" s="186"/>
    </row>
    <row r="13" spans="1:33" s="182" customFormat="1" ht="18" customHeight="1">
      <c r="A13" s="204" t="s">
        <v>147</v>
      </c>
      <c r="B13" s="204"/>
      <c r="C13" s="204"/>
      <c r="D13" s="204"/>
      <c r="E13" s="204"/>
      <c r="F13" s="204"/>
      <c r="G13" s="204"/>
      <c r="H13" s="204"/>
      <c r="I13" s="204"/>
      <c r="J13" s="204"/>
      <c r="K13" s="204"/>
      <c r="L13" s="183"/>
      <c r="M13" s="183"/>
      <c r="N13" s="183"/>
      <c r="O13" s="183"/>
      <c r="P13" s="183"/>
      <c r="Q13" s="183"/>
      <c r="R13" s="183"/>
      <c r="S13" s="183"/>
      <c r="T13" s="183"/>
      <c r="U13" s="183"/>
      <c r="V13" s="183"/>
      <c r="W13" s="183"/>
      <c r="X13" s="183"/>
      <c r="Y13" s="183"/>
      <c r="Z13" s="183"/>
      <c r="AA13" s="183"/>
      <c r="AD13" s="234"/>
      <c r="AE13" s="234"/>
      <c r="AG13" s="186"/>
    </row>
    <row r="14" spans="1:33" s="182" customFormat="1" ht="30" customHeight="1">
      <c r="A14" s="190" t="s">
        <v>51</v>
      </c>
      <c r="B14" s="190" t="s">
        <v>127</v>
      </c>
      <c r="C14" s="190" t="s">
        <v>95</v>
      </c>
      <c r="D14" s="190" t="s">
        <v>128</v>
      </c>
      <c r="E14" s="190" t="s">
        <v>129</v>
      </c>
      <c r="F14" s="191" t="s">
        <v>148</v>
      </c>
      <c r="G14" s="191" t="s">
        <v>131</v>
      </c>
      <c r="H14" s="191"/>
      <c r="I14" s="190" t="s">
        <v>172</v>
      </c>
      <c r="J14" s="183"/>
      <c r="K14" s="183"/>
      <c r="L14" s="183"/>
      <c r="M14" s="183"/>
      <c r="N14" s="183"/>
      <c r="O14" s="183"/>
      <c r="P14" s="183"/>
      <c r="Q14" s="183"/>
      <c r="R14" s="183"/>
      <c r="S14" s="183"/>
      <c r="T14" s="183"/>
      <c r="U14" s="183"/>
      <c r="V14" s="183"/>
      <c r="W14" s="183"/>
      <c r="X14" s="183"/>
      <c r="Y14" s="183"/>
      <c r="Z14" s="183"/>
      <c r="AA14" s="183"/>
      <c r="AB14" s="210"/>
      <c r="AD14" s="232" t="s">
        <v>134</v>
      </c>
      <c r="AE14" s="232" t="s">
        <v>135</v>
      </c>
      <c r="AG14" s="186"/>
    </row>
    <row r="15" spans="1:33" s="182" customFormat="1" ht="23.25" customHeight="1">
      <c r="A15" s="205">
        <v>1</v>
      </c>
      <c r="B15" s="206" t="s">
        <v>149</v>
      </c>
      <c r="C15" s="192" t="s">
        <v>150</v>
      </c>
      <c r="D15" s="207">
        <v>2</v>
      </c>
      <c r="E15" s="208">
        <v>20</v>
      </c>
      <c r="F15" s="209">
        <v>360</v>
      </c>
      <c r="G15" s="209"/>
      <c r="H15" s="209"/>
      <c r="I15" s="238">
        <v>0.72</v>
      </c>
      <c r="J15" s="231"/>
      <c r="K15" s="183"/>
      <c r="L15" s="183"/>
      <c r="M15" s="183"/>
      <c r="N15" s="183"/>
      <c r="O15" s="183"/>
      <c r="P15" s="183"/>
      <c r="Q15" s="183"/>
      <c r="R15" s="183"/>
      <c r="S15" s="183"/>
      <c r="T15" s="183"/>
      <c r="U15" s="183"/>
      <c r="V15" s="183"/>
      <c r="W15" s="183"/>
      <c r="X15" s="183"/>
      <c r="Y15" s="183"/>
      <c r="Z15" s="183"/>
      <c r="AA15" s="235"/>
      <c r="AB15" s="268"/>
      <c r="AD15" s="270">
        <v>639.92</v>
      </c>
      <c r="AE15" s="233">
        <v>0</v>
      </c>
      <c r="AG15" s="186"/>
    </row>
    <row r="16" spans="1:33" s="182" customFormat="1" ht="23.25" customHeight="1">
      <c r="A16" s="192">
        <v>2</v>
      </c>
      <c r="B16" s="210" t="s">
        <v>151</v>
      </c>
      <c r="C16" s="192" t="s">
        <v>150</v>
      </c>
      <c r="D16" s="211">
        <v>1</v>
      </c>
      <c r="E16" s="212">
        <v>105</v>
      </c>
      <c r="F16" s="213">
        <v>210</v>
      </c>
      <c r="G16" s="213"/>
      <c r="H16" s="213"/>
      <c r="I16" s="222">
        <v>0.42</v>
      </c>
      <c r="J16" s="231"/>
      <c r="K16" s="183"/>
      <c r="L16" s="183"/>
      <c r="M16" s="183"/>
      <c r="N16" s="183"/>
      <c r="O16" s="183"/>
      <c r="P16" s="183"/>
      <c r="Q16" s="183"/>
      <c r="R16" s="183"/>
      <c r="S16" s="183"/>
      <c r="T16" s="183"/>
      <c r="U16" s="183"/>
      <c r="V16" s="183"/>
      <c r="W16" s="183"/>
      <c r="X16" s="183"/>
      <c r="Y16" s="183"/>
      <c r="Z16" s="183"/>
      <c r="AA16" s="235"/>
      <c r="AB16" s="268"/>
      <c r="AD16" s="270"/>
      <c r="AE16" s="233"/>
      <c r="AG16" s="186"/>
    </row>
    <row r="17" spans="1:33" s="182" customFormat="1" ht="23.25" customHeight="1">
      <c r="A17" s="192">
        <v>3</v>
      </c>
      <c r="B17" s="210" t="s">
        <v>152</v>
      </c>
      <c r="C17" s="192" t="s">
        <v>150</v>
      </c>
      <c r="D17" s="211">
        <v>1</v>
      </c>
      <c r="E17" s="212">
        <v>345.98</v>
      </c>
      <c r="F17" s="214"/>
      <c r="G17" s="213">
        <v>345.98</v>
      </c>
      <c r="H17" s="213"/>
      <c r="I17" s="222">
        <v>0.69</v>
      </c>
      <c r="J17" s="231"/>
      <c r="K17" s="183"/>
      <c r="L17" s="183"/>
      <c r="M17" s="183"/>
      <c r="N17" s="183"/>
      <c r="O17" s="183"/>
      <c r="P17" s="183"/>
      <c r="Q17" s="183"/>
      <c r="R17" s="183"/>
      <c r="S17" s="183"/>
      <c r="T17" s="183"/>
      <c r="U17" s="183"/>
      <c r="V17" s="183"/>
      <c r="W17" s="183"/>
      <c r="X17" s="183"/>
      <c r="Y17" s="183"/>
      <c r="Z17" s="183"/>
      <c r="AA17" s="235"/>
      <c r="AB17" s="268"/>
      <c r="AD17" s="270"/>
      <c r="AE17" s="233"/>
      <c r="AG17" s="186"/>
    </row>
    <row r="18" spans="1:33" s="182" customFormat="1" ht="27.75" customHeight="1">
      <c r="A18" s="192">
        <v>4</v>
      </c>
      <c r="B18" s="210" t="s">
        <v>153</v>
      </c>
      <c r="C18" s="192" t="s">
        <v>150</v>
      </c>
      <c r="D18" s="211">
        <v>1</v>
      </c>
      <c r="E18" s="212">
        <v>644.52</v>
      </c>
      <c r="F18" s="214"/>
      <c r="G18" s="213">
        <v>644.52</v>
      </c>
      <c r="H18" s="213"/>
      <c r="I18" s="222">
        <v>1.28</v>
      </c>
      <c r="J18" s="231"/>
      <c r="K18" s="183"/>
      <c r="L18" s="183"/>
      <c r="M18" s="183"/>
      <c r="N18" s="183"/>
      <c r="O18" s="183"/>
      <c r="P18" s="183"/>
      <c r="Q18" s="183"/>
      <c r="R18" s="183"/>
      <c r="S18" s="183"/>
      <c r="T18" s="183"/>
      <c r="U18" s="183"/>
      <c r="V18" s="183"/>
      <c r="W18" s="183"/>
      <c r="X18" s="183"/>
      <c r="Y18" s="183"/>
      <c r="Z18" s="183"/>
      <c r="AA18" s="183"/>
      <c r="AD18" s="270"/>
      <c r="AE18" s="233"/>
      <c r="AG18" s="186"/>
    </row>
    <row r="19" spans="1:33" s="182" customFormat="1" ht="43.5" customHeight="1">
      <c r="A19" s="215">
        <v>5</v>
      </c>
      <c r="B19" s="216" t="s">
        <v>176</v>
      </c>
      <c r="C19" s="192" t="s">
        <v>150</v>
      </c>
      <c r="D19" s="217">
        <v>1</v>
      </c>
      <c r="E19" s="218">
        <v>47</v>
      </c>
      <c r="F19" s="219"/>
      <c r="G19" s="213">
        <v>47</v>
      </c>
      <c r="H19" s="213"/>
      <c r="I19" s="241">
        <v>47</v>
      </c>
      <c r="J19" s="231"/>
      <c r="K19" s="183"/>
      <c r="L19" s="183"/>
      <c r="M19" s="183"/>
      <c r="N19" s="183"/>
      <c r="O19" s="183"/>
      <c r="P19" s="183"/>
      <c r="Q19" s="183"/>
      <c r="R19" s="183"/>
      <c r="S19" s="183"/>
      <c r="T19" s="183"/>
      <c r="U19" s="183"/>
      <c r="V19" s="183"/>
      <c r="W19" s="183"/>
      <c r="X19" s="183"/>
      <c r="Y19" s="183"/>
      <c r="Z19" s="183"/>
      <c r="AA19" s="183"/>
      <c r="AD19" s="270">
        <v>106.65</v>
      </c>
      <c r="AE19" s="233">
        <v>0</v>
      </c>
      <c r="AG19" s="186"/>
    </row>
    <row r="20" spans="1:33" s="182" customFormat="1" ht="18" customHeight="1">
      <c r="A20" s="220" t="s">
        <v>144</v>
      </c>
      <c r="B20" s="220"/>
      <c r="C20" s="220"/>
      <c r="D20" s="220"/>
      <c r="E20" s="220"/>
      <c r="F20" s="221"/>
      <c r="G20" s="221"/>
      <c r="H20" s="221"/>
      <c r="I20" s="221">
        <v>50.11</v>
      </c>
      <c r="J20" s="183"/>
      <c r="K20" s="183"/>
      <c r="L20" s="183"/>
      <c r="M20" s="183"/>
      <c r="N20" s="183"/>
      <c r="O20" s="183"/>
      <c r="P20" s="183"/>
      <c r="Q20" s="183"/>
      <c r="R20" s="183"/>
      <c r="S20" s="183"/>
      <c r="T20" s="183"/>
      <c r="U20" s="183"/>
      <c r="V20" s="183"/>
      <c r="W20" s="183"/>
      <c r="X20" s="183"/>
      <c r="Y20" s="183"/>
      <c r="Z20" s="183"/>
      <c r="AA20" s="183"/>
      <c r="AD20" s="233">
        <v>0</v>
      </c>
      <c r="AE20" s="233"/>
      <c r="AG20" s="186"/>
    </row>
    <row r="21" spans="1:33" s="182" customFormat="1" ht="18" customHeight="1">
      <c r="A21" s="199" t="s">
        <v>145</v>
      </c>
      <c r="B21" s="199"/>
      <c r="C21" s="199"/>
      <c r="D21" s="196">
        <v>0.25003401964264604</v>
      </c>
      <c r="E21" s="196"/>
      <c r="F21" s="221"/>
      <c r="G21" s="221"/>
      <c r="H21" s="221"/>
      <c r="I21" s="221">
        <f>I20*20%</f>
        <v>10.022</v>
      </c>
      <c r="J21" s="183"/>
      <c r="K21" s="183"/>
      <c r="L21" s="183"/>
      <c r="M21" s="183"/>
      <c r="N21" s="183"/>
      <c r="O21" s="183"/>
      <c r="P21" s="183"/>
      <c r="Q21" s="183"/>
      <c r="R21" s="183"/>
      <c r="S21" s="183"/>
      <c r="T21" s="183"/>
      <c r="U21" s="183"/>
      <c r="V21" s="183"/>
      <c r="W21" s="183"/>
      <c r="X21" s="183"/>
      <c r="Y21" s="183"/>
      <c r="Z21" s="183"/>
      <c r="AA21" s="183"/>
      <c r="AD21" s="233">
        <v>0</v>
      </c>
      <c r="AE21" s="233"/>
      <c r="AG21" s="186"/>
    </row>
    <row r="22" spans="1:33" s="182" customFormat="1" ht="18" customHeight="1">
      <c r="A22" s="220" t="s">
        <v>155</v>
      </c>
      <c r="B22" s="220"/>
      <c r="C22" s="220"/>
      <c r="D22" s="220"/>
      <c r="E22" s="220"/>
      <c r="F22" s="221"/>
      <c r="G22" s="221"/>
      <c r="H22" s="221"/>
      <c r="I22" s="221">
        <f>I21+I20</f>
        <v>60.132</v>
      </c>
      <c r="J22" s="183"/>
      <c r="K22" s="183"/>
      <c r="L22" s="183"/>
      <c r="M22" s="183"/>
      <c r="N22" s="183"/>
      <c r="O22" s="183"/>
      <c r="P22" s="183"/>
      <c r="Q22" s="183"/>
      <c r="R22" s="183"/>
      <c r="S22" s="183"/>
      <c r="T22" s="183"/>
      <c r="U22" s="183"/>
      <c r="V22" s="183"/>
      <c r="W22" s="183"/>
      <c r="X22" s="183"/>
      <c r="Y22" s="183"/>
      <c r="Z22" s="183"/>
      <c r="AA22" s="236"/>
      <c r="AD22" s="269">
        <v>0</v>
      </c>
      <c r="AE22" s="232"/>
      <c r="AG22" s="186"/>
    </row>
    <row r="23" spans="1:33" s="182" customFormat="1" ht="9.75" customHeight="1">
      <c r="A23" s="186"/>
      <c r="B23" s="186"/>
      <c r="C23" s="192"/>
      <c r="D23" s="192"/>
      <c r="E23" s="192"/>
      <c r="F23" s="222"/>
      <c r="G23" s="222"/>
      <c r="H23" s="222"/>
      <c r="I23" s="192"/>
      <c r="J23" s="183"/>
      <c r="K23" s="185"/>
      <c r="L23" s="183"/>
      <c r="M23" s="183"/>
      <c r="N23" s="183"/>
      <c r="O23" s="183"/>
      <c r="P23" s="183"/>
      <c r="Q23" s="183"/>
      <c r="R23" s="183"/>
      <c r="S23" s="183"/>
      <c r="T23" s="183"/>
      <c r="U23" s="183"/>
      <c r="V23" s="183"/>
      <c r="W23" s="183"/>
      <c r="X23" s="183"/>
      <c r="Y23" s="183"/>
      <c r="Z23" s="183"/>
      <c r="AA23" s="183"/>
      <c r="AD23" s="234"/>
      <c r="AE23" s="237"/>
      <c r="AG23" s="186"/>
    </row>
    <row r="24" spans="1:33" s="182" customFormat="1" ht="18" customHeight="1">
      <c r="A24" s="223" t="s">
        <v>156</v>
      </c>
      <c r="B24" s="223"/>
      <c r="C24" s="223"/>
      <c r="D24" s="223"/>
      <c r="E24" s="223"/>
      <c r="F24" s="224"/>
      <c r="G24" s="224"/>
      <c r="H24" s="224"/>
      <c r="I24" s="224">
        <f>I22+I11</f>
        <v>62.388</v>
      </c>
      <c r="J24" s="183"/>
      <c r="K24" s="183"/>
      <c r="L24" s="183"/>
      <c r="M24" s="183"/>
      <c r="N24" s="183"/>
      <c r="O24" s="183"/>
      <c r="P24" s="183"/>
      <c r="Q24" s="183"/>
      <c r="R24" s="183"/>
      <c r="S24" s="183"/>
      <c r="T24" s="183"/>
      <c r="U24" s="183"/>
      <c r="V24" s="183"/>
      <c r="W24" s="183"/>
      <c r="X24" s="183"/>
      <c r="Y24" s="183"/>
      <c r="Z24" s="183"/>
      <c r="AA24" s="235"/>
      <c r="AB24" s="276">
        <v>526.21</v>
      </c>
      <c r="AD24" s="269" t="e">
        <v>#REF!</v>
      </c>
      <c r="AE24" s="232"/>
      <c r="AG24" s="186"/>
    </row>
    <row r="25" spans="1:33" s="182" customFormat="1" ht="9.75" customHeight="1">
      <c r="A25" s="202"/>
      <c r="B25" s="202"/>
      <c r="C25" s="202"/>
      <c r="D25" s="202"/>
      <c r="E25" s="202"/>
      <c r="F25" s="203"/>
      <c r="G25" s="203"/>
      <c r="H25" s="203"/>
      <c r="I25" s="202"/>
      <c r="J25" s="183"/>
      <c r="K25" s="183"/>
      <c r="L25" s="183"/>
      <c r="M25" s="183"/>
      <c r="N25" s="183"/>
      <c r="O25" s="183"/>
      <c r="P25" s="183"/>
      <c r="Q25" s="183"/>
      <c r="R25" s="183"/>
      <c r="S25" s="183"/>
      <c r="T25" s="183"/>
      <c r="U25" s="183"/>
      <c r="V25" s="183"/>
      <c r="W25" s="183"/>
      <c r="X25" s="183"/>
      <c r="Y25" s="183"/>
      <c r="Z25" s="183"/>
      <c r="AA25" s="183"/>
      <c r="AG25" s="186"/>
    </row>
    <row r="26" spans="1:33" s="182" customFormat="1" ht="18.75" customHeight="1">
      <c r="A26" s="225" t="s">
        <v>157</v>
      </c>
      <c r="B26" s="225"/>
      <c r="C26" s="225"/>
      <c r="D26" s="225"/>
      <c r="E26" s="225"/>
      <c r="F26" s="225"/>
      <c r="G26" s="225"/>
      <c r="H26" s="225"/>
      <c r="I26" s="225"/>
      <c r="J26" s="225"/>
      <c r="K26" s="225"/>
      <c r="L26" s="225"/>
      <c r="M26" s="183"/>
      <c r="N26" s="183"/>
      <c r="O26" s="183"/>
      <c r="P26" s="183"/>
      <c r="Q26" s="183"/>
      <c r="R26" s="183"/>
      <c r="S26" s="183"/>
      <c r="T26" s="183"/>
      <c r="U26" s="183"/>
      <c r="V26" s="183"/>
      <c r="W26" s="183"/>
      <c r="X26" s="183"/>
      <c r="Y26" s="183"/>
      <c r="Z26" s="183"/>
      <c r="AA26" s="183"/>
      <c r="AG26" s="186"/>
    </row>
    <row r="27" spans="1:33" s="182" customFormat="1" ht="16.5" customHeight="1">
      <c r="A27" s="226" t="s">
        <v>158</v>
      </c>
      <c r="B27" s="226"/>
      <c r="C27" s="226"/>
      <c r="D27" s="226"/>
      <c r="E27" s="226"/>
      <c r="F27" s="226"/>
      <c r="G27" s="226"/>
      <c r="H27" s="226"/>
      <c r="I27" s="226"/>
      <c r="J27" s="226"/>
      <c r="K27" s="226"/>
      <c r="L27" s="226"/>
      <c r="M27" s="183"/>
      <c r="N27" s="183"/>
      <c r="O27" s="183"/>
      <c r="P27" s="183"/>
      <c r="Q27" s="183"/>
      <c r="R27" s="183"/>
      <c r="S27" s="183"/>
      <c r="T27" s="183"/>
      <c r="U27" s="183"/>
      <c r="V27" s="183"/>
      <c r="W27" s="183"/>
      <c r="X27" s="183"/>
      <c r="Y27" s="183"/>
      <c r="Z27" s="183"/>
      <c r="AA27" s="183"/>
      <c r="AG27" s="186"/>
    </row>
    <row r="28" spans="1:33" s="182" customFormat="1" ht="16.5" customHeight="1">
      <c r="A28" s="226" t="s">
        <v>159</v>
      </c>
      <c r="B28" s="226"/>
      <c r="C28" s="226"/>
      <c r="D28" s="226"/>
      <c r="E28" s="226"/>
      <c r="F28" s="226"/>
      <c r="G28" s="226"/>
      <c r="H28" s="226"/>
      <c r="I28" s="226"/>
      <c r="J28" s="226"/>
      <c r="K28" s="226"/>
      <c r="L28" s="226"/>
      <c r="M28" s="183"/>
      <c r="N28" s="183"/>
      <c r="O28" s="183"/>
      <c r="P28" s="183"/>
      <c r="Q28" s="183"/>
      <c r="R28" s="183"/>
      <c r="S28" s="183"/>
      <c r="T28" s="183"/>
      <c r="U28" s="183"/>
      <c r="V28" s="183"/>
      <c r="W28" s="183"/>
      <c r="X28" s="183"/>
      <c r="Y28" s="183"/>
      <c r="Z28" s="183"/>
      <c r="AA28" s="183"/>
      <c r="AG28" s="186"/>
    </row>
    <row r="29" spans="1:33" s="182" customFormat="1" ht="16.5" customHeight="1">
      <c r="A29" s="226" t="s">
        <v>160</v>
      </c>
      <c r="B29" s="226"/>
      <c r="C29" s="226"/>
      <c r="D29" s="226"/>
      <c r="E29" s="226"/>
      <c r="F29" s="226"/>
      <c r="G29" s="226"/>
      <c r="H29" s="226"/>
      <c r="I29" s="226"/>
      <c r="J29" s="226"/>
      <c r="K29" s="226"/>
      <c r="L29" s="226"/>
      <c r="M29" s="183"/>
      <c r="N29" s="183"/>
      <c r="O29" s="183"/>
      <c r="P29" s="183"/>
      <c r="Q29" s="183"/>
      <c r="R29" s="183"/>
      <c r="S29" s="183"/>
      <c r="T29" s="183"/>
      <c r="U29" s="183"/>
      <c r="V29" s="183"/>
      <c r="W29" s="183"/>
      <c r="X29" s="183"/>
      <c r="Y29" s="183"/>
      <c r="Z29" s="183"/>
      <c r="AA29" s="183"/>
      <c r="AG29" s="186"/>
    </row>
    <row r="30" spans="1:12" ht="16.5" customHeight="1">
      <c r="A30" s="226" t="s">
        <v>174</v>
      </c>
      <c r="B30" s="226"/>
      <c r="C30" s="226"/>
      <c r="D30" s="226"/>
      <c r="E30" s="226"/>
      <c r="F30" s="226"/>
      <c r="G30" s="226"/>
      <c r="H30" s="226"/>
      <c r="I30" s="226"/>
      <c r="J30" s="226"/>
      <c r="K30" s="226"/>
      <c r="L30" s="226"/>
    </row>
    <row r="31" spans="1:12" ht="167.25" customHeight="1">
      <c r="A31" s="242" t="s">
        <v>161</v>
      </c>
      <c r="B31" s="242"/>
      <c r="C31" s="242"/>
      <c r="D31" s="242"/>
      <c r="E31" s="242"/>
      <c r="F31" s="242"/>
      <c r="G31" s="242"/>
      <c r="H31" s="242"/>
      <c r="I31" s="242"/>
      <c r="J31" s="242"/>
      <c r="K31" s="242"/>
      <c r="L31" s="242"/>
    </row>
  </sheetData>
  <sheetProtection/>
  <mergeCells count="25">
    <mergeCell ref="A1:I1"/>
    <mergeCell ref="J1:K1"/>
    <mergeCell ref="A2:I2"/>
    <mergeCell ref="A3:K3"/>
    <mergeCell ref="A9:D9"/>
    <mergeCell ref="AD9:AE9"/>
    <mergeCell ref="A10:C10"/>
    <mergeCell ref="AD10:AE10"/>
    <mergeCell ref="A11:D11"/>
    <mergeCell ref="AD11:AE11"/>
    <mergeCell ref="A13:K13"/>
    <mergeCell ref="A20:D20"/>
    <mergeCell ref="AD20:AE20"/>
    <mergeCell ref="A21:C21"/>
    <mergeCell ref="AD21:AE21"/>
    <mergeCell ref="A22:D22"/>
    <mergeCell ref="AD22:AE22"/>
    <mergeCell ref="A24:D24"/>
    <mergeCell ref="AD24:AE24"/>
    <mergeCell ref="A26:L26"/>
    <mergeCell ref="A27:L27"/>
    <mergeCell ref="A28:L28"/>
    <mergeCell ref="A29:L29"/>
    <mergeCell ref="A30:L30"/>
    <mergeCell ref="A31:L31"/>
  </mergeCells>
  <printOptions/>
  <pageMargins left="0.5118110236220472" right="0.5118110236220472" top="1.062992125984252" bottom="0.8661417322834646" header="0.31496062992125984" footer="0.31496062992125984"/>
  <pageSetup fitToHeight="0" fitToWidth="1" horizontalDpi="600" verticalDpi="600" orientation="portrait" paperSize="9" scale="7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pemanuel</cp:lastModifiedBy>
  <dcterms:created xsi:type="dcterms:W3CDTF">2022-10-21T19:22:24Z</dcterms:created>
  <dcterms:modified xsi:type="dcterms:W3CDTF">2022-11-17T15:18:57Z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1046</vt:i4>
  </property>
  <property fmtid="{D5CDD505-2E9C-101B-9397-08002B2CF9AE}" pid="3" name="I">
    <vt:lpwstr>4265A8A45F2349C2881C0B81F3DA7C72</vt:lpwstr>
  </property>
  <property fmtid="{D5CDD505-2E9C-101B-9397-08002B2CF9AE}" pid="4" name="KSOProductBuildV">
    <vt:lpwstr>1046-11.2.0.11380</vt:lpwstr>
  </property>
</Properties>
</file>