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BIANCA - PROPOSTAS ESCOLA CAMARAGIBE\"/>
    </mc:Choice>
  </mc:AlternateContent>
  <xr:revisionPtr revIDLastSave="0" documentId="13_ncr:1_{0A1AB08B-0F26-4A38-BAFA-7B58736945A4}" xr6:coauthVersionLast="47" xr6:coauthVersionMax="47" xr10:uidLastSave="{00000000-0000-0000-0000-000000000000}"/>
  <bookViews>
    <workbookView xWindow="-120" yWindow="-120" windowWidth="29040" windowHeight="15720" tabRatio="772" firstSheet="1" activeTab="8" xr2:uid="{00000000-000D-0000-FFFF-FFFF00000000}"/>
  </bookViews>
  <sheets>
    <sheet name="Resumo" sheetId="15" state="hidden" r:id="rId1"/>
    <sheet name="Planilha" sheetId="5" r:id="rId2"/>
    <sheet name="Cronograma" sheetId="7" r:id="rId3"/>
    <sheet name="ABC Serviços" sheetId="9" r:id="rId4"/>
    <sheet name="ABC Insumos" sheetId="10" r:id="rId5"/>
    <sheet name="BDI SERV" sheetId="8" r:id="rId6"/>
    <sheet name="BDI INSUMOS" sheetId="14" state="hidden" r:id="rId7"/>
    <sheet name="Encargos Sociais" sheetId="11" r:id="rId8"/>
    <sheet name="Composições" sheetId="13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C" localSheetId="6">#REF!</definedName>
    <definedName name="\C">#REF!</definedName>
    <definedName name="\D" localSheetId="6">#REF!</definedName>
    <definedName name="\D">#REF!</definedName>
    <definedName name="\F" localSheetId="6">#REF!</definedName>
    <definedName name="\F">#REF!</definedName>
    <definedName name="\G" localSheetId="6">#REF!</definedName>
    <definedName name="\G">#REF!</definedName>
    <definedName name="\I" localSheetId="6">#REF!</definedName>
    <definedName name="\I">#REF!</definedName>
    <definedName name="\l" localSheetId="6">#REF!</definedName>
    <definedName name="\l">#REF!</definedName>
    <definedName name="\M" localSheetId="6">#REF!</definedName>
    <definedName name="\M">#REF!</definedName>
    <definedName name="\P" localSheetId="6">#REF!</definedName>
    <definedName name="\P">#REF!</definedName>
    <definedName name="\R" localSheetId="6">#REF!</definedName>
    <definedName name="\R">#REF!</definedName>
    <definedName name="\S" localSheetId="6">[1]COMPOS1!#REF!</definedName>
    <definedName name="\S">[1]COMPOS1!#REF!</definedName>
    <definedName name="\t" localSheetId="6">#REF!</definedName>
    <definedName name="\t">#REF!</definedName>
    <definedName name="\Y" localSheetId="6">#REF!</definedName>
    <definedName name="\Y">#REF!</definedName>
    <definedName name="_" localSheetId="6">#REF!</definedName>
    <definedName name="_">#REF!</definedName>
    <definedName name="_____R" localSheetId="6">#REF!</definedName>
    <definedName name="_____R">#REF!</definedName>
    <definedName name="_____sub1" localSheetId="6">#REF!</definedName>
    <definedName name="_____sub1">#REF!</definedName>
    <definedName name="_____sub2" localSheetId="6">#REF!</definedName>
    <definedName name="_____sub2">#REF!</definedName>
    <definedName name="_____sub3" localSheetId="6">#REF!</definedName>
    <definedName name="_____sub3">#REF!</definedName>
    <definedName name="_____sub4" localSheetId="6">#REF!</definedName>
    <definedName name="_____sub4">#REF!</definedName>
    <definedName name="____R" localSheetId="6">#REF!</definedName>
    <definedName name="____R">#REF!</definedName>
    <definedName name="____sub1" localSheetId="6">#REF!</definedName>
    <definedName name="____sub1">#REF!</definedName>
    <definedName name="____sub2" localSheetId="6">#REF!</definedName>
    <definedName name="____sub2">#REF!</definedName>
    <definedName name="____sub3" localSheetId="6">#REF!</definedName>
    <definedName name="____sub3">#REF!</definedName>
    <definedName name="____sub4" localSheetId="6">#REF!</definedName>
    <definedName name="____sub4">#REF!</definedName>
    <definedName name="___ELE3" localSheetId="6">#REF!</definedName>
    <definedName name="___ELE3">#REF!</definedName>
    <definedName name="___PL1" localSheetId="6">#REF!</definedName>
    <definedName name="___PL1">#REF!</definedName>
    <definedName name="___R" localSheetId="6">#REF!</definedName>
    <definedName name="___R">#REF!</definedName>
    <definedName name="___sub1" localSheetId="6">#REF!</definedName>
    <definedName name="___sub1">#REF!</definedName>
    <definedName name="___sub2" localSheetId="6">#REF!</definedName>
    <definedName name="___sub2">#REF!</definedName>
    <definedName name="___sub3" localSheetId="6">#REF!</definedName>
    <definedName name="___sub3">#REF!</definedName>
    <definedName name="___sub4" localSheetId="6">#REF!</definedName>
    <definedName name="___sub4">#REF!</definedName>
    <definedName name="___tot1" localSheetId="6">#REF!</definedName>
    <definedName name="___tot1">#REF!</definedName>
    <definedName name="___tot2" localSheetId="6">#REF!</definedName>
    <definedName name="___tot2">#REF!</definedName>
    <definedName name="___tot3" localSheetId="6">#REF!</definedName>
    <definedName name="___tot3">#REF!</definedName>
    <definedName name="___tot4" localSheetId="6">#REF!</definedName>
    <definedName name="___tot4">#REF!</definedName>
    <definedName name="___tot5" localSheetId="6">#REF!</definedName>
    <definedName name="___tot5">#REF!</definedName>
    <definedName name="___tot6" localSheetId="6">#REF!</definedName>
    <definedName name="___tot6">#REF!</definedName>
    <definedName name="___tot7" localSheetId="6">#REF!</definedName>
    <definedName name="___tot7">#REF!</definedName>
    <definedName name="___tot8" localSheetId="6">#REF!</definedName>
    <definedName name="___tot8">#REF!</definedName>
    <definedName name="__A81146" localSheetId="6">#REF!</definedName>
    <definedName name="__A81146">#REF!</definedName>
    <definedName name="__A81146_1" localSheetId="6">#REF!</definedName>
    <definedName name="__A81146_1">#REF!</definedName>
    <definedName name="__A81146_2" localSheetId="6">#REF!</definedName>
    <definedName name="__A81146_2">#REF!</definedName>
    <definedName name="__A81146_26" localSheetId="6">#REF!</definedName>
    <definedName name="__A81146_26">#REF!</definedName>
    <definedName name="__A81146_3" localSheetId="6">#REF!</definedName>
    <definedName name="__A81146_3">#REF!</definedName>
    <definedName name="__A81146_33" localSheetId="6">#REF!</definedName>
    <definedName name="__A81146_33">#REF!</definedName>
    <definedName name="__A81146_34" localSheetId="6">#REF!</definedName>
    <definedName name="__A81146_34">#REF!</definedName>
    <definedName name="__ELE1" localSheetId="6">#REF!</definedName>
    <definedName name="__ELE1">#REF!</definedName>
    <definedName name="__ELE2" localSheetId="6">#REF!</definedName>
    <definedName name="__ELE2">#REF!</definedName>
    <definedName name="__ELE3" localSheetId="6">#REF!</definedName>
    <definedName name="__ELE3">#REF!</definedName>
    <definedName name="__MDO1" localSheetId="6">#REF!</definedName>
    <definedName name="__MDO1">#REF!</definedName>
    <definedName name="__MDO2" localSheetId="6">#REF!</definedName>
    <definedName name="__MDO2">#REF!</definedName>
    <definedName name="__PL1" localSheetId="6">#REF!</definedName>
    <definedName name="__PL1">#REF!</definedName>
    <definedName name="__R" localSheetId="6">#REF!</definedName>
    <definedName name="__R">#REF!</definedName>
    <definedName name="__sub1" localSheetId="6">#REF!</definedName>
    <definedName name="__sub1">#REF!</definedName>
    <definedName name="__sub2" localSheetId="6">#REF!</definedName>
    <definedName name="__sub2">#REF!</definedName>
    <definedName name="__sub3" localSheetId="6">#REF!</definedName>
    <definedName name="__sub3">#REF!</definedName>
    <definedName name="__sub4" localSheetId="6">#REF!</definedName>
    <definedName name="__sub4">#REF!</definedName>
    <definedName name="__tot1" localSheetId="6">#REF!</definedName>
    <definedName name="__tot1">#REF!</definedName>
    <definedName name="__tot2" localSheetId="6">#REF!</definedName>
    <definedName name="__tot2">#REF!</definedName>
    <definedName name="__tot3" localSheetId="6">#REF!</definedName>
    <definedName name="__tot3">#REF!</definedName>
    <definedName name="__tot4" localSheetId="6">#REF!</definedName>
    <definedName name="__tot4">#REF!</definedName>
    <definedName name="__tot5" localSheetId="6">#REF!</definedName>
    <definedName name="__tot5">#REF!</definedName>
    <definedName name="__tot6" localSheetId="6">#REF!</definedName>
    <definedName name="__tot6">#REF!</definedName>
    <definedName name="__tot7" localSheetId="6">#REF!</definedName>
    <definedName name="__tot7">#REF!</definedName>
    <definedName name="__tot8" localSheetId="6">#REF!</definedName>
    <definedName name="__tot8">#REF!</definedName>
    <definedName name="__xlfn.BAHTTEXT" hidden="1">#NAME?</definedName>
    <definedName name="_01_09_96" localSheetId="6">#REF!</definedName>
    <definedName name="_01_09_96">#REF!</definedName>
    <definedName name="_A1" localSheetId="6">#REF!</definedName>
    <definedName name="_A1">#REF!</definedName>
    <definedName name="_C" localSheetId="6">#REF!</definedName>
    <definedName name="_C">#REF!</definedName>
    <definedName name="_cab1" localSheetId="6">#REF!</definedName>
    <definedName name="_cab1">#REF!</definedName>
    <definedName name="_COM010201" localSheetId="6">#REF!</definedName>
    <definedName name="_COM010201">#REF!</definedName>
    <definedName name="_COM010202" localSheetId="6">#REF!</definedName>
    <definedName name="_COM010202">#REF!</definedName>
    <definedName name="_COM010205" localSheetId="6">#REF!</definedName>
    <definedName name="_COM010205">#REF!</definedName>
    <definedName name="_COM010206" localSheetId="6">#REF!</definedName>
    <definedName name="_COM010206">#REF!</definedName>
    <definedName name="_COM010210" localSheetId="6">#REF!</definedName>
    <definedName name="_COM010210">#REF!</definedName>
    <definedName name="_COM010301" localSheetId="6">#REF!</definedName>
    <definedName name="_COM010301">#REF!</definedName>
    <definedName name="_COM010401" localSheetId="6">#REF!</definedName>
    <definedName name="_COM010401">#REF!</definedName>
    <definedName name="_COM010402" localSheetId="6">#REF!</definedName>
    <definedName name="_COM010402">#REF!</definedName>
    <definedName name="_COM010407" localSheetId="6">#REF!</definedName>
    <definedName name="_COM010407">#REF!</definedName>
    <definedName name="_COM010413" localSheetId="6">#REF!</definedName>
    <definedName name="_COM010413">#REF!</definedName>
    <definedName name="_COM010501" localSheetId="6">#REF!</definedName>
    <definedName name="_COM010501">#REF!</definedName>
    <definedName name="_COM010503" localSheetId="6">#REF!</definedName>
    <definedName name="_COM010503">#REF!</definedName>
    <definedName name="_COM010505" localSheetId="6">#REF!</definedName>
    <definedName name="_COM010505">#REF!</definedName>
    <definedName name="_COM010509" localSheetId="6">#REF!</definedName>
    <definedName name="_COM010509">#REF!</definedName>
    <definedName name="_COM010512" localSheetId="6">#REF!</definedName>
    <definedName name="_COM010512">#REF!</definedName>
    <definedName name="_COM010518" localSheetId="6">#REF!</definedName>
    <definedName name="_COM010518">#REF!</definedName>
    <definedName name="_COM010519" localSheetId="6">#REF!</definedName>
    <definedName name="_COM010519">#REF!</definedName>
    <definedName name="_COM010521" localSheetId="6">#REF!</definedName>
    <definedName name="_COM010521">#REF!</definedName>
    <definedName name="_COM010523" localSheetId="6">#REF!</definedName>
    <definedName name="_COM010523">#REF!</definedName>
    <definedName name="_COM010532" localSheetId="6">#REF!</definedName>
    <definedName name="_COM010532">#REF!</definedName>
    <definedName name="_COM010533" localSheetId="6">#REF!</definedName>
    <definedName name="_COM010533">#REF!</definedName>
    <definedName name="_COM010536" localSheetId="6">#REF!</definedName>
    <definedName name="_COM010536">#REF!</definedName>
    <definedName name="_COM010701" localSheetId="6">#REF!</definedName>
    <definedName name="_COM010701">#REF!</definedName>
    <definedName name="_COM010703" localSheetId="6">#REF!</definedName>
    <definedName name="_COM010703">#REF!</definedName>
    <definedName name="_COM010705" localSheetId="6">#REF!</definedName>
    <definedName name="_COM010705">#REF!</definedName>
    <definedName name="_COM010708" localSheetId="6">#REF!</definedName>
    <definedName name="_COM010708">#REF!</definedName>
    <definedName name="_COM010710" localSheetId="6">#REF!</definedName>
    <definedName name="_COM010710">#REF!</definedName>
    <definedName name="_COM010712" localSheetId="6">#REF!</definedName>
    <definedName name="_COM010712">#REF!</definedName>
    <definedName name="_COM010717" localSheetId="6">#REF!</definedName>
    <definedName name="_COM010717">#REF!</definedName>
    <definedName name="_COM010718" localSheetId="6">#REF!</definedName>
    <definedName name="_COM010718">#REF!</definedName>
    <definedName name="_COM020201" localSheetId="6">#REF!</definedName>
    <definedName name="_COM020201">#REF!</definedName>
    <definedName name="_COM020205" localSheetId="6">#REF!</definedName>
    <definedName name="_COM020205">#REF!</definedName>
    <definedName name="_COM020211" localSheetId="6">#REF!</definedName>
    <definedName name="_COM020211">#REF!</definedName>
    <definedName name="_COM020217" localSheetId="6">#REF!</definedName>
    <definedName name="_COM020217">#REF!</definedName>
    <definedName name="_COM030102" localSheetId="6">#REF!</definedName>
    <definedName name="_COM030102">#REF!</definedName>
    <definedName name="_COM030201" localSheetId="6">#REF!</definedName>
    <definedName name="_COM030201">#REF!</definedName>
    <definedName name="_COM030303" localSheetId="6">#REF!</definedName>
    <definedName name="_COM030303">#REF!</definedName>
    <definedName name="_COM030317" localSheetId="6">#REF!</definedName>
    <definedName name="_COM030317">#REF!</definedName>
    <definedName name="_COM040101" localSheetId="6">#REF!</definedName>
    <definedName name="_COM040101">#REF!</definedName>
    <definedName name="_COM040202" localSheetId="6">#REF!</definedName>
    <definedName name="_COM040202">#REF!</definedName>
    <definedName name="_COM050103" localSheetId="6">#REF!</definedName>
    <definedName name="_COM050103">#REF!</definedName>
    <definedName name="_COM050207" localSheetId="6">#REF!</definedName>
    <definedName name="_COM050207">#REF!</definedName>
    <definedName name="_COM060101" localSheetId="6">#REF!</definedName>
    <definedName name="_COM060101">#REF!</definedName>
    <definedName name="_COM080101" localSheetId="6">#REF!</definedName>
    <definedName name="_COM080101">#REF!</definedName>
    <definedName name="_COM080310" localSheetId="6">#REF!</definedName>
    <definedName name="_COM080310">#REF!</definedName>
    <definedName name="_COM090101" localSheetId="6">#REF!</definedName>
    <definedName name="_COM090101">#REF!</definedName>
    <definedName name="_COM100302" localSheetId="6">#REF!</definedName>
    <definedName name="_COM100302">#REF!</definedName>
    <definedName name="_COM110101" localSheetId="6">#REF!</definedName>
    <definedName name="_COM110101">#REF!</definedName>
    <definedName name="_COM110104" localSheetId="6">#REF!</definedName>
    <definedName name="_COM110104">#REF!</definedName>
    <definedName name="_COM110107" localSheetId="6">#REF!</definedName>
    <definedName name="_COM110107">#REF!</definedName>
    <definedName name="_COM120101" localSheetId="6">#REF!</definedName>
    <definedName name="_COM120101">#REF!</definedName>
    <definedName name="_COM120105" localSheetId="6">#REF!</definedName>
    <definedName name="_COM120105">#REF!</definedName>
    <definedName name="_COM120106" localSheetId="6">#REF!</definedName>
    <definedName name="_COM120106">#REF!</definedName>
    <definedName name="_COM120107" localSheetId="6">#REF!</definedName>
    <definedName name="_COM120107">#REF!</definedName>
    <definedName name="_COM120110" localSheetId="6">#REF!</definedName>
    <definedName name="_COM120110">#REF!</definedName>
    <definedName name="_COM120150" localSheetId="6">#REF!</definedName>
    <definedName name="_COM120150">#REF!</definedName>
    <definedName name="_COM130101" localSheetId="6">#REF!</definedName>
    <definedName name="_COM130101">#REF!</definedName>
    <definedName name="_COM130103" localSheetId="6">#REF!</definedName>
    <definedName name="_COM130103">#REF!</definedName>
    <definedName name="_COM130304" localSheetId="6">#REF!</definedName>
    <definedName name="_COM130304">#REF!</definedName>
    <definedName name="_COM130401" localSheetId="6">#REF!</definedName>
    <definedName name="_COM130401">#REF!</definedName>
    <definedName name="_COM140102" localSheetId="6">#REF!</definedName>
    <definedName name="_COM140102">#REF!</definedName>
    <definedName name="_COM140109" localSheetId="6">#REF!</definedName>
    <definedName name="_COM140109">#REF!</definedName>
    <definedName name="_COM140113" localSheetId="6">#REF!</definedName>
    <definedName name="_COM140113">#REF!</definedName>
    <definedName name="_COM140122" localSheetId="6">#REF!</definedName>
    <definedName name="_COM140122">#REF!</definedName>
    <definedName name="_COM140126" localSheetId="6">#REF!</definedName>
    <definedName name="_COM140126">#REF!</definedName>
    <definedName name="_COM140129" localSheetId="6">#REF!</definedName>
    <definedName name="_COM140129">#REF!</definedName>
    <definedName name="_COM140135" localSheetId="6">#REF!</definedName>
    <definedName name="_COM140135">#REF!</definedName>
    <definedName name="_COM140143" localSheetId="6">#REF!</definedName>
    <definedName name="_COM140143">#REF!</definedName>
    <definedName name="_COM140145" localSheetId="6">#REF!</definedName>
    <definedName name="_COM140145">#REF!</definedName>
    <definedName name="_COM150130" localSheetId="6">#REF!</definedName>
    <definedName name="_COM150130">#REF!</definedName>
    <definedName name="_COM170101" localSheetId="6">#REF!</definedName>
    <definedName name="_COM170101">#REF!</definedName>
    <definedName name="_COM170102" localSheetId="6">#REF!</definedName>
    <definedName name="_COM170102">#REF!</definedName>
    <definedName name="_COM170103" localSheetId="6">#REF!</definedName>
    <definedName name="_COM170103">#REF!</definedName>
    <definedName name="_cron." localSheetId="6" hidden="1">#REF!</definedName>
    <definedName name="_cron." hidden="1">#REF!</definedName>
    <definedName name="_D" localSheetId="6">#REF!</definedName>
    <definedName name="_D">#REF!</definedName>
    <definedName name="_ELE1" localSheetId="6">#REF!</definedName>
    <definedName name="_ELE1">#REF!</definedName>
    <definedName name="_ELE2" localSheetId="6">#REF!</definedName>
    <definedName name="_ELE2">#REF!</definedName>
    <definedName name="_ELE3" localSheetId="6">#REF!</definedName>
    <definedName name="_ELE3">#REF!</definedName>
    <definedName name="_FCCEMED_" localSheetId="6">#REF!</definedName>
    <definedName name="_FCCEMED_">#REF!</definedName>
    <definedName name="_Fill" localSheetId="6" hidden="1">#REF!</definedName>
    <definedName name="_Fill" hidden="1">#REF!</definedName>
    <definedName name="_G" localSheetId="6">#REF!</definedName>
    <definedName name="_G">#REF!</definedName>
    <definedName name="_GLB2" localSheetId="6">#REF!</definedName>
    <definedName name="_GLB2">#REF!</definedName>
    <definedName name="_GOTO_D1_" localSheetId="6">#REF!</definedName>
    <definedName name="_GOTO_D1_">#REF!</definedName>
    <definedName name="_GOTO_E1_" localSheetId="6">#REF!</definedName>
    <definedName name="_GOTO_E1_">#REF!</definedName>
    <definedName name="_GOTO_N1_" localSheetId="6">#REF!</definedName>
    <definedName name="_GOTO_N1_">#REF!</definedName>
    <definedName name="_HOME__" localSheetId="6">#REF!</definedName>
    <definedName name="_HOME__">#REF!</definedName>
    <definedName name="_I" localSheetId="6">#REF!</definedName>
    <definedName name="_I">#REF!</definedName>
    <definedName name="_i3" localSheetId="6">#REF!</definedName>
    <definedName name="_i3">#REF!</definedName>
    <definedName name="_Key1" localSheetId="6" hidden="1">#REF!</definedName>
    <definedName name="_Key1" hidden="1">#REF!</definedName>
    <definedName name="_KM406407" localSheetId="6">#REF!</definedName>
    <definedName name="_KM406407">#REF!</definedName>
    <definedName name="_KM406407_1" localSheetId="6">#REF!</definedName>
    <definedName name="_KM406407_1">#REF!</definedName>
    <definedName name="_KM406407_2" localSheetId="6">#REF!</definedName>
    <definedName name="_KM406407_2">#REF!</definedName>
    <definedName name="_KM406407_26" localSheetId="6">#REF!</definedName>
    <definedName name="_KM406407_26">#REF!</definedName>
    <definedName name="_KM406407_3" localSheetId="6">#REF!</definedName>
    <definedName name="_KM406407_3">#REF!</definedName>
    <definedName name="_KM406407_33" localSheetId="6">#REF!</definedName>
    <definedName name="_KM406407_33">#REF!</definedName>
    <definedName name="_KM406407_34" localSheetId="6">#REF!</definedName>
    <definedName name="_KM406407_34">#REF!</definedName>
    <definedName name="_M" localSheetId="6">#REF!</definedName>
    <definedName name="_M">#REF!</definedName>
    <definedName name="_MAO010201" localSheetId="6">#REF!</definedName>
    <definedName name="_MAO010201">#REF!</definedName>
    <definedName name="_MAO010202" localSheetId="6">#REF!</definedName>
    <definedName name="_MAO010202">#REF!</definedName>
    <definedName name="_MAO010205" localSheetId="6">#REF!</definedName>
    <definedName name="_MAO010205">#REF!</definedName>
    <definedName name="_MAO010206" localSheetId="6">#REF!</definedName>
    <definedName name="_MAO010206">#REF!</definedName>
    <definedName name="_MAO010210" localSheetId="6">#REF!</definedName>
    <definedName name="_MAO010210">#REF!</definedName>
    <definedName name="_MAO010401" localSheetId="6">#REF!</definedName>
    <definedName name="_MAO010401">#REF!</definedName>
    <definedName name="_MAO010402" localSheetId="6">#REF!</definedName>
    <definedName name="_MAO010402">#REF!</definedName>
    <definedName name="_MAO010407" localSheetId="6">#REF!</definedName>
    <definedName name="_MAO010407">#REF!</definedName>
    <definedName name="_MAO010413" localSheetId="6">#REF!</definedName>
    <definedName name="_MAO010413">#REF!</definedName>
    <definedName name="_MAO010501" localSheetId="6">#REF!</definedName>
    <definedName name="_MAO010501">#REF!</definedName>
    <definedName name="_MAO010503" localSheetId="6">#REF!</definedName>
    <definedName name="_MAO010503">#REF!</definedName>
    <definedName name="_MAO010505" localSheetId="6">#REF!</definedName>
    <definedName name="_MAO010505">#REF!</definedName>
    <definedName name="_MAO010509" localSheetId="6">#REF!</definedName>
    <definedName name="_MAO010509">#REF!</definedName>
    <definedName name="_MAO010512" localSheetId="6">#REF!</definedName>
    <definedName name="_MAO010512">#REF!</definedName>
    <definedName name="_MAO010518" localSheetId="6">#REF!</definedName>
    <definedName name="_MAO010518">#REF!</definedName>
    <definedName name="_MAO010519" localSheetId="6">#REF!</definedName>
    <definedName name="_MAO010519">#REF!</definedName>
    <definedName name="_MAO010521" localSheetId="6">#REF!</definedName>
    <definedName name="_MAO010521">#REF!</definedName>
    <definedName name="_MAO010523" localSheetId="6">#REF!</definedName>
    <definedName name="_MAO010523">#REF!</definedName>
    <definedName name="_MAO010532" localSheetId="6">#REF!</definedName>
    <definedName name="_MAO010532">#REF!</definedName>
    <definedName name="_MAO010533" localSheetId="6">#REF!</definedName>
    <definedName name="_MAO010533">#REF!</definedName>
    <definedName name="_MAO010536" localSheetId="6">#REF!</definedName>
    <definedName name="_MAO010536">#REF!</definedName>
    <definedName name="_MAO010701" localSheetId="6">#REF!</definedName>
    <definedName name="_MAO010701">#REF!</definedName>
    <definedName name="_MAO010703" localSheetId="6">#REF!</definedName>
    <definedName name="_MAO010703">#REF!</definedName>
    <definedName name="_MAO010705" localSheetId="6">#REF!</definedName>
    <definedName name="_MAO010705">#REF!</definedName>
    <definedName name="_MAO010708" localSheetId="6">#REF!</definedName>
    <definedName name="_MAO010708">#REF!</definedName>
    <definedName name="_MAO010710" localSheetId="6">#REF!</definedName>
    <definedName name="_MAO010710">#REF!</definedName>
    <definedName name="_MAO010712" localSheetId="6">#REF!</definedName>
    <definedName name="_MAO010712">#REF!</definedName>
    <definedName name="_MAO010717" localSheetId="6">#REF!</definedName>
    <definedName name="_MAO010717">#REF!</definedName>
    <definedName name="_MAO020201" localSheetId="6">#REF!</definedName>
    <definedName name="_MAO020201">#REF!</definedName>
    <definedName name="_MAO020205" localSheetId="6">#REF!</definedName>
    <definedName name="_MAO020205">#REF!</definedName>
    <definedName name="_MAO020211" localSheetId="6">#REF!</definedName>
    <definedName name="_MAO020211">#REF!</definedName>
    <definedName name="_MAO020217" localSheetId="6">#REF!</definedName>
    <definedName name="_MAO020217">#REF!</definedName>
    <definedName name="_MAO030102" localSheetId="6">#REF!</definedName>
    <definedName name="_MAO030102">#REF!</definedName>
    <definedName name="_MAO030201" localSheetId="6">#REF!</definedName>
    <definedName name="_MAO030201">#REF!</definedName>
    <definedName name="_MAO030303" localSheetId="6">#REF!</definedName>
    <definedName name="_MAO030303">#REF!</definedName>
    <definedName name="_MAO030317" localSheetId="6">#REF!</definedName>
    <definedName name="_MAO030317">#REF!</definedName>
    <definedName name="_MAO040101" localSheetId="6">#REF!</definedName>
    <definedName name="_MAO040101">#REF!</definedName>
    <definedName name="_MAO040202" localSheetId="6">#REF!</definedName>
    <definedName name="_MAO040202">#REF!</definedName>
    <definedName name="_MAO050103" localSheetId="6">#REF!</definedName>
    <definedName name="_MAO050103">#REF!</definedName>
    <definedName name="_MAO050207" localSheetId="6">#REF!</definedName>
    <definedName name="_MAO050207">#REF!</definedName>
    <definedName name="_MAO060101" localSheetId="6">#REF!</definedName>
    <definedName name="_MAO060101">#REF!</definedName>
    <definedName name="_MAO080310" localSheetId="6">#REF!</definedName>
    <definedName name="_MAO080310">#REF!</definedName>
    <definedName name="_MAO090101" localSheetId="6">#REF!</definedName>
    <definedName name="_MAO090101">#REF!</definedName>
    <definedName name="_MAO110101" localSheetId="6">#REF!</definedName>
    <definedName name="_MAO110101">#REF!</definedName>
    <definedName name="_MAO110104" localSheetId="6">#REF!</definedName>
    <definedName name="_MAO110104">#REF!</definedName>
    <definedName name="_MAO110107" localSheetId="6">#REF!</definedName>
    <definedName name="_MAO110107">#REF!</definedName>
    <definedName name="_MAO120101" localSheetId="6">#REF!</definedName>
    <definedName name="_MAO120101">#REF!</definedName>
    <definedName name="_MAO120105" localSheetId="6">#REF!</definedName>
    <definedName name="_MAO120105">#REF!</definedName>
    <definedName name="_MAO120106" localSheetId="6">#REF!</definedName>
    <definedName name="_MAO120106">#REF!</definedName>
    <definedName name="_MAO120107" localSheetId="6">#REF!</definedName>
    <definedName name="_MAO120107">#REF!</definedName>
    <definedName name="_MAO120110" localSheetId="6">#REF!</definedName>
    <definedName name="_MAO120110">#REF!</definedName>
    <definedName name="_MAO120150" localSheetId="6">#REF!</definedName>
    <definedName name="_MAO120150">#REF!</definedName>
    <definedName name="_MAO130101" localSheetId="6">#REF!</definedName>
    <definedName name="_MAO130101">#REF!</definedName>
    <definedName name="_MAO130103" localSheetId="6">#REF!</definedName>
    <definedName name="_MAO130103">#REF!</definedName>
    <definedName name="_MAO130304" localSheetId="6">#REF!</definedName>
    <definedName name="_MAO130304">#REF!</definedName>
    <definedName name="_MAO130401" localSheetId="6">#REF!</definedName>
    <definedName name="_MAO130401">#REF!</definedName>
    <definedName name="_MAO140102" localSheetId="6">#REF!</definedName>
    <definedName name="_MAO140102">#REF!</definedName>
    <definedName name="_MAO140109" localSheetId="6">#REF!</definedName>
    <definedName name="_MAO140109">#REF!</definedName>
    <definedName name="_MAO140113" localSheetId="6">#REF!</definedName>
    <definedName name="_MAO140113">#REF!</definedName>
    <definedName name="_MAO140122" localSheetId="6">#REF!</definedName>
    <definedName name="_MAO140122">#REF!</definedName>
    <definedName name="_MAO140126" localSheetId="6">#REF!</definedName>
    <definedName name="_MAO140126">#REF!</definedName>
    <definedName name="_MAO140129" localSheetId="6">#REF!</definedName>
    <definedName name="_MAO140129">#REF!</definedName>
    <definedName name="_MAO140135" localSheetId="6">#REF!</definedName>
    <definedName name="_MAO140135">#REF!</definedName>
    <definedName name="_MAO140143" localSheetId="6">#REF!</definedName>
    <definedName name="_MAO140143">#REF!</definedName>
    <definedName name="_MAO140145" localSheetId="6">#REF!</definedName>
    <definedName name="_MAO140145">#REF!</definedName>
    <definedName name="_MAT010301" localSheetId="6">#REF!</definedName>
    <definedName name="_MAT010301">#REF!</definedName>
    <definedName name="_MAT010401" localSheetId="6">#REF!</definedName>
    <definedName name="_MAT010401">#REF!</definedName>
    <definedName name="_MAT010402" localSheetId="6">#REF!</definedName>
    <definedName name="_MAT010402">#REF!</definedName>
    <definedName name="_MAT010407" localSheetId="6">#REF!</definedName>
    <definedName name="_MAT010407">#REF!</definedName>
    <definedName name="_MAT010413" localSheetId="6">#REF!</definedName>
    <definedName name="_MAT010413">#REF!</definedName>
    <definedName name="_MAT010536" localSheetId="6">#REF!</definedName>
    <definedName name="_MAT010536">#REF!</definedName>
    <definedName name="_MAT010703" localSheetId="6">#REF!</definedName>
    <definedName name="_MAT010703">#REF!</definedName>
    <definedName name="_MAT010708" localSheetId="6">#REF!</definedName>
    <definedName name="_MAT010708">#REF!</definedName>
    <definedName name="_MAT010710" localSheetId="6">#REF!</definedName>
    <definedName name="_MAT010710">#REF!</definedName>
    <definedName name="_MAT010718" localSheetId="6">#REF!</definedName>
    <definedName name="_MAT010718">#REF!</definedName>
    <definedName name="_MAT020201" localSheetId="6">#REF!</definedName>
    <definedName name="_MAT020201">#REF!</definedName>
    <definedName name="_MAT020205" localSheetId="6">#REF!</definedName>
    <definedName name="_MAT020205">#REF!</definedName>
    <definedName name="_MAT020211" localSheetId="6">#REF!</definedName>
    <definedName name="_MAT020211">#REF!</definedName>
    <definedName name="_MAT030102" localSheetId="6">#REF!</definedName>
    <definedName name="_MAT030102">#REF!</definedName>
    <definedName name="_MAT030201" localSheetId="6">#REF!</definedName>
    <definedName name="_MAT030201">#REF!</definedName>
    <definedName name="_MAT030303" localSheetId="6">#REF!</definedName>
    <definedName name="_MAT030303">#REF!</definedName>
    <definedName name="_MAT030317" localSheetId="6">#REF!</definedName>
    <definedName name="_MAT030317">#REF!</definedName>
    <definedName name="_MAT040101" localSheetId="6">#REF!</definedName>
    <definedName name="_MAT040101">#REF!</definedName>
    <definedName name="_MAT040202" localSheetId="6">#REF!</definedName>
    <definedName name="_MAT040202">#REF!</definedName>
    <definedName name="_MAT050103" localSheetId="6">#REF!</definedName>
    <definedName name="_MAT050103">#REF!</definedName>
    <definedName name="_MAT050207" localSheetId="6">#REF!</definedName>
    <definedName name="_MAT050207">#REF!</definedName>
    <definedName name="_MAT060101" localSheetId="6">#REF!</definedName>
    <definedName name="_MAT060101">#REF!</definedName>
    <definedName name="_MAT080101" localSheetId="6">#REF!</definedName>
    <definedName name="_MAT080101">#REF!</definedName>
    <definedName name="_MAT080310" localSheetId="6">#REF!</definedName>
    <definedName name="_MAT080310">#REF!</definedName>
    <definedName name="_MAT090101" localSheetId="6">#REF!</definedName>
    <definedName name="_MAT090101">#REF!</definedName>
    <definedName name="_MAT100302" localSheetId="6">#REF!</definedName>
    <definedName name="_MAT100302">#REF!</definedName>
    <definedName name="_MAT110101" localSheetId="6">#REF!</definedName>
    <definedName name="_MAT110101">#REF!</definedName>
    <definedName name="_MAT110104" localSheetId="6">#REF!</definedName>
    <definedName name="_MAT110104">#REF!</definedName>
    <definedName name="_MAT110107" localSheetId="6">#REF!</definedName>
    <definedName name="_MAT110107">#REF!</definedName>
    <definedName name="_MAT120101" localSheetId="6">#REF!</definedName>
    <definedName name="_MAT120101">#REF!</definedName>
    <definedName name="_MAT120105" localSheetId="6">#REF!</definedName>
    <definedName name="_MAT120105">#REF!</definedName>
    <definedName name="_MAT120106" localSheetId="6">#REF!</definedName>
    <definedName name="_MAT120106">#REF!</definedName>
    <definedName name="_MAT120107" localSheetId="6">#REF!</definedName>
    <definedName name="_MAT120107">#REF!</definedName>
    <definedName name="_MAT120110" localSheetId="6">#REF!</definedName>
    <definedName name="_MAT120110">#REF!</definedName>
    <definedName name="_MAT120150" localSheetId="6">#REF!</definedName>
    <definedName name="_MAT120150">#REF!</definedName>
    <definedName name="_MAT130101" localSheetId="6">#REF!</definedName>
    <definedName name="_MAT130101">#REF!</definedName>
    <definedName name="_MAT130103" localSheetId="6">#REF!</definedName>
    <definedName name="_MAT130103">#REF!</definedName>
    <definedName name="_MAT130304" localSheetId="6">#REF!</definedName>
    <definedName name="_MAT130304">#REF!</definedName>
    <definedName name="_MAT130401" localSheetId="6">#REF!</definedName>
    <definedName name="_MAT130401">#REF!</definedName>
    <definedName name="_MAT140102" localSheetId="6">#REF!</definedName>
    <definedName name="_MAT140102">#REF!</definedName>
    <definedName name="_MAT140109" localSheetId="6">#REF!</definedName>
    <definedName name="_MAT140109">#REF!</definedName>
    <definedName name="_MAT140113" localSheetId="6">#REF!</definedName>
    <definedName name="_MAT140113">#REF!</definedName>
    <definedName name="_MAT140122" localSheetId="6">#REF!</definedName>
    <definedName name="_MAT140122">#REF!</definedName>
    <definedName name="_MAT140126" localSheetId="6">#REF!</definedName>
    <definedName name="_MAT140126">#REF!</definedName>
    <definedName name="_MAT140129" localSheetId="6">#REF!</definedName>
    <definedName name="_MAT140129">#REF!</definedName>
    <definedName name="_MAT140135" localSheetId="6">#REF!</definedName>
    <definedName name="_MAT140135">#REF!</definedName>
    <definedName name="_MAT140143" localSheetId="6">#REF!</definedName>
    <definedName name="_MAT140143">#REF!</definedName>
    <definedName name="_MAT140145" localSheetId="6">#REF!</definedName>
    <definedName name="_MAT140145">#REF!</definedName>
    <definedName name="_MAT150130" localSheetId="6">#REF!</definedName>
    <definedName name="_MAT150130">#REF!</definedName>
    <definedName name="_MAT170101" localSheetId="6">#REF!</definedName>
    <definedName name="_MAT170101">#REF!</definedName>
    <definedName name="_MAT170102" localSheetId="6">#REF!</definedName>
    <definedName name="_MAT170102">#REF!</definedName>
    <definedName name="_MAT170103" localSheetId="6">#REF!</definedName>
    <definedName name="_MAT170103">#REF!</definedName>
    <definedName name="_MatMult_A" localSheetId="6" hidden="1">#REF!</definedName>
    <definedName name="_MatMult_A" hidden="1">#REF!</definedName>
    <definedName name="_MatMult_AxB" localSheetId="6" hidden="1">#REF!</definedName>
    <definedName name="_MatMult_AxB" hidden="1">#REF!</definedName>
    <definedName name="_MatMult_B" localSheetId="6" hidden="1">#REF!</definedName>
    <definedName name="_MatMult_B" hidden="1">#REF!</definedName>
    <definedName name="_MDO1" localSheetId="6">#REF!</definedName>
    <definedName name="_MDO1">#REF!</definedName>
    <definedName name="_MDO2" localSheetId="6">#REF!</definedName>
    <definedName name="_MDO2">#REF!</definedName>
    <definedName name="_Order1" hidden="1">255</definedName>
    <definedName name="_P" localSheetId="6">#REF!</definedName>
    <definedName name="_P">#REF!</definedName>
    <definedName name="_Parse_In" localSheetId="6" hidden="1">#REF!</definedName>
    <definedName name="_Parse_In" hidden="1">#REF!</definedName>
    <definedName name="_Parse_Out" localSheetId="6" hidden="1">#REF!</definedName>
    <definedName name="_Parse_Out" hidden="1">#REF!</definedName>
    <definedName name="_PL1" localSheetId="6">#REF!</definedName>
    <definedName name="_PL1">#REF!</definedName>
    <definedName name="_PPOS015Q_AGPQ_" localSheetId="6">#REF!</definedName>
    <definedName name="_PPOS015Q_AGPQ_">#REF!</definedName>
    <definedName name="_PPOS015Q_AGPQ__6" localSheetId="6">#REF!</definedName>
    <definedName name="_PPOS015Q_AGPQ__6">#REF!</definedName>
    <definedName name="_PRE010201" localSheetId="6">#REF!</definedName>
    <definedName name="_PRE010201">#REF!</definedName>
    <definedName name="_PRE010202" localSheetId="6">#REF!</definedName>
    <definedName name="_PRE010202">#REF!</definedName>
    <definedName name="_PRE010205" localSheetId="6">#REF!</definedName>
    <definedName name="_PRE010205">#REF!</definedName>
    <definedName name="_PRE010206" localSheetId="6">#REF!</definedName>
    <definedName name="_PRE010206">#REF!</definedName>
    <definedName name="_PRE010210" localSheetId="6">#REF!</definedName>
    <definedName name="_PRE010210">#REF!</definedName>
    <definedName name="_PRE010301" localSheetId="6">#REF!</definedName>
    <definedName name="_PRE010301">#REF!</definedName>
    <definedName name="_PRE010401" localSheetId="6">#REF!</definedName>
    <definedName name="_PRE010401">#REF!</definedName>
    <definedName name="_PRE010402" localSheetId="6">#REF!</definedName>
    <definedName name="_PRE010402">#REF!</definedName>
    <definedName name="_PRE010407" localSheetId="6">#REF!</definedName>
    <definedName name="_PRE010407">#REF!</definedName>
    <definedName name="_PRE010413" localSheetId="6">#REF!</definedName>
    <definedName name="_PRE010413">#REF!</definedName>
    <definedName name="_PRE010501" localSheetId="6">#REF!</definedName>
    <definedName name="_PRE010501">#REF!</definedName>
    <definedName name="_PRE010503" localSheetId="6">#REF!</definedName>
    <definedName name="_PRE010503">#REF!</definedName>
    <definedName name="_PRE010505" localSheetId="6">#REF!</definedName>
    <definedName name="_PRE010505">#REF!</definedName>
    <definedName name="_PRE010509" localSheetId="6">#REF!</definedName>
    <definedName name="_PRE010509">#REF!</definedName>
    <definedName name="_PRE010512" localSheetId="6">#REF!</definedName>
    <definedName name="_PRE010512">#REF!</definedName>
    <definedName name="_PRE010518" localSheetId="6">#REF!</definedName>
    <definedName name="_PRE010518">#REF!</definedName>
    <definedName name="_PRE010519" localSheetId="6">#REF!</definedName>
    <definedName name="_PRE010519">#REF!</definedName>
    <definedName name="_PRE010521" localSheetId="6">#REF!</definedName>
    <definedName name="_PRE010521">#REF!</definedName>
    <definedName name="_PRE010523" localSheetId="6">#REF!</definedName>
    <definedName name="_PRE010523">#REF!</definedName>
    <definedName name="_PRE010532" localSheetId="6">#REF!</definedName>
    <definedName name="_PRE010532">#REF!</definedName>
    <definedName name="_PRE010533" localSheetId="6">#REF!</definedName>
    <definedName name="_PRE010533">#REF!</definedName>
    <definedName name="_PRE010536" localSheetId="6">#REF!</definedName>
    <definedName name="_PRE010536">#REF!</definedName>
    <definedName name="_PRE010701" localSheetId="6">#REF!</definedName>
    <definedName name="_PRE010701">#REF!</definedName>
    <definedName name="_PRE010703" localSheetId="6">#REF!</definedName>
    <definedName name="_PRE010703">#REF!</definedName>
    <definedName name="_PRE010705" localSheetId="6">#REF!</definedName>
    <definedName name="_PRE010705">#REF!</definedName>
    <definedName name="_PRE010708" localSheetId="6">#REF!</definedName>
    <definedName name="_PRE010708">#REF!</definedName>
    <definedName name="_PRE010710" localSheetId="6">#REF!</definedName>
    <definedName name="_PRE010710">#REF!</definedName>
    <definedName name="_PRE010712" localSheetId="6">#REF!</definedName>
    <definedName name="_PRE010712">#REF!</definedName>
    <definedName name="_PRE010717" localSheetId="6">#REF!</definedName>
    <definedName name="_PRE010717">#REF!</definedName>
    <definedName name="_PRE010718" localSheetId="6">#REF!</definedName>
    <definedName name="_PRE010718">#REF!</definedName>
    <definedName name="_PRE020201" localSheetId="6">#REF!</definedName>
    <definedName name="_PRE020201">#REF!</definedName>
    <definedName name="_PRE020205" localSheetId="6">#REF!</definedName>
    <definedName name="_PRE020205">#REF!</definedName>
    <definedName name="_PRE020211" localSheetId="6">#REF!</definedName>
    <definedName name="_PRE020211">#REF!</definedName>
    <definedName name="_PRE020217" localSheetId="6">#REF!</definedName>
    <definedName name="_PRE020217">#REF!</definedName>
    <definedName name="_PRE030102" localSheetId="6">#REF!</definedName>
    <definedName name="_PRE030102">#REF!</definedName>
    <definedName name="_PRE030201" localSheetId="6">#REF!</definedName>
    <definedName name="_PRE030201">#REF!</definedName>
    <definedName name="_PRE030303" localSheetId="6">#REF!</definedName>
    <definedName name="_PRE030303">#REF!</definedName>
    <definedName name="_PRE030317" localSheetId="6">#REF!</definedName>
    <definedName name="_PRE030317">#REF!</definedName>
    <definedName name="_PRE040101" localSheetId="6">#REF!</definedName>
    <definedName name="_PRE040101">#REF!</definedName>
    <definedName name="_PRE040202" localSheetId="6">#REF!</definedName>
    <definedName name="_PRE040202">#REF!</definedName>
    <definedName name="_PRE050103" localSheetId="6">#REF!</definedName>
    <definedName name="_PRE050103">#REF!</definedName>
    <definedName name="_PRE050207" localSheetId="6">#REF!</definedName>
    <definedName name="_PRE050207">#REF!</definedName>
    <definedName name="_PRE060101" localSheetId="6">#REF!</definedName>
    <definedName name="_PRE060101">#REF!</definedName>
    <definedName name="_PRE080101" localSheetId="6">#REF!</definedName>
    <definedName name="_PRE080101">#REF!</definedName>
    <definedName name="_PRE080310" localSheetId="6">#REF!</definedName>
    <definedName name="_PRE080310">#REF!</definedName>
    <definedName name="_PRE090101" localSheetId="6">#REF!</definedName>
    <definedName name="_PRE090101">#REF!</definedName>
    <definedName name="_PRE100302" localSheetId="6">#REF!</definedName>
    <definedName name="_PRE100302">#REF!</definedName>
    <definedName name="_PRE110101" localSheetId="6">#REF!</definedName>
    <definedName name="_PRE110101">#REF!</definedName>
    <definedName name="_PRE110104" localSheetId="6">#REF!</definedName>
    <definedName name="_PRE110104">#REF!</definedName>
    <definedName name="_PRE110107" localSheetId="6">#REF!</definedName>
    <definedName name="_PRE110107">#REF!</definedName>
    <definedName name="_PRE120101" localSheetId="6">#REF!</definedName>
    <definedName name="_PRE120101">#REF!</definedName>
    <definedName name="_PRE120105" localSheetId="6">#REF!</definedName>
    <definedName name="_PRE120105">#REF!</definedName>
    <definedName name="_PRE120106" localSheetId="6">#REF!</definedName>
    <definedName name="_PRE120106">#REF!</definedName>
    <definedName name="_PRE120107" localSheetId="6">#REF!</definedName>
    <definedName name="_PRE120107">#REF!</definedName>
    <definedName name="_PRE120110" localSheetId="6">#REF!</definedName>
    <definedName name="_PRE120110">#REF!</definedName>
    <definedName name="_PRE120150" localSheetId="6">#REF!</definedName>
    <definedName name="_PRE120150">#REF!</definedName>
    <definedName name="_PRE130101" localSheetId="6">#REF!</definedName>
    <definedName name="_PRE130101">#REF!</definedName>
    <definedName name="_PRE130103" localSheetId="6">#REF!</definedName>
    <definedName name="_PRE130103">#REF!</definedName>
    <definedName name="_PRE130304" localSheetId="6">#REF!</definedName>
    <definedName name="_PRE130304">#REF!</definedName>
    <definedName name="_PRE130401" localSheetId="6">#REF!</definedName>
    <definedName name="_PRE130401">#REF!</definedName>
    <definedName name="_PRE140102" localSheetId="6">#REF!</definedName>
    <definedName name="_PRE140102">#REF!</definedName>
    <definedName name="_PRE140109" localSheetId="6">#REF!</definedName>
    <definedName name="_PRE140109">#REF!</definedName>
    <definedName name="_PRE140113" localSheetId="6">#REF!</definedName>
    <definedName name="_PRE140113">#REF!</definedName>
    <definedName name="_PRE140122" localSheetId="6">#REF!</definedName>
    <definedName name="_PRE140122">#REF!</definedName>
    <definedName name="_PRE140126" localSheetId="6">#REF!</definedName>
    <definedName name="_PRE140126">#REF!</definedName>
    <definedName name="_PRE140129" localSheetId="6">#REF!</definedName>
    <definedName name="_PRE140129">#REF!</definedName>
    <definedName name="_PRE140135" localSheetId="6">#REF!</definedName>
    <definedName name="_PRE140135">#REF!</definedName>
    <definedName name="_PRE140143" localSheetId="6">#REF!</definedName>
    <definedName name="_PRE140143">#REF!</definedName>
    <definedName name="_PRE140145" localSheetId="6">#REF!</definedName>
    <definedName name="_PRE140145">#REF!</definedName>
    <definedName name="_PRE150130" localSheetId="6">#REF!</definedName>
    <definedName name="_PRE150130">#REF!</definedName>
    <definedName name="_PRE170101" localSheetId="6">#REF!</definedName>
    <definedName name="_PRE170101">#REF!</definedName>
    <definedName name="_PRE170102" localSheetId="6">#REF!</definedName>
    <definedName name="_PRE170102">#REF!</definedName>
    <definedName name="_PRE170103" localSheetId="6">#REF!</definedName>
    <definedName name="_PRE170103">#REF!</definedName>
    <definedName name="_QUA010201" localSheetId="6">#REF!</definedName>
    <definedName name="_QUA010201">#REF!</definedName>
    <definedName name="_QUA010202" localSheetId="6">#REF!</definedName>
    <definedName name="_QUA010202">#REF!</definedName>
    <definedName name="_QUA010205" localSheetId="6">#REF!</definedName>
    <definedName name="_QUA010205">#REF!</definedName>
    <definedName name="_QUA010206" localSheetId="6">#REF!</definedName>
    <definedName name="_QUA010206">#REF!</definedName>
    <definedName name="_QUA010210" localSheetId="6">#REF!</definedName>
    <definedName name="_QUA010210">#REF!</definedName>
    <definedName name="_QUA010301" localSheetId="6">#REF!</definedName>
    <definedName name="_QUA010301">#REF!</definedName>
    <definedName name="_QUA010401" localSheetId="6">#REF!</definedName>
    <definedName name="_QUA010401">#REF!</definedName>
    <definedName name="_QUA010402" localSheetId="6">#REF!</definedName>
    <definedName name="_QUA010402">#REF!</definedName>
    <definedName name="_QUA010407" localSheetId="6">#REF!</definedName>
    <definedName name="_QUA010407">#REF!</definedName>
    <definedName name="_QUA010413" localSheetId="6">#REF!</definedName>
    <definedName name="_QUA010413">#REF!</definedName>
    <definedName name="_QUA010501" localSheetId="6">#REF!</definedName>
    <definedName name="_QUA010501">#REF!</definedName>
    <definedName name="_QUA010503" localSheetId="6">#REF!</definedName>
    <definedName name="_QUA010503">#REF!</definedName>
    <definedName name="_QUA010505" localSheetId="6">#REF!</definedName>
    <definedName name="_QUA010505">#REF!</definedName>
    <definedName name="_QUA010509" localSheetId="6">#REF!</definedName>
    <definedName name="_QUA010509">#REF!</definedName>
    <definedName name="_QUA010512" localSheetId="6">#REF!</definedName>
    <definedName name="_QUA010512">#REF!</definedName>
    <definedName name="_QUA010518" localSheetId="6">#REF!</definedName>
    <definedName name="_QUA010518">#REF!</definedName>
    <definedName name="_QUA010519" localSheetId="6">#REF!</definedName>
    <definedName name="_QUA010519">#REF!</definedName>
    <definedName name="_QUA010521" localSheetId="6">#REF!</definedName>
    <definedName name="_QUA010521">#REF!</definedName>
    <definedName name="_QUA010523" localSheetId="6">#REF!</definedName>
    <definedName name="_QUA010523">#REF!</definedName>
    <definedName name="_QUA010532" localSheetId="6">#REF!</definedName>
    <definedName name="_QUA010532">#REF!</definedName>
    <definedName name="_QUA010533" localSheetId="6">#REF!</definedName>
    <definedName name="_QUA010533">#REF!</definedName>
    <definedName name="_QUA010536" localSheetId="6">#REF!</definedName>
    <definedName name="_QUA010536">#REF!</definedName>
    <definedName name="_QUA010701" localSheetId="6">#REF!</definedName>
    <definedName name="_QUA010701">#REF!</definedName>
    <definedName name="_QUA010703" localSheetId="6">#REF!</definedName>
    <definedName name="_QUA010703">#REF!</definedName>
    <definedName name="_QUA010705" localSheetId="6">#REF!</definedName>
    <definedName name="_QUA010705">#REF!</definedName>
    <definedName name="_QUA010708" localSheetId="6">#REF!</definedName>
    <definedName name="_QUA010708">#REF!</definedName>
    <definedName name="_QUA010710" localSheetId="6">#REF!</definedName>
    <definedName name="_QUA010710">#REF!</definedName>
    <definedName name="_QUA010712" localSheetId="6">#REF!</definedName>
    <definedName name="_QUA010712">#REF!</definedName>
    <definedName name="_QUA010717" localSheetId="6">#REF!</definedName>
    <definedName name="_QUA010717">#REF!</definedName>
    <definedName name="_QUA010718" localSheetId="6">#REF!</definedName>
    <definedName name="_QUA010718">#REF!</definedName>
    <definedName name="_QUA020201" localSheetId="6">#REF!</definedName>
    <definedName name="_QUA020201">#REF!</definedName>
    <definedName name="_QUA020205" localSheetId="6">#REF!</definedName>
    <definedName name="_QUA020205">#REF!</definedName>
    <definedName name="_QUA020211" localSheetId="6">#REF!</definedName>
    <definedName name="_QUA020211">#REF!</definedName>
    <definedName name="_QUA020217" localSheetId="6">#REF!</definedName>
    <definedName name="_QUA020217">#REF!</definedName>
    <definedName name="_QUA030102" localSheetId="6">#REF!</definedName>
    <definedName name="_QUA030102">#REF!</definedName>
    <definedName name="_QUA030201" localSheetId="6">#REF!</definedName>
    <definedName name="_QUA030201">#REF!</definedName>
    <definedName name="_QUA030303" localSheetId="6">#REF!</definedName>
    <definedName name="_QUA030303">#REF!</definedName>
    <definedName name="_QUA030317" localSheetId="6">#REF!</definedName>
    <definedName name="_QUA030317">#REF!</definedName>
    <definedName name="_QUA040101" localSheetId="6">#REF!</definedName>
    <definedName name="_QUA040101">#REF!</definedName>
    <definedName name="_QUA040202" localSheetId="6">#REF!</definedName>
    <definedName name="_QUA040202">#REF!</definedName>
    <definedName name="_QUA050103" localSheetId="6">#REF!</definedName>
    <definedName name="_QUA050103">#REF!</definedName>
    <definedName name="_QUA050207" localSheetId="6">#REF!</definedName>
    <definedName name="_QUA050207">#REF!</definedName>
    <definedName name="_QUA060101" localSheetId="6">#REF!</definedName>
    <definedName name="_QUA060101">#REF!</definedName>
    <definedName name="_QUA080101" localSheetId="6">#REF!</definedName>
    <definedName name="_QUA080101">#REF!</definedName>
    <definedName name="_QUA080310" localSheetId="6">#REF!</definedName>
    <definedName name="_QUA080310">#REF!</definedName>
    <definedName name="_QUA090101" localSheetId="6">#REF!</definedName>
    <definedName name="_QUA090101">#REF!</definedName>
    <definedName name="_QUA100302" localSheetId="6">#REF!</definedName>
    <definedName name="_QUA100302">#REF!</definedName>
    <definedName name="_QUA110101" localSheetId="6">#REF!</definedName>
    <definedName name="_QUA110101">#REF!</definedName>
    <definedName name="_QUA110104" localSheetId="6">#REF!</definedName>
    <definedName name="_QUA110104">#REF!</definedName>
    <definedName name="_QUA110107" localSheetId="6">#REF!</definedName>
    <definedName name="_QUA110107">#REF!</definedName>
    <definedName name="_QUA120101" localSheetId="6">#REF!</definedName>
    <definedName name="_QUA120101">#REF!</definedName>
    <definedName name="_QUA120105" localSheetId="6">#REF!</definedName>
    <definedName name="_QUA120105">#REF!</definedName>
    <definedName name="_QUA120106" localSheetId="6">#REF!</definedName>
    <definedName name="_QUA120106">#REF!</definedName>
    <definedName name="_QUA120107" localSheetId="6">#REF!</definedName>
    <definedName name="_QUA120107">#REF!</definedName>
    <definedName name="_QUA120110" localSheetId="6">#REF!</definedName>
    <definedName name="_QUA120110">#REF!</definedName>
    <definedName name="_QUA120150" localSheetId="6">#REF!</definedName>
    <definedName name="_QUA120150">#REF!</definedName>
    <definedName name="_QUA130101" localSheetId="6">#REF!</definedName>
    <definedName name="_QUA130101">#REF!</definedName>
    <definedName name="_QUA130103" localSheetId="6">#REF!</definedName>
    <definedName name="_QUA130103">#REF!</definedName>
    <definedName name="_QUA130304" localSheetId="6">#REF!</definedName>
    <definedName name="_QUA130304">#REF!</definedName>
    <definedName name="_QUA130401" localSheetId="6">#REF!</definedName>
    <definedName name="_QUA130401">#REF!</definedName>
    <definedName name="_QUA140102" localSheetId="6">#REF!</definedName>
    <definedName name="_QUA140102">#REF!</definedName>
    <definedName name="_QUA140109" localSheetId="6">#REF!</definedName>
    <definedName name="_QUA140109">#REF!</definedName>
    <definedName name="_QUA140113" localSheetId="6">#REF!</definedName>
    <definedName name="_QUA140113">#REF!</definedName>
    <definedName name="_QUA140122" localSheetId="6">#REF!</definedName>
    <definedName name="_QUA140122">#REF!</definedName>
    <definedName name="_QUA140126" localSheetId="6">#REF!</definedName>
    <definedName name="_QUA140126">#REF!</definedName>
    <definedName name="_QUA140129" localSheetId="6">#REF!</definedName>
    <definedName name="_QUA140129">#REF!</definedName>
    <definedName name="_QUA140135" localSheetId="6">#REF!</definedName>
    <definedName name="_QUA140135">#REF!</definedName>
    <definedName name="_QUA140143" localSheetId="6">#REF!</definedName>
    <definedName name="_QUA140143">#REF!</definedName>
    <definedName name="_QUA140145" localSheetId="6">#REF!</definedName>
    <definedName name="_QUA140145">#REF!</definedName>
    <definedName name="_QUA150130" localSheetId="6">#REF!</definedName>
    <definedName name="_QUA150130">#REF!</definedName>
    <definedName name="_QUA170101" localSheetId="6">#REF!</definedName>
    <definedName name="_QUA170101">#REF!</definedName>
    <definedName name="_QUA170102" localSheetId="6">#REF!</definedName>
    <definedName name="_QUA170102">#REF!</definedName>
    <definedName name="_QUA170103" localSheetId="6">#REF!</definedName>
    <definedName name="_QUA170103">#REF!</definedName>
    <definedName name="_R" localSheetId="6">#REF!</definedName>
    <definedName name="_R">#REF!</definedName>
    <definedName name="_REA1.N10_" localSheetId="6">#REF!</definedName>
    <definedName name="_REA1.N10_">#REF!</definedName>
    <definedName name="_REC11100" localSheetId="6">#REF!</definedName>
    <definedName name="_REC11100">#REF!</definedName>
    <definedName name="_REC11110" localSheetId="6">#REF!</definedName>
    <definedName name="_REC11110">#REF!</definedName>
    <definedName name="_REC11115" localSheetId="6">#REF!</definedName>
    <definedName name="_REC11115">#REF!</definedName>
    <definedName name="_REC11125" localSheetId="6">#REF!</definedName>
    <definedName name="_REC11125">#REF!</definedName>
    <definedName name="_REC11130" localSheetId="6">#REF!</definedName>
    <definedName name="_REC11130">#REF!</definedName>
    <definedName name="_REC11135" localSheetId="6">#REF!</definedName>
    <definedName name="_REC11135">#REF!</definedName>
    <definedName name="_REC11145" localSheetId="6">#REF!</definedName>
    <definedName name="_REC11145">#REF!</definedName>
    <definedName name="_REC11150" localSheetId="6">#REF!</definedName>
    <definedName name="_REC11150">#REF!</definedName>
    <definedName name="_REC11165" localSheetId="6">#REF!</definedName>
    <definedName name="_REC11165">#REF!</definedName>
    <definedName name="_REC11170" localSheetId="6">#REF!</definedName>
    <definedName name="_REC11170">#REF!</definedName>
    <definedName name="_REC11180" localSheetId="6">#REF!</definedName>
    <definedName name="_REC11180">#REF!</definedName>
    <definedName name="_REC11185" localSheetId="6">#REF!</definedName>
    <definedName name="_REC11185">#REF!</definedName>
    <definedName name="_REC11220" localSheetId="6">#REF!</definedName>
    <definedName name="_REC11220">#REF!</definedName>
    <definedName name="_REC12105" localSheetId="6">#REF!</definedName>
    <definedName name="_REC12105">#REF!</definedName>
    <definedName name="_REC12555" localSheetId="6">#REF!</definedName>
    <definedName name="_REC12555">#REF!</definedName>
    <definedName name="_REC12570" localSheetId="6">#REF!</definedName>
    <definedName name="_REC12570">#REF!</definedName>
    <definedName name="_REC12575" localSheetId="6">#REF!</definedName>
    <definedName name="_REC12575">#REF!</definedName>
    <definedName name="_REC12580" localSheetId="6">#REF!</definedName>
    <definedName name="_REC12580">#REF!</definedName>
    <definedName name="_REC12600" localSheetId="6">#REF!</definedName>
    <definedName name="_REC12600">#REF!</definedName>
    <definedName name="_REC12610" localSheetId="6">#REF!</definedName>
    <definedName name="_REC12610">#REF!</definedName>
    <definedName name="_REC12630" localSheetId="6">#REF!</definedName>
    <definedName name="_REC12630">#REF!</definedName>
    <definedName name="_REC12631" localSheetId="6">#REF!</definedName>
    <definedName name="_REC12631">#REF!</definedName>
    <definedName name="_REC12640" localSheetId="6">#REF!</definedName>
    <definedName name="_REC12640">#REF!</definedName>
    <definedName name="_REC12645" localSheetId="6">#REF!</definedName>
    <definedName name="_REC12645">#REF!</definedName>
    <definedName name="_REC12665" localSheetId="6">#REF!</definedName>
    <definedName name="_REC12665">#REF!</definedName>
    <definedName name="_REC12690" localSheetId="6">#REF!</definedName>
    <definedName name="_REC12690">#REF!</definedName>
    <definedName name="_REC12700" localSheetId="6">#REF!</definedName>
    <definedName name="_REC12700">#REF!</definedName>
    <definedName name="_REC12710" localSheetId="6">#REF!</definedName>
    <definedName name="_REC12710">#REF!</definedName>
    <definedName name="_REC13111" localSheetId="6">#REF!</definedName>
    <definedName name="_REC13111">#REF!</definedName>
    <definedName name="_REC13112" localSheetId="6">#REF!</definedName>
    <definedName name="_REC13112">#REF!</definedName>
    <definedName name="_REC13121" localSheetId="6">#REF!</definedName>
    <definedName name="_REC13121">#REF!</definedName>
    <definedName name="_REC13720" localSheetId="6">#REF!</definedName>
    <definedName name="_REC13720">#REF!</definedName>
    <definedName name="_REC14100" localSheetId="6">#REF!</definedName>
    <definedName name="_REC14100">#REF!</definedName>
    <definedName name="_REC14161" localSheetId="6">#REF!</definedName>
    <definedName name="_REC14161">#REF!</definedName>
    <definedName name="_REC14195" localSheetId="6">#REF!</definedName>
    <definedName name="_REC14195">#REF!</definedName>
    <definedName name="_REC14205" localSheetId="6">#REF!</definedName>
    <definedName name="_REC14205">#REF!</definedName>
    <definedName name="_REC14260" localSheetId="6">#REF!</definedName>
    <definedName name="_REC14260">#REF!</definedName>
    <definedName name="_REC14500" localSheetId="6">#REF!</definedName>
    <definedName name="_REC14500">#REF!</definedName>
    <definedName name="_REC14515" localSheetId="6">#REF!</definedName>
    <definedName name="_REC14515">#REF!</definedName>
    <definedName name="_REC14555" localSheetId="6">#REF!</definedName>
    <definedName name="_REC14555">#REF!</definedName>
    <definedName name="_REC14565" localSheetId="6">#REF!</definedName>
    <definedName name="_REC14565">#REF!</definedName>
    <definedName name="_REC15135" localSheetId="6">#REF!</definedName>
    <definedName name="_REC15135">#REF!</definedName>
    <definedName name="_REC15140" localSheetId="6">#REF!</definedName>
    <definedName name="_REC15140">#REF!</definedName>
    <definedName name="_REC15195" localSheetId="6">#REF!</definedName>
    <definedName name="_REC15195">#REF!</definedName>
    <definedName name="_REC15225" localSheetId="6">#REF!</definedName>
    <definedName name="_REC15225">#REF!</definedName>
    <definedName name="_REC15230" localSheetId="6">#REF!</definedName>
    <definedName name="_REC15230">#REF!</definedName>
    <definedName name="_REC15515" localSheetId="6">#REF!</definedName>
    <definedName name="_REC15515">#REF!</definedName>
    <definedName name="_REC15560" localSheetId="6">#REF!</definedName>
    <definedName name="_REC15560">#REF!</definedName>
    <definedName name="_REC15565" localSheetId="6">#REF!</definedName>
    <definedName name="_REC15565">#REF!</definedName>
    <definedName name="_REC15570" localSheetId="6">#REF!</definedName>
    <definedName name="_REC15570">#REF!</definedName>
    <definedName name="_REC15575" localSheetId="6">#REF!</definedName>
    <definedName name="_REC15575">#REF!</definedName>
    <definedName name="_REC15583" localSheetId="6">#REF!</definedName>
    <definedName name="_REC15583">#REF!</definedName>
    <definedName name="_REC15590" localSheetId="6">#REF!</definedName>
    <definedName name="_REC15590">#REF!</definedName>
    <definedName name="_REC15591" localSheetId="6">#REF!</definedName>
    <definedName name="_REC15591">#REF!</definedName>
    <definedName name="_REC15610" localSheetId="6">#REF!</definedName>
    <definedName name="_REC15610">#REF!</definedName>
    <definedName name="_REC15625" localSheetId="6">#REF!</definedName>
    <definedName name="_REC15625">#REF!</definedName>
    <definedName name="_REC15635" localSheetId="6">#REF!</definedName>
    <definedName name="_REC15635">#REF!</definedName>
    <definedName name="_REC15655" localSheetId="6">#REF!</definedName>
    <definedName name="_REC15655">#REF!</definedName>
    <definedName name="_REC15665" localSheetId="6">#REF!</definedName>
    <definedName name="_REC15665">#REF!</definedName>
    <definedName name="_REC16515" localSheetId="6">#REF!</definedName>
    <definedName name="_REC16515">#REF!</definedName>
    <definedName name="_REC16535" localSheetId="6">#REF!</definedName>
    <definedName name="_REC16535">#REF!</definedName>
    <definedName name="_REC17140" localSheetId="6">#REF!</definedName>
    <definedName name="_REC17140">#REF!</definedName>
    <definedName name="_REC19500" localSheetId="6">#REF!</definedName>
    <definedName name="_REC19500">#REF!</definedName>
    <definedName name="_REC19501" localSheetId="6">#REF!</definedName>
    <definedName name="_REC19501">#REF!</definedName>
    <definedName name="_REC19502" localSheetId="6">#REF!</definedName>
    <definedName name="_REC19502">#REF!</definedName>
    <definedName name="_REC19503" localSheetId="6">#REF!</definedName>
    <definedName name="_REC19503">#REF!</definedName>
    <definedName name="_REC19504" localSheetId="6">#REF!</definedName>
    <definedName name="_REC19504">#REF!</definedName>
    <definedName name="_REC19505" localSheetId="6">#REF!</definedName>
    <definedName name="_REC19505">#REF!</definedName>
    <definedName name="_REC20100" localSheetId="6">#REF!</definedName>
    <definedName name="_REC20100">#REF!</definedName>
    <definedName name="_REC20105" localSheetId="6">#REF!</definedName>
    <definedName name="_REC20105">#REF!</definedName>
    <definedName name="_REC20110" localSheetId="6">#REF!</definedName>
    <definedName name="_REC20110">#REF!</definedName>
    <definedName name="_REC20115" localSheetId="6">#REF!</definedName>
    <definedName name="_REC20115">#REF!</definedName>
    <definedName name="_REC20130" localSheetId="6">#REF!</definedName>
    <definedName name="_REC20130">#REF!</definedName>
    <definedName name="_REC20135" localSheetId="6">#REF!</definedName>
    <definedName name="_REC20135">#REF!</definedName>
    <definedName name="_REC20140" localSheetId="6">#REF!</definedName>
    <definedName name="_REC20140">#REF!</definedName>
    <definedName name="_REC20145" localSheetId="6">#REF!</definedName>
    <definedName name="_REC20145">#REF!</definedName>
    <definedName name="_REC20150" localSheetId="6">#REF!</definedName>
    <definedName name="_REC20150">#REF!</definedName>
    <definedName name="_REC20155" localSheetId="6">#REF!</definedName>
    <definedName name="_REC20155">#REF!</definedName>
    <definedName name="_REC20175" localSheetId="6">#REF!</definedName>
    <definedName name="_REC20175">#REF!</definedName>
    <definedName name="_REC20185" localSheetId="6">#REF!</definedName>
    <definedName name="_REC20185">#REF!</definedName>
    <definedName name="_REC20190" localSheetId="6">#REF!</definedName>
    <definedName name="_REC20190">#REF!</definedName>
    <definedName name="_REC20195" localSheetId="6">#REF!</definedName>
    <definedName name="_REC20195">#REF!</definedName>
    <definedName name="_REC20210" localSheetId="6">#REF!</definedName>
    <definedName name="_REC20210">#REF!</definedName>
    <definedName name="_Regression_Int">1</definedName>
    <definedName name="_s">NA()</definedName>
    <definedName name="_Sort" localSheetId="6" hidden="1">#REF!</definedName>
    <definedName name="_Sort" hidden="1">#REF!</definedName>
    <definedName name="_sub1" localSheetId="6">#REF!</definedName>
    <definedName name="_sub1">#REF!</definedName>
    <definedName name="_sub2" localSheetId="6">#REF!</definedName>
    <definedName name="_sub2">#REF!</definedName>
    <definedName name="_sub3" localSheetId="6">#REF!</definedName>
    <definedName name="_sub3">#REF!</definedName>
    <definedName name="_sub4" localSheetId="6">#REF!</definedName>
    <definedName name="_sub4">#REF!</definedName>
    <definedName name="_svi2" localSheetId="6">#REF!</definedName>
    <definedName name="_svi2">#REF!</definedName>
    <definedName name="_tot1" localSheetId="6">#REF!</definedName>
    <definedName name="_tot1">#REF!</definedName>
    <definedName name="_tot2" localSheetId="6">#REF!</definedName>
    <definedName name="_tot2">#REF!</definedName>
    <definedName name="_tot3" localSheetId="6">#REF!</definedName>
    <definedName name="_tot3">#REF!</definedName>
    <definedName name="_tot4" localSheetId="6">#REF!</definedName>
    <definedName name="_tot4">#REF!</definedName>
    <definedName name="_tot5" localSheetId="6">#REF!</definedName>
    <definedName name="_tot5">#REF!</definedName>
    <definedName name="_tot6" localSheetId="6">#REF!</definedName>
    <definedName name="_tot6">#REF!</definedName>
    <definedName name="_tot7" localSheetId="6">#REF!</definedName>
    <definedName name="_tot7">#REF!</definedName>
    <definedName name="_tot8" localSheetId="6">#REF!</definedName>
    <definedName name="_tot8">#REF!</definedName>
    <definedName name="_UNI11100" localSheetId="6">#REF!</definedName>
    <definedName name="_UNI11100">#REF!</definedName>
    <definedName name="_UNI11110" localSheetId="6">#REF!</definedName>
    <definedName name="_UNI11110">#REF!</definedName>
    <definedName name="_UNI11115" localSheetId="6">#REF!</definedName>
    <definedName name="_UNI11115">#REF!</definedName>
    <definedName name="_UNI11125" localSheetId="6">#REF!</definedName>
    <definedName name="_UNI11125">#REF!</definedName>
    <definedName name="_UNI11130" localSheetId="6">#REF!</definedName>
    <definedName name="_UNI11130">#REF!</definedName>
    <definedName name="_UNI11135" localSheetId="6">#REF!</definedName>
    <definedName name="_UNI11135">#REF!</definedName>
    <definedName name="_UNI11145" localSheetId="6">#REF!</definedName>
    <definedName name="_UNI11145">#REF!</definedName>
    <definedName name="_UNI11150" localSheetId="6">#REF!</definedName>
    <definedName name="_UNI11150">#REF!</definedName>
    <definedName name="_UNI11165" localSheetId="6">#REF!</definedName>
    <definedName name="_UNI11165">#REF!</definedName>
    <definedName name="_UNI11170" localSheetId="6">#REF!</definedName>
    <definedName name="_UNI11170">#REF!</definedName>
    <definedName name="_UNI11180" localSheetId="6">#REF!</definedName>
    <definedName name="_UNI11180">#REF!</definedName>
    <definedName name="_UNI11185" localSheetId="6">#REF!</definedName>
    <definedName name="_UNI11185">#REF!</definedName>
    <definedName name="_UNI11220" localSheetId="6">#REF!</definedName>
    <definedName name="_UNI11220">#REF!</definedName>
    <definedName name="_UNI12105" localSheetId="6">#REF!</definedName>
    <definedName name="_UNI12105">#REF!</definedName>
    <definedName name="_UNI12555" localSheetId="6">#REF!</definedName>
    <definedName name="_UNI12555">#REF!</definedName>
    <definedName name="_UNI12570" localSheetId="6">#REF!</definedName>
    <definedName name="_UNI12570">#REF!</definedName>
    <definedName name="_UNI12575" localSheetId="6">#REF!</definedName>
    <definedName name="_UNI12575">#REF!</definedName>
    <definedName name="_UNI12580" localSheetId="6">#REF!</definedName>
    <definedName name="_UNI12580">#REF!</definedName>
    <definedName name="_UNI12600" localSheetId="6">#REF!</definedName>
    <definedName name="_UNI12600">#REF!</definedName>
    <definedName name="_UNI12610" localSheetId="6">#REF!</definedName>
    <definedName name="_UNI12610">#REF!</definedName>
    <definedName name="_UNI12630" localSheetId="6">#REF!</definedName>
    <definedName name="_UNI12630">#REF!</definedName>
    <definedName name="_UNI12631" localSheetId="6">#REF!</definedName>
    <definedName name="_UNI12631">#REF!</definedName>
    <definedName name="_UNI12640" localSheetId="6">#REF!</definedName>
    <definedName name="_UNI12640">#REF!</definedName>
    <definedName name="_UNI12645" localSheetId="6">#REF!</definedName>
    <definedName name="_UNI12645">#REF!</definedName>
    <definedName name="_UNI12665" localSheetId="6">#REF!</definedName>
    <definedName name="_UNI12665">#REF!</definedName>
    <definedName name="_UNI12690" localSheetId="6">#REF!</definedName>
    <definedName name="_UNI12690">#REF!</definedName>
    <definedName name="_UNI12700" localSheetId="6">#REF!</definedName>
    <definedName name="_UNI12700">#REF!</definedName>
    <definedName name="_UNI12710" localSheetId="6">#REF!</definedName>
    <definedName name="_UNI12710">#REF!</definedName>
    <definedName name="_UNI13111" localSheetId="6">#REF!</definedName>
    <definedName name="_UNI13111">#REF!</definedName>
    <definedName name="_UNI13112" localSheetId="6">#REF!</definedName>
    <definedName name="_UNI13112">#REF!</definedName>
    <definedName name="_UNI13121" localSheetId="6">#REF!</definedName>
    <definedName name="_UNI13121">#REF!</definedName>
    <definedName name="_UNI13720" localSheetId="6">#REF!</definedName>
    <definedName name="_UNI13720">#REF!</definedName>
    <definedName name="_UNI14100" localSheetId="6">#REF!</definedName>
    <definedName name="_UNI14100">#REF!</definedName>
    <definedName name="_UNI14161" localSheetId="6">#REF!</definedName>
    <definedName name="_UNI14161">#REF!</definedName>
    <definedName name="_UNI14195" localSheetId="6">#REF!</definedName>
    <definedName name="_UNI14195">#REF!</definedName>
    <definedName name="_UNI14205" localSheetId="6">#REF!</definedName>
    <definedName name="_UNI14205">#REF!</definedName>
    <definedName name="_UNI14260" localSheetId="6">#REF!</definedName>
    <definedName name="_UNI14260">#REF!</definedName>
    <definedName name="_UNI14500" localSheetId="6">#REF!</definedName>
    <definedName name="_UNI14500">#REF!</definedName>
    <definedName name="_UNI14515" localSheetId="6">#REF!</definedName>
    <definedName name="_UNI14515">#REF!</definedName>
    <definedName name="_UNI14555" localSheetId="6">#REF!</definedName>
    <definedName name="_UNI14555">#REF!</definedName>
    <definedName name="_UNI14565" localSheetId="6">#REF!</definedName>
    <definedName name="_UNI14565">#REF!</definedName>
    <definedName name="_UNI15135" localSheetId="6">#REF!</definedName>
    <definedName name="_UNI15135">#REF!</definedName>
    <definedName name="_UNI15140" localSheetId="6">#REF!</definedName>
    <definedName name="_UNI15140">#REF!</definedName>
    <definedName name="_UNI15195" localSheetId="6">#REF!</definedName>
    <definedName name="_UNI15195">#REF!</definedName>
    <definedName name="_UNI15225" localSheetId="6">#REF!</definedName>
    <definedName name="_UNI15225">#REF!</definedName>
    <definedName name="_UNI15230" localSheetId="6">#REF!</definedName>
    <definedName name="_UNI15230">#REF!</definedName>
    <definedName name="_UNI15515" localSheetId="6">#REF!</definedName>
    <definedName name="_UNI15515">#REF!</definedName>
    <definedName name="_UNI15560" localSheetId="6">#REF!</definedName>
    <definedName name="_UNI15560">#REF!</definedName>
    <definedName name="_UNI15565" localSheetId="6">#REF!</definedName>
    <definedName name="_UNI15565">#REF!</definedName>
    <definedName name="_UNI15570" localSheetId="6">#REF!</definedName>
    <definedName name="_UNI15570">#REF!</definedName>
    <definedName name="_UNI15575" localSheetId="6">#REF!</definedName>
    <definedName name="_UNI15575">#REF!</definedName>
    <definedName name="_UNI15583" localSheetId="6">#REF!</definedName>
    <definedName name="_UNI15583">#REF!</definedName>
    <definedName name="_UNI15590" localSheetId="6">#REF!</definedName>
    <definedName name="_UNI15590">#REF!</definedName>
    <definedName name="_UNI15591" localSheetId="6">#REF!</definedName>
    <definedName name="_UNI15591">#REF!</definedName>
    <definedName name="_UNI15610" localSheetId="6">#REF!</definedName>
    <definedName name="_UNI15610">#REF!</definedName>
    <definedName name="_UNI15625" localSheetId="6">#REF!</definedName>
    <definedName name="_UNI15625">#REF!</definedName>
    <definedName name="_UNI15635" localSheetId="6">#REF!</definedName>
    <definedName name="_UNI15635">#REF!</definedName>
    <definedName name="_UNI15655" localSheetId="6">#REF!</definedName>
    <definedName name="_UNI15655">#REF!</definedName>
    <definedName name="_UNI15665" localSheetId="6">#REF!</definedName>
    <definedName name="_UNI15665">#REF!</definedName>
    <definedName name="_UNI16515" localSheetId="6">#REF!</definedName>
    <definedName name="_UNI16515">#REF!</definedName>
    <definedName name="_UNI16535" localSheetId="6">#REF!</definedName>
    <definedName name="_UNI16535">#REF!</definedName>
    <definedName name="_UNI17140" localSheetId="6">#REF!</definedName>
    <definedName name="_UNI17140">#REF!</definedName>
    <definedName name="_UNI19500" localSheetId="6">#REF!</definedName>
    <definedName name="_UNI19500">#REF!</definedName>
    <definedName name="_UNI19501" localSheetId="6">#REF!</definedName>
    <definedName name="_UNI19501">#REF!</definedName>
    <definedName name="_UNI19502" localSheetId="6">#REF!</definedName>
    <definedName name="_UNI19502">#REF!</definedName>
    <definedName name="_UNI19503" localSheetId="6">#REF!</definedName>
    <definedName name="_UNI19503">#REF!</definedName>
    <definedName name="_UNI19504" localSheetId="6">#REF!</definedName>
    <definedName name="_UNI19504">#REF!</definedName>
    <definedName name="_UNI19505" localSheetId="6">#REF!</definedName>
    <definedName name="_UNI19505">#REF!</definedName>
    <definedName name="_UNI20100" localSheetId="6">#REF!</definedName>
    <definedName name="_UNI20100">#REF!</definedName>
    <definedName name="_UNI20105" localSheetId="6">#REF!</definedName>
    <definedName name="_UNI20105">#REF!</definedName>
    <definedName name="_UNI20110" localSheetId="6">#REF!</definedName>
    <definedName name="_UNI20110">#REF!</definedName>
    <definedName name="_UNI20115" localSheetId="6">#REF!</definedName>
    <definedName name="_UNI20115">#REF!</definedName>
    <definedName name="_UNI20130" localSheetId="6">#REF!</definedName>
    <definedName name="_UNI20130">#REF!</definedName>
    <definedName name="_UNI20135" localSheetId="6">#REF!</definedName>
    <definedName name="_UNI20135">#REF!</definedName>
    <definedName name="_UNI20140" localSheetId="6">#REF!</definedName>
    <definedName name="_UNI20140">#REF!</definedName>
    <definedName name="_UNI20145" localSheetId="6">#REF!</definedName>
    <definedName name="_UNI20145">#REF!</definedName>
    <definedName name="_UNI20150" localSheetId="6">#REF!</definedName>
    <definedName name="_UNI20150">#REF!</definedName>
    <definedName name="_UNI20155" localSheetId="6">#REF!</definedName>
    <definedName name="_UNI20155">#REF!</definedName>
    <definedName name="_UNI20175" localSheetId="6">#REF!</definedName>
    <definedName name="_UNI20175">#REF!</definedName>
    <definedName name="_UNI20185" localSheetId="6">#REF!</definedName>
    <definedName name="_UNI20185">#REF!</definedName>
    <definedName name="_UNI20190" localSheetId="6">#REF!</definedName>
    <definedName name="_UNI20190">#REF!</definedName>
    <definedName name="_UNI20195" localSheetId="6">#REF!</definedName>
    <definedName name="_UNI20195">#REF!</definedName>
    <definedName name="_UNI20210" localSheetId="6">#REF!</definedName>
    <definedName name="_UNI20210">#REF!</definedName>
    <definedName name="_VAL11100" localSheetId="6">#REF!</definedName>
    <definedName name="_VAL11100">#REF!</definedName>
    <definedName name="_VAL11110" localSheetId="6">#REF!</definedName>
    <definedName name="_VAL11110">#REF!</definedName>
    <definedName name="_VAL11115" localSheetId="6">#REF!</definedName>
    <definedName name="_VAL11115">#REF!</definedName>
    <definedName name="_VAL11125" localSheetId="6">#REF!</definedName>
    <definedName name="_VAL11125">#REF!</definedName>
    <definedName name="_VAL11130" localSheetId="6">#REF!</definedName>
    <definedName name="_VAL11130">#REF!</definedName>
    <definedName name="_VAL11135" localSheetId="6">#REF!</definedName>
    <definedName name="_VAL11135">#REF!</definedName>
    <definedName name="_VAL11145" localSheetId="6">#REF!</definedName>
    <definedName name="_VAL11145">#REF!</definedName>
    <definedName name="_VAL11150" localSheetId="6">#REF!</definedName>
    <definedName name="_VAL11150">#REF!</definedName>
    <definedName name="_VAL11165" localSheetId="6">#REF!</definedName>
    <definedName name="_VAL11165">#REF!</definedName>
    <definedName name="_VAL11170" localSheetId="6">#REF!</definedName>
    <definedName name="_VAL11170">#REF!</definedName>
    <definedName name="_VAL11180" localSheetId="6">#REF!</definedName>
    <definedName name="_VAL11180">#REF!</definedName>
    <definedName name="_VAL11185" localSheetId="6">#REF!</definedName>
    <definedName name="_VAL11185">#REF!</definedName>
    <definedName name="_VAL11220" localSheetId="6">#REF!</definedName>
    <definedName name="_VAL11220">#REF!</definedName>
    <definedName name="_VAL12105" localSheetId="6">#REF!</definedName>
    <definedName name="_VAL12105">#REF!</definedName>
    <definedName name="_VAL12555" localSheetId="6">#REF!</definedName>
    <definedName name="_VAL12555">#REF!</definedName>
    <definedName name="_VAL12570" localSheetId="6">#REF!</definedName>
    <definedName name="_VAL12570">#REF!</definedName>
    <definedName name="_VAL12575" localSheetId="6">#REF!</definedName>
    <definedName name="_VAL12575">#REF!</definedName>
    <definedName name="_VAL12580" localSheetId="6">#REF!</definedName>
    <definedName name="_VAL12580">#REF!</definedName>
    <definedName name="_VAL12600" localSheetId="6">#REF!</definedName>
    <definedName name="_VAL12600">#REF!</definedName>
    <definedName name="_VAL12610" localSheetId="6">#REF!</definedName>
    <definedName name="_VAL12610">#REF!</definedName>
    <definedName name="_VAL12630" localSheetId="6">#REF!</definedName>
    <definedName name="_VAL12630">#REF!</definedName>
    <definedName name="_VAL12631" localSheetId="6">#REF!</definedName>
    <definedName name="_VAL12631">#REF!</definedName>
    <definedName name="_VAL12640" localSheetId="6">#REF!</definedName>
    <definedName name="_VAL12640">#REF!</definedName>
    <definedName name="_VAL12645" localSheetId="6">#REF!</definedName>
    <definedName name="_VAL12645">#REF!</definedName>
    <definedName name="_VAL12665" localSheetId="6">#REF!</definedName>
    <definedName name="_VAL12665">#REF!</definedName>
    <definedName name="_VAL12690" localSheetId="6">#REF!</definedName>
    <definedName name="_VAL12690">#REF!</definedName>
    <definedName name="_VAL12700" localSheetId="6">#REF!</definedName>
    <definedName name="_VAL12700">#REF!</definedName>
    <definedName name="_VAL12710" localSheetId="6">#REF!</definedName>
    <definedName name="_VAL12710">#REF!</definedName>
    <definedName name="_VAL13111" localSheetId="6">#REF!</definedName>
    <definedName name="_VAL13111">#REF!</definedName>
    <definedName name="_VAL13112" localSheetId="6">#REF!</definedName>
    <definedName name="_VAL13112">#REF!</definedName>
    <definedName name="_VAL13121" localSheetId="6">#REF!</definedName>
    <definedName name="_VAL13121">#REF!</definedName>
    <definedName name="_VAL13720" localSheetId="6">#REF!</definedName>
    <definedName name="_VAL13720">#REF!</definedName>
    <definedName name="_VAL14100" localSheetId="6">#REF!</definedName>
    <definedName name="_VAL14100">#REF!</definedName>
    <definedName name="_VAL14161" localSheetId="6">#REF!</definedName>
    <definedName name="_VAL14161">#REF!</definedName>
    <definedName name="_VAL14195" localSheetId="6">#REF!</definedName>
    <definedName name="_VAL14195">#REF!</definedName>
    <definedName name="_VAL14205" localSheetId="6">#REF!</definedName>
    <definedName name="_VAL14205">#REF!</definedName>
    <definedName name="_VAL14260" localSheetId="6">#REF!</definedName>
    <definedName name="_VAL14260">#REF!</definedName>
    <definedName name="_VAL14500" localSheetId="6">#REF!</definedName>
    <definedName name="_VAL14500">#REF!</definedName>
    <definedName name="_VAL14515" localSheetId="6">#REF!</definedName>
    <definedName name="_VAL14515">#REF!</definedName>
    <definedName name="_VAL14555" localSheetId="6">#REF!</definedName>
    <definedName name="_VAL14555">#REF!</definedName>
    <definedName name="_VAL14565" localSheetId="6">#REF!</definedName>
    <definedName name="_VAL14565">#REF!</definedName>
    <definedName name="_VAL15135" localSheetId="6">#REF!</definedName>
    <definedName name="_VAL15135">#REF!</definedName>
    <definedName name="_VAL15140" localSheetId="6">#REF!</definedName>
    <definedName name="_VAL15140">#REF!</definedName>
    <definedName name="_VAL15195" localSheetId="6">#REF!</definedName>
    <definedName name="_VAL15195">#REF!</definedName>
    <definedName name="_VAL15225" localSheetId="6">#REF!</definedName>
    <definedName name="_VAL15225">#REF!</definedName>
    <definedName name="_VAL15230" localSheetId="6">#REF!</definedName>
    <definedName name="_VAL15230">#REF!</definedName>
    <definedName name="_VAL15515" localSheetId="6">#REF!</definedName>
    <definedName name="_VAL15515">#REF!</definedName>
    <definedName name="_VAL15560" localSheetId="6">#REF!</definedName>
    <definedName name="_VAL15560">#REF!</definedName>
    <definedName name="_VAL15565" localSheetId="6">#REF!</definedName>
    <definedName name="_VAL15565">#REF!</definedName>
    <definedName name="_VAL15570" localSheetId="6">#REF!</definedName>
    <definedName name="_VAL15570">#REF!</definedName>
    <definedName name="_VAL15575" localSheetId="6">#REF!</definedName>
    <definedName name="_VAL15575">#REF!</definedName>
    <definedName name="_VAL15583" localSheetId="6">#REF!</definedName>
    <definedName name="_VAL15583">#REF!</definedName>
    <definedName name="_VAL15590" localSheetId="6">#REF!</definedName>
    <definedName name="_VAL15590">#REF!</definedName>
    <definedName name="_VAL15591" localSheetId="6">#REF!</definedName>
    <definedName name="_VAL15591">#REF!</definedName>
    <definedName name="_VAL15610" localSheetId="6">#REF!</definedName>
    <definedName name="_VAL15610">#REF!</definedName>
    <definedName name="_VAL15625" localSheetId="6">#REF!</definedName>
    <definedName name="_VAL15625">#REF!</definedName>
    <definedName name="_VAL15635" localSheetId="6">#REF!</definedName>
    <definedName name="_VAL15635">#REF!</definedName>
    <definedName name="_VAL15655" localSheetId="6">#REF!</definedName>
    <definedName name="_VAL15655">#REF!</definedName>
    <definedName name="_VAL15665" localSheetId="6">#REF!</definedName>
    <definedName name="_VAL15665">#REF!</definedName>
    <definedName name="_VAL16515" localSheetId="6">#REF!</definedName>
    <definedName name="_VAL16515">#REF!</definedName>
    <definedName name="_VAL16535" localSheetId="6">#REF!</definedName>
    <definedName name="_VAL16535">#REF!</definedName>
    <definedName name="_VAL17140" localSheetId="6">#REF!</definedName>
    <definedName name="_VAL17140">#REF!</definedName>
    <definedName name="_VAL19500" localSheetId="6">#REF!</definedName>
    <definedName name="_VAL19500">#REF!</definedName>
    <definedName name="_VAL19501" localSheetId="6">#REF!</definedName>
    <definedName name="_VAL19501">#REF!</definedName>
    <definedName name="_VAL19502" localSheetId="6">#REF!</definedName>
    <definedName name="_VAL19502">#REF!</definedName>
    <definedName name="_VAL19503" localSheetId="6">#REF!</definedName>
    <definedName name="_VAL19503">#REF!</definedName>
    <definedName name="_VAL19504" localSheetId="6">#REF!</definedName>
    <definedName name="_VAL19504">#REF!</definedName>
    <definedName name="_VAL19505" localSheetId="6">#REF!</definedName>
    <definedName name="_VAL19505">#REF!</definedName>
    <definedName name="_VAL20100" localSheetId="6">#REF!</definedName>
    <definedName name="_VAL20100">#REF!</definedName>
    <definedName name="_VAL20105" localSheetId="6">#REF!</definedName>
    <definedName name="_VAL20105">#REF!</definedName>
    <definedName name="_VAL20110" localSheetId="6">#REF!</definedName>
    <definedName name="_VAL20110">#REF!</definedName>
    <definedName name="_VAL20115" localSheetId="6">#REF!</definedName>
    <definedName name="_VAL20115">#REF!</definedName>
    <definedName name="_VAL20130" localSheetId="6">#REF!</definedName>
    <definedName name="_VAL20130">#REF!</definedName>
    <definedName name="_VAL20135" localSheetId="6">#REF!</definedName>
    <definedName name="_VAL20135">#REF!</definedName>
    <definedName name="_VAL20140" localSheetId="6">#REF!</definedName>
    <definedName name="_VAL20140">#REF!</definedName>
    <definedName name="_VAL20145" localSheetId="6">#REF!</definedName>
    <definedName name="_VAL20145">#REF!</definedName>
    <definedName name="_VAL20150" localSheetId="6">#REF!</definedName>
    <definedName name="_VAL20150">#REF!</definedName>
    <definedName name="_VAL20155" localSheetId="6">#REF!</definedName>
    <definedName name="_VAL20155">#REF!</definedName>
    <definedName name="_VAL20175" localSheetId="6">#REF!</definedName>
    <definedName name="_VAL20175">#REF!</definedName>
    <definedName name="_VAL20185" localSheetId="6">#REF!</definedName>
    <definedName name="_VAL20185">#REF!</definedName>
    <definedName name="_VAL20190" localSheetId="6">#REF!</definedName>
    <definedName name="_VAL20190">#REF!</definedName>
    <definedName name="_VAL20195" localSheetId="6">#REF!</definedName>
    <definedName name="_VAL20195">#REF!</definedName>
    <definedName name="_VAL20210" localSheetId="6">#REF!</definedName>
    <definedName name="_VAL20210">#REF!</definedName>
    <definedName name="_WCS13_" localSheetId="6">#REF!</definedName>
    <definedName name="_WCS13_">#REF!</definedName>
    <definedName name="_WCS43_" localSheetId="6">#REF!</definedName>
    <definedName name="_WCS43_">#REF!</definedName>
    <definedName name="_WDCN1.S1_" localSheetId="6">#REF!</definedName>
    <definedName name="_WDCN1.S1_">#REF!</definedName>
    <definedName name="_WGZY_" localSheetId="6">#REF!</definedName>
    <definedName name="_WGZY_">#REF!</definedName>
    <definedName name="_WGZY__6" localSheetId="6">#REF!</definedName>
    <definedName name="_WGZY__6">#REF!</definedName>
    <definedName name="_WICE1_" localSheetId="6">#REF!</definedName>
    <definedName name="_WICE1_">#REF!</definedName>
    <definedName name="_WIRA1.A8_" localSheetId="6">#REF!</definedName>
    <definedName name="_WIRA1.A8_">#REF!</definedName>
    <definedName name="_Y" localSheetId="6">#REF!</definedName>
    <definedName name="_Y">#REF!</definedName>
    <definedName name="a" localSheetId="6">#REF!</definedName>
    <definedName name="a">#REF!</definedName>
    <definedName name="Á1" localSheetId="6">#REF!</definedName>
    <definedName name="Á1">#REF!</definedName>
    <definedName name="Á1_1" localSheetId="6">#REF!</definedName>
    <definedName name="Á1_1">#REF!</definedName>
    <definedName name="Á1_2" localSheetId="6">#REF!</definedName>
    <definedName name="Á1_2">#REF!</definedName>
    <definedName name="Á1_26" localSheetId="6">#REF!</definedName>
    <definedName name="Á1_26">#REF!</definedName>
    <definedName name="Á1_3" localSheetId="6">#REF!</definedName>
    <definedName name="Á1_3">#REF!</definedName>
    <definedName name="Á1_33" localSheetId="6">#REF!</definedName>
    <definedName name="Á1_33">#REF!</definedName>
    <definedName name="Á1_34" localSheetId="6">#REF!</definedName>
    <definedName name="Á1_34">#REF!</definedName>
    <definedName name="a1B16279" localSheetId="6">#REF!</definedName>
    <definedName name="a1B16279">#REF!</definedName>
    <definedName name="AA">#N/A</definedName>
    <definedName name="aaa">#N/A</definedName>
    <definedName name="aaaaaaaaaaa" localSheetId="6">#REF!</definedName>
    <definedName name="aaaaaaaaaaa">#REF!</definedName>
    <definedName name="ABRA" localSheetId="6">#REF!</definedName>
    <definedName name="ABRA">#REF!</definedName>
    <definedName name="Ac" localSheetId="6">#REF!</definedName>
    <definedName name="Ac">#REF!</definedName>
    <definedName name="adfddd" localSheetId="6">#REF!</definedName>
    <definedName name="adfddd">#REF!</definedName>
    <definedName name="ADFY">#N/A</definedName>
    <definedName name="adit_02_d_l3" localSheetId="6">#REF!</definedName>
    <definedName name="adit_02_d_l3">#REF!</definedName>
    <definedName name="adit_02_d_l4" localSheetId="6">#REF!</definedName>
    <definedName name="adit_02_d_l4">#REF!</definedName>
    <definedName name="adit_02_l4" localSheetId="6">#REF!</definedName>
    <definedName name="adit_02_l4">#REF!</definedName>
    <definedName name="adit_02_r_l3" localSheetId="6">#REF!</definedName>
    <definedName name="adit_02_r_l3">#REF!</definedName>
    <definedName name="AdPeri" localSheetId="6">#REF!</definedName>
    <definedName name="AdPeri">#REF!</definedName>
    <definedName name="aehyasdh" localSheetId="6">#REF!</definedName>
    <definedName name="aehyasdh">#REF!</definedName>
    <definedName name="AERYAERY">#N/A</definedName>
    <definedName name="aeyaeya" localSheetId="6">#REF!</definedName>
    <definedName name="aeyaeya">#REF!</definedName>
    <definedName name="aeyaweyae5" localSheetId="6">#REF!</definedName>
    <definedName name="aeyaweyae5">#REF!</definedName>
    <definedName name="aeyer" localSheetId="6">#REF!</definedName>
    <definedName name="aeyer">#REF!</definedName>
    <definedName name="AGOA" localSheetId="6">#REF!</definedName>
    <definedName name="AGOA">#REF!</definedName>
    <definedName name="ALTA" localSheetId="6">'[2]PRO-08'!#REF!</definedName>
    <definedName name="ALTA">'[2]PRO-08'!#REF!</definedName>
    <definedName name="alteração" localSheetId="6">#REF!</definedName>
    <definedName name="alteração">#REF!</definedName>
    <definedName name="alteração_25">[3]alteração!$A$13:$M$160</definedName>
    <definedName name="Alvenaria_vedação" localSheetId="6">#REF!</definedName>
    <definedName name="Alvenaria_vedação">#REF!</definedName>
    <definedName name="amarela" localSheetId="6">#REF!</definedName>
    <definedName name="amarela">#REF!</definedName>
    <definedName name="ANO" localSheetId="6">#REF!</definedName>
    <definedName name="ANO">#REF!</definedName>
    <definedName name="ANTIGA" localSheetId="6">#REF!</definedName>
    <definedName name="ANTIGA">#REF!</definedName>
    <definedName name="_xlnm.Print_Area" localSheetId="4">'ABC Insumos'!$A$1:$O$353</definedName>
    <definedName name="_xlnm.Print_Area" localSheetId="3">'ABC Serviços'!$A$1:$J$192</definedName>
    <definedName name="_xlnm.Print_Area" localSheetId="6">'BDI INSUMOS'!$A$1:$E$38</definedName>
    <definedName name="_xlnm.Print_Area" localSheetId="5">'BDI SERV'!$A$1:$D$30</definedName>
    <definedName name="_xlnm.Print_Area" localSheetId="8">Composições!$A$1:$J$1780</definedName>
    <definedName name="_xlnm.Print_Area" localSheetId="2">Cronograma!$A$1:$P$101</definedName>
    <definedName name="_xlnm.Print_Area" localSheetId="7">'Encargos Sociais'!$A$1:$F$47</definedName>
    <definedName name="_xlnm.Print_Area" localSheetId="1">Planilha!$A$1:$I$221</definedName>
    <definedName name="_xlnm.Print_Area" localSheetId="0">Resumo!$A$1:$J$40</definedName>
    <definedName name="_xlnm.Print_Area">#REF!</definedName>
    <definedName name="Área_impressão_IM" localSheetId="6">#REF!</definedName>
    <definedName name="Área_impressão_IM">#REF!</definedName>
    <definedName name="Área_impressão_IM_1" localSheetId="6">#REF!</definedName>
    <definedName name="Área_impressão_IM_1">#REF!</definedName>
    <definedName name="Área_impressão_IM_2" localSheetId="6">#REF!</definedName>
    <definedName name="Área_impressão_IM_2">#REF!</definedName>
    <definedName name="Área_impressão_IM_26" localSheetId="6">#REF!</definedName>
    <definedName name="Área_impressão_IM_26">#REF!</definedName>
    <definedName name="Área_impressão_IM_3" localSheetId="6">#REF!</definedName>
    <definedName name="Área_impressão_IM_3">#REF!</definedName>
    <definedName name="Área_impressão_IM_33" localSheetId="6">#REF!</definedName>
    <definedName name="Área_impressão_IM_33">#REF!</definedName>
    <definedName name="Área_impressão_IM_34" localSheetId="6">#REF!</definedName>
    <definedName name="Área_impressão_IM_34">#REF!</definedName>
    <definedName name="AreaTeste" localSheetId="6">#REF!</definedName>
    <definedName name="AreaTeste">#REF!</definedName>
    <definedName name="AreaTeste2" localSheetId="6">#REF!</definedName>
    <definedName name="AreaTeste2">#REF!</definedName>
    <definedName name="areia" localSheetId="6">#REF!</definedName>
    <definedName name="areia">#REF!</definedName>
    <definedName name="Arial" localSheetId="6">#REF!</definedName>
    <definedName name="Arial">#REF!</definedName>
    <definedName name="arredondamento" localSheetId="6">#REF!</definedName>
    <definedName name="arredondamento">#REF!</definedName>
    <definedName name="arredondamento_1" localSheetId="6">#REF!</definedName>
    <definedName name="arredondamento_1">#REF!</definedName>
    <definedName name="arredondamento_2" localSheetId="6">#REF!</definedName>
    <definedName name="arredondamento_2">#REF!</definedName>
    <definedName name="arredondamento_26" localSheetId="6">#REF!</definedName>
    <definedName name="arredondamento_26">#REF!</definedName>
    <definedName name="arredondamento_3" localSheetId="6">#REF!</definedName>
    <definedName name="arredondamento_3">#REF!</definedName>
    <definedName name="arredondamento_33" localSheetId="6">#REF!</definedName>
    <definedName name="arredondamento_33">#REF!</definedName>
    <definedName name="arredondamento_34" localSheetId="6">#REF!</definedName>
    <definedName name="arredondamento_34">#REF!</definedName>
    <definedName name="ARY" localSheetId="6">#REF!</definedName>
    <definedName name="ARY">#REF!</definedName>
    <definedName name="ASDFASD" localSheetId="6">#REF!</definedName>
    <definedName name="ASDFASD">#REF!</definedName>
    <definedName name="ASDQW">#N/A</definedName>
    <definedName name="ASER">#N/A</definedName>
    <definedName name="ASSEN_TUBO_EMISS" localSheetId="6">#REF!</definedName>
    <definedName name="ASSEN_TUBO_EMISS">#REF!</definedName>
    <definedName name="ASSEN_TUBO_EMISS2" localSheetId="6">#REF!</definedName>
    <definedName name="ASSEN_TUBO_EMISS2">#REF!</definedName>
    <definedName name="ASSENT_EMISS3_S" localSheetId="6">#REF!</definedName>
    <definedName name="ASSENT_EMISS3_S">#REF!</definedName>
    <definedName name="ASSENT_TUBO" localSheetId="6">#REF!</definedName>
    <definedName name="ASSENT_TUBO">#REF!</definedName>
    <definedName name="ATATWERT">#N/A</definedName>
    <definedName name="Aut_original" localSheetId="6">[4]PROJETO!#REF!</definedName>
    <definedName name="Aut_original">[4]PROJETO!#REF!</definedName>
    <definedName name="Aut_resumo" localSheetId="6">[5]RESUMO_AUT1!#REF!</definedName>
    <definedName name="Aut_resumo">[5]RESUMO_AUT1!#REF!</definedName>
    <definedName name="aux" localSheetId="6">#REF!</definedName>
    <definedName name="aux">#REF!</definedName>
    <definedName name="AuxHab" localSheetId="6">#REF!</definedName>
    <definedName name="AuxHab">#REF!</definedName>
    <definedName name="auxiliar" localSheetId="6">#REF!</definedName>
    <definedName name="auxiliar">#REF!</definedName>
    <definedName name="AWT" localSheetId="6">#REF!</definedName>
    <definedName name="AWT">#REF!</definedName>
    <definedName name="AY">#N/A</definedName>
    <definedName name="aZUEN" localSheetId="6" hidden="1">#REF!</definedName>
    <definedName name="aZUEN" hidden="1">#REF!</definedName>
    <definedName name="azul" localSheetId="6">#REF!</definedName>
    <definedName name="azul">#REF!</definedName>
    <definedName name="AZULSINAL" localSheetId="6">#REF!</definedName>
    <definedName name="AZULSINAL">#REF!</definedName>
    <definedName name="B" localSheetId="6">#REF!</definedName>
    <definedName name="B">#REF!</definedName>
    <definedName name="bacia16" localSheetId="6">#REF!</definedName>
    <definedName name="bacia16">#REF!</definedName>
    <definedName name="Banco_dados_IM" localSheetId="6">#REF!</definedName>
    <definedName name="Banco_dados_IM">#REF!</definedName>
    <definedName name="_xlnm.Database" localSheetId="6">#REF!</definedName>
    <definedName name="_xlnm.Database">#REF!</definedName>
    <definedName name="bau" localSheetId="6" hidden="1">#REF!</definedName>
    <definedName name="bau" hidden="1">#REF!</definedName>
    <definedName name="BBBB">#N/A</definedName>
    <definedName name="BCVB">#N/A</definedName>
    <definedName name="bdi" localSheetId="6">#REF!</definedName>
    <definedName name="bdi">#REF!</definedName>
    <definedName name="BDI." localSheetId="6">#REF!</definedName>
    <definedName name="BDI.">#REF!</definedName>
    <definedName name="BDIc" localSheetId="6">#REF!</definedName>
    <definedName name="BDIc">#REF!</definedName>
    <definedName name="BDIf" localSheetId="6">#REF!</definedName>
    <definedName name="BDIf">#REF!</definedName>
    <definedName name="BDIM" localSheetId="6">#REF!</definedName>
    <definedName name="BDIM">#REF!</definedName>
    <definedName name="BDIS" localSheetId="6">#REF!</definedName>
    <definedName name="BDIS">#REF!</definedName>
    <definedName name="BG" localSheetId="6">#REF!</definedName>
    <definedName name="BG">#REF!</definedName>
    <definedName name="BGU" localSheetId="6">#REF!</definedName>
    <definedName name="BGU">#REF!</definedName>
    <definedName name="BL_ANC_EMISS3_S" localSheetId="6">#REF!</definedName>
    <definedName name="BL_ANC_EMISS3_S">#REF!</definedName>
    <definedName name="BL_ANCO_EMISS2" localSheetId="6">#REF!</definedName>
    <definedName name="BL_ANCO_EMISS2">#REF!</definedName>
    <definedName name="BLOCO_ANCOR_EMISS" localSheetId="6">#REF!</definedName>
    <definedName name="BLOCO_ANCOR_EMISS">#REF!</definedName>
    <definedName name="Bomba_putzmeister" localSheetId="6">#REF!</definedName>
    <definedName name="Bomba_putzmeister">#REF!</definedName>
    <definedName name="BRIOPA" localSheetId="6">#REF!</definedName>
    <definedName name="BRIOPA">#REF!</definedName>
    <definedName name="buc3eta" localSheetId="6">#REF!</definedName>
    <definedName name="buc3eta">#REF!</definedName>
    <definedName name="buceta" localSheetId="6">#REF!</definedName>
    <definedName name="buceta">#REF!</definedName>
    <definedName name="BuiltIn_AutoFilter___1" localSheetId="6">#REF!</definedName>
    <definedName name="BuiltIn_AutoFilter___1">#REF!</definedName>
    <definedName name="BuiltIn_AutoFilter___1_1" localSheetId="6">#REF!</definedName>
    <definedName name="BuiltIn_AutoFilter___1_1">#REF!</definedName>
    <definedName name="BuiltIn_AutoFilter___1_2" localSheetId="6">#REF!</definedName>
    <definedName name="BuiltIn_AutoFilter___1_2">#REF!</definedName>
    <definedName name="BuiltIn_AutoFilter___1_26" localSheetId="6">#REF!</definedName>
    <definedName name="BuiltIn_AutoFilter___1_26">#REF!</definedName>
    <definedName name="BuiltIn_AutoFilter___1_3" localSheetId="6">#REF!</definedName>
    <definedName name="BuiltIn_AutoFilter___1_3">#REF!</definedName>
    <definedName name="BuiltIn_AutoFilter___1_33" localSheetId="6">#REF!</definedName>
    <definedName name="BuiltIn_AutoFilter___1_33">#REF!</definedName>
    <definedName name="BuiltIn_AutoFilter___1_34" localSheetId="6">#REF!</definedName>
    <definedName name="BuiltIn_AutoFilter___1_34">#REF!</definedName>
    <definedName name="BuiltIn_AutoFilter___2" localSheetId="6">#REF!</definedName>
    <definedName name="BuiltIn_AutoFilter___2">#REF!</definedName>
    <definedName name="BuiltIn_Print_Area" localSheetId="6">#REF!</definedName>
    <definedName name="BuiltIn_Print_Area">#REF!</definedName>
    <definedName name="BVEOLISA" localSheetId="6">#REF!</definedName>
    <definedName name="BVEOLISA">#REF!</definedName>
    <definedName name="cab_cortes" localSheetId="6">#REF!</definedName>
    <definedName name="cab_cortes">#REF!</definedName>
    <definedName name="cab_dmt" localSheetId="6">#REF!</definedName>
    <definedName name="cab_dmt">#REF!</definedName>
    <definedName name="cab_limpeza" localSheetId="6">#REF!</definedName>
    <definedName name="cab_limpeza">#REF!</definedName>
    <definedName name="cabmeio" localSheetId="6">#REF!</definedName>
    <definedName name="cabmeio">#REF!</definedName>
    <definedName name="CABO" localSheetId="6">#REF!</definedName>
    <definedName name="CABO">#REF!</definedName>
    <definedName name="CABO_1" localSheetId="6">#REF!</definedName>
    <definedName name="CABO_1">#REF!</definedName>
    <definedName name="CABO_2" localSheetId="6">#REF!</definedName>
    <definedName name="CABO_2">#REF!</definedName>
    <definedName name="CABO_26" localSheetId="6">#REF!</definedName>
    <definedName name="CABO_26">#REF!</definedName>
    <definedName name="CABO_3" localSheetId="6">#REF!</definedName>
    <definedName name="CABO_3">#REF!</definedName>
    <definedName name="CABO_33" localSheetId="6">#REF!</definedName>
    <definedName name="CABO_33">#REF!</definedName>
    <definedName name="CABO_34" localSheetId="6">#REF!</definedName>
    <definedName name="CABO_34">#REF!</definedName>
    <definedName name="CAD_EMISS3_S" localSheetId="6">#REF!</definedName>
    <definedName name="CAD_EMISS3_S">#REF!</definedName>
    <definedName name="CADASTRO" localSheetId="6">#REF!</definedName>
    <definedName name="CADASTRO">#REF!</definedName>
    <definedName name="CADASTRO_EMISS" localSheetId="6">#REF!</definedName>
    <definedName name="CADASTRO_EMISS">#REF!</definedName>
    <definedName name="CADASTRO_EMISS2" localSheetId="6">#REF!</definedName>
    <definedName name="CADASTRO_EMISS2">#REF!</definedName>
    <definedName name="CADASTRO_REDE_COL" localSheetId="6">#REF!</definedName>
    <definedName name="CADASTRO_REDE_COL">#REF!</definedName>
    <definedName name="CAIX" localSheetId="6">#REF!</definedName>
    <definedName name="CAIX">#REF!</definedName>
    <definedName name="CAIX_1" localSheetId="6">#REF!</definedName>
    <definedName name="CAIX_1">#REF!</definedName>
    <definedName name="CAIX_2" localSheetId="6">#REF!</definedName>
    <definedName name="CAIX_2">#REF!</definedName>
    <definedName name="CAIX_26" localSheetId="6">#REF!</definedName>
    <definedName name="CAIX_26">#REF!</definedName>
    <definedName name="CAIX_3" localSheetId="6">#REF!</definedName>
    <definedName name="CAIX_3">#REF!</definedName>
    <definedName name="CAIX_33" localSheetId="6">#REF!</definedName>
    <definedName name="CAIX_33">#REF!</definedName>
    <definedName name="CAIX_34" localSheetId="6">#REF!</definedName>
    <definedName name="CAIX_34">#REF!</definedName>
    <definedName name="CAIXAS" localSheetId="6">#REF!</definedName>
    <definedName name="CAIXAS">#REF!</definedName>
    <definedName name="CAIXAS_EMISS3_S" localSheetId="6">#REF!</definedName>
    <definedName name="CAIXAS_EMISS3_S">#REF!</definedName>
    <definedName name="Camada_brita" localSheetId="6">#REF!</definedName>
    <definedName name="Camada_brita">#REF!</definedName>
    <definedName name="Camada_impermeabilizadora" localSheetId="6">#REF!</definedName>
    <definedName name="Camada_impermeabilizadora">#REF!</definedName>
    <definedName name="CANETA" localSheetId="6">#REF!</definedName>
    <definedName name="CANETA">#REF!</definedName>
    <definedName name="CANTEIRO_OBRAS" localSheetId="6">#REF!</definedName>
    <definedName name="CANTEIRO_OBRAS">#REF!</definedName>
    <definedName name="CBU" localSheetId="6">#REF!</definedName>
    <definedName name="CBU">#REF!</definedName>
    <definedName name="CBUII" localSheetId="6">#REF!</definedName>
    <definedName name="CBUII">#REF!</definedName>
    <definedName name="CBUQB" localSheetId="6">#REF!</definedName>
    <definedName name="CBUQB">#REF!</definedName>
    <definedName name="CBUQc" localSheetId="6">#REF!</definedName>
    <definedName name="CBUQc">#REF!</definedName>
    <definedName name="CC.102" localSheetId="6">#REF!</definedName>
    <definedName name="CC.102">#REF!</definedName>
    <definedName name="CC.102_1" localSheetId="6">#REF!</definedName>
    <definedName name="CC.102_1">#REF!</definedName>
    <definedName name="CC.102_2" localSheetId="6">#REF!</definedName>
    <definedName name="CC.102_2">#REF!</definedName>
    <definedName name="CC.102_26" localSheetId="6">#REF!</definedName>
    <definedName name="CC.102_26">#REF!</definedName>
    <definedName name="CC.102_3" localSheetId="6">#REF!</definedName>
    <definedName name="CC.102_3">#REF!</definedName>
    <definedName name="CC.102_33" localSheetId="6">#REF!</definedName>
    <definedName name="CC.102_33">#REF!</definedName>
    <definedName name="CC.102_34" localSheetId="6">#REF!</definedName>
    <definedName name="CC.102_34">#REF!</definedName>
    <definedName name="cc.113" localSheetId="6">#REF!</definedName>
    <definedName name="cc.113">#REF!</definedName>
    <definedName name="cc.113_1" localSheetId="6">#REF!</definedName>
    <definedName name="cc.113_1">#REF!</definedName>
    <definedName name="cc.113_2" localSheetId="6">#REF!</definedName>
    <definedName name="cc.113_2">#REF!</definedName>
    <definedName name="cc.113_26" localSheetId="6">#REF!</definedName>
    <definedName name="cc.113_26">#REF!</definedName>
    <definedName name="cc.113_3" localSheetId="6">#REF!</definedName>
    <definedName name="cc.113_3">#REF!</definedName>
    <definedName name="cc.113_33" localSheetId="6">#REF!</definedName>
    <definedName name="cc.113_33">#REF!</definedName>
    <definedName name="cc.113_34" localSheetId="6">#REF!</definedName>
    <definedName name="cc.113_34">#REF!</definedName>
    <definedName name="cc.113a" localSheetId="6">#REF!</definedName>
    <definedName name="cc.113a">#REF!</definedName>
    <definedName name="cc.113a_1" localSheetId="6">#REF!</definedName>
    <definedName name="cc.113a_1">#REF!</definedName>
    <definedName name="cc.113a_2" localSheetId="6">#REF!</definedName>
    <definedName name="cc.113a_2">#REF!</definedName>
    <definedName name="cc.113a_26" localSheetId="6">#REF!</definedName>
    <definedName name="cc.113a_26">#REF!</definedName>
    <definedName name="cc.113a_3" localSheetId="6">#REF!</definedName>
    <definedName name="cc.113a_3">#REF!</definedName>
    <definedName name="cc.113a_33" localSheetId="6">#REF!</definedName>
    <definedName name="cc.113a_33">#REF!</definedName>
    <definedName name="cc.113a_34" localSheetId="6">#REF!</definedName>
    <definedName name="cc.113a_34">#REF!</definedName>
    <definedName name="cc.114" localSheetId="6">#REF!</definedName>
    <definedName name="cc.114">#REF!</definedName>
    <definedName name="cc.114_1" localSheetId="6">#REF!</definedName>
    <definedName name="cc.114_1">#REF!</definedName>
    <definedName name="cc.114_2" localSheetId="6">#REF!</definedName>
    <definedName name="cc.114_2">#REF!</definedName>
    <definedName name="cc.114_26" localSheetId="6">#REF!</definedName>
    <definedName name="cc.114_26">#REF!</definedName>
    <definedName name="cc.114_3" localSheetId="6">#REF!</definedName>
    <definedName name="cc.114_3">#REF!</definedName>
    <definedName name="cc.114_33" localSheetId="6">#REF!</definedName>
    <definedName name="cc.114_33">#REF!</definedName>
    <definedName name="cc.114_34" localSheetId="6">#REF!</definedName>
    <definedName name="cc.114_34">#REF!</definedName>
    <definedName name="CC.153" localSheetId="6">#REF!</definedName>
    <definedName name="CC.153">#REF!</definedName>
    <definedName name="CC.153_1" localSheetId="6">#REF!</definedName>
    <definedName name="CC.153_1">#REF!</definedName>
    <definedName name="CC.153_2" localSheetId="6">#REF!</definedName>
    <definedName name="CC.153_2">#REF!</definedName>
    <definedName name="CC.153_26" localSheetId="6">#REF!</definedName>
    <definedName name="CC.153_26">#REF!</definedName>
    <definedName name="CC.153_3" localSheetId="6">#REF!</definedName>
    <definedName name="CC.153_3">#REF!</definedName>
    <definedName name="CC.153_33" localSheetId="6">#REF!</definedName>
    <definedName name="CC.153_33">#REF!</definedName>
    <definedName name="CC.153_34" localSheetId="6">#REF!</definedName>
    <definedName name="CC.153_34">#REF!</definedName>
    <definedName name="CC.153T" localSheetId="6">#REF!</definedName>
    <definedName name="CC.153T">#REF!</definedName>
    <definedName name="CC.153T_1" localSheetId="6">#REF!</definedName>
    <definedName name="CC.153T_1">#REF!</definedName>
    <definedName name="CC.153T_2" localSheetId="6">#REF!</definedName>
    <definedName name="CC.153T_2">#REF!</definedName>
    <definedName name="CC.153T_26" localSheetId="6">#REF!</definedName>
    <definedName name="CC.153T_26">#REF!</definedName>
    <definedName name="CC.153T_3" localSheetId="6">#REF!</definedName>
    <definedName name="CC.153T_3">#REF!</definedName>
    <definedName name="CC.153T_33" localSheetId="6">#REF!</definedName>
    <definedName name="CC.153T_33">#REF!</definedName>
    <definedName name="CC.153T_34" localSheetId="6">#REF!</definedName>
    <definedName name="CC.153T_34">#REF!</definedName>
    <definedName name="CC.154" localSheetId="6">#REF!</definedName>
    <definedName name="CC.154">#REF!</definedName>
    <definedName name="CC.154_1" localSheetId="6">#REF!</definedName>
    <definedName name="CC.154_1">#REF!</definedName>
    <definedName name="CC.154_2" localSheetId="6">#REF!</definedName>
    <definedName name="CC.154_2">#REF!</definedName>
    <definedName name="CC.154_26" localSheetId="6">#REF!</definedName>
    <definedName name="CC.154_26">#REF!</definedName>
    <definedName name="CC.154_3" localSheetId="6">#REF!</definedName>
    <definedName name="CC.154_3">#REF!</definedName>
    <definedName name="CC.154_33" localSheetId="6">#REF!</definedName>
    <definedName name="CC.154_33">#REF!</definedName>
    <definedName name="CC.154_34" localSheetId="6">#REF!</definedName>
    <definedName name="CC.154_34">#REF!</definedName>
    <definedName name="CC.166" localSheetId="6">#REF!</definedName>
    <definedName name="CC.166">#REF!</definedName>
    <definedName name="CC.166_1" localSheetId="6">#REF!</definedName>
    <definedName name="CC.166_1">#REF!</definedName>
    <definedName name="CC.166_2" localSheetId="6">#REF!</definedName>
    <definedName name="CC.166_2">#REF!</definedName>
    <definedName name="CC.166_26" localSheetId="6">#REF!</definedName>
    <definedName name="CC.166_26">#REF!</definedName>
    <definedName name="CC.166_3" localSheetId="6">#REF!</definedName>
    <definedName name="CC.166_3">#REF!</definedName>
    <definedName name="CC.166_33" localSheetId="6">#REF!</definedName>
    <definedName name="CC.166_33">#REF!</definedName>
    <definedName name="CC.166_34" localSheetId="6">#REF!</definedName>
    <definedName name="CC.166_34">#REF!</definedName>
    <definedName name="CC.170" localSheetId="6">#REF!</definedName>
    <definedName name="CC.170">#REF!</definedName>
    <definedName name="CC.170_1" localSheetId="6">#REF!</definedName>
    <definedName name="CC.170_1">#REF!</definedName>
    <definedName name="CC.170_2" localSheetId="6">#REF!</definedName>
    <definedName name="CC.170_2">#REF!</definedName>
    <definedName name="CC.170_26" localSheetId="6">#REF!</definedName>
    <definedName name="CC.170_26">#REF!</definedName>
    <definedName name="CC.170_3" localSheetId="6">#REF!</definedName>
    <definedName name="CC.170_3">#REF!</definedName>
    <definedName name="CC.170_33" localSheetId="6">#REF!</definedName>
    <definedName name="CC.170_33">#REF!</definedName>
    <definedName name="CC.170_34" localSheetId="6">#REF!</definedName>
    <definedName name="CC.170_34">#REF!</definedName>
    <definedName name="CC.198" localSheetId="6">#REF!</definedName>
    <definedName name="CC.198">#REF!</definedName>
    <definedName name="CC.198_1" localSheetId="6">#REF!</definedName>
    <definedName name="CC.198_1">#REF!</definedName>
    <definedName name="CC.198_2" localSheetId="6">#REF!</definedName>
    <definedName name="CC.198_2">#REF!</definedName>
    <definedName name="CC.198_26" localSheetId="6">#REF!</definedName>
    <definedName name="CC.198_26">#REF!</definedName>
    <definedName name="CC.198_3" localSheetId="6">#REF!</definedName>
    <definedName name="CC.198_3">#REF!</definedName>
    <definedName name="CC.198_33" localSheetId="6">#REF!</definedName>
    <definedName name="CC.198_33">#REF!</definedName>
    <definedName name="CC.198_34" localSheetId="6">#REF!</definedName>
    <definedName name="CC.198_34">#REF!</definedName>
    <definedName name="cc.211" localSheetId="6">#REF!</definedName>
    <definedName name="cc.211">#REF!</definedName>
    <definedName name="cc.211_1" localSheetId="6">#REF!</definedName>
    <definedName name="cc.211_1">#REF!</definedName>
    <definedName name="cc.211_2" localSheetId="6">#REF!</definedName>
    <definedName name="cc.211_2">#REF!</definedName>
    <definedName name="cc.211_26" localSheetId="6">#REF!</definedName>
    <definedName name="cc.211_26">#REF!</definedName>
    <definedName name="cc.211_3" localSheetId="6">#REF!</definedName>
    <definedName name="cc.211_3">#REF!</definedName>
    <definedName name="cc.211_33" localSheetId="6">#REF!</definedName>
    <definedName name="cc.211_33">#REF!</definedName>
    <definedName name="cc.211_34" localSheetId="6">#REF!</definedName>
    <definedName name="cc.211_34">#REF!</definedName>
    <definedName name="CC.247" localSheetId="6">#REF!</definedName>
    <definedName name="CC.247">#REF!</definedName>
    <definedName name="CC.247_1" localSheetId="6">#REF!</definedName>
    <definedName name="CC.247_1">#REF!</definedName>
    <definedName name="CC.247_2" localSheetId="6">#REF!</definedName>
    <definedName name="CC.247_2">#REF!</definedName>
    <definedName name="CC.247_26" localSheetId="6">#REF!</definedName>
    <definedName name="CC.247_26">#REF!</definedName>
    <definedName name="CC.247_3" localSheetId="6">#REF!</definedName>
    <definedName name="CC.247_3">#REF!</definedName>
    <definedName name="CC.247_33" localSheetId="6">#REF!</definedName>
    <definedName name="CC.247_33">#REF!</definedName>
    <definedName name="CC.247_34" localSheetId="6">#REF!</definedName>
    <definedName name="CC.247_34">#REF!</definedName>
    <definedName name="CC.267" localSheetId="6">#REF!</definedName>
    <definedName name="CC.267">#REF!</definedName>
    <definedName name="CC.267_1" localSheetId="6">#REF!</definedName>
    <definedName name="CC.267_1">#REF!</definedName>
    <definedName name="CC.267_2" localSheetId="6">#REF!</definedName>
    <definedName name="CC.267_2">#REF!</definedName>
    <definedName name="CC.267_26" localSheetId="6">#REF!</definedName>
    <definedName name="CC.267_26">#REF!</definedName>
    <definedName name="CC.267_3" localSheetId="6">#REF!</definedName>
    <definedName name="CC.267_3">#REF!</definedName>
    <definedName name="CC.267_33" localSheetId="6">#REF!</definedName>
    <definedName name="CC.267_33">#REF!</definedName>
    <definedName name="CC.267_34" localSheetId="6">#REF!</definedName>
    <definedName name="CC.267_34">#REF!</definedName>
    <definedName name="CC.272" localSheetId="6">#REF!</definedName>
    <definedName name="CC.272">#REF!</definedName>
    <definedName name="CC.272_1" localSheetId="6">#REF!</definedName>
    <definedName name="CC.272_1">#REF!</definedName>
    <definedName name="CC.272_2" localSheetId="6">#REF!</definedName>
    <definedName name="CC.272_2">#REF!</definedName>
    <definedName name="CC.272_26" localSheetId="6">#REF!</definedName>
    <definedName name="CC.272_26">#REF!</definedName>
    <definedName name="CC.272_3" localSheetId="6">#REF!</definedName>
    <definedName name="CC.272_3">#REF!</definedName>
    <definedName name="CC.272_33" localSheetId="6">#REF!</definedName>
    <definedName name="CC.272_33">#REF!</definedName>
    <definedName name="CC.272_34" localSheetId="6">#REF!</definedName>
    <definedName name="CC.272_34">#REF!</definedName>
    <definedName name="CD" localSheetId="6">#REF!</definedName>
    <definedName name="CD">#REF!</definedName>
    <definedName name="CD_1" localSheetId="6">#REF!</definedName>
    <definedName name="CD_1">#REF!</definedName>
    <definedName name="CD_2" localSheetId="6">#REF!</definedName>
    <definedName name="CD_2">#REF!</definedName>
    <definedName name="CD_26" localSheetId="6">#REF!</definedName>
    <definedName name="CD_26">#REF!</definedName>
    <definedName name="CD_3" localSheetId="6">#REF!</definedName>
    <definedName name="CD_3">#REF!</definedName>
    <definedName name="CD_33" localSheetId="6">#REF!</definedName>
    <definedName name="CD_33">#REF!</definedName>
    <definedName name="CD_34" localSheetId="6">#REF!</definedName>
    <definedName name="CD_34">#REF!</definedName>
    <definedName name="CDT" localSheetId="6">#REF!</definedName>
    <definedName name="CDT">#REF!</definedName>
    <definedName name="CDT_1" localSheetId="6">#REF!</definedName>
    <definedName name="CDT_1">#REF!</definedName>
    <definedName name="CDT_2" localSheetId="6">#REF!</definedName>
    <definedName name="CDT_2">#REF!</definedName>
    <definedName name="CDT_26" localSheetId="6">#REF!</definedName>
    <definedName name="CDT_26">#REF!</definedName>
    <definedName name="CDT_3" localSheetId="6">#REF!</definedName>
    <definedName name="CDT_3">#REF!</definedName>
    <definedName name="CDT_33" localSheetId="6">#REF!</definedName>
    <definedName name="CDT_33">#REF!</definedName>
    <definedName name="CDT_34" localSheetId="6">#REF!</definedName>
    <definedName name="CDT_34">#REF!</definedName>
    <definedName name="CélulaInicioPlanilha" localSheetId="6">#REF!</definedName>
    <definedName name="CélulaInicioPlanilha">#REF!</definedName>
    <definedName name="CélulaResumo" localSheetId="6">#REF!</definedName>
    <definedName name="CélulaResumo">#REF!</definedName>
    <definedName name="CEU" localSheetId="6" hidden="1">#REF!</definedName>
    <definedName name="CEU" hidden="1">#REF!</definedName>
    <definedName name="Chapisco" localSheetId="6">#REF!</definedName>
    <definedName name="Chapisco">#REF!</definedName>
    <definedName name="CIFixa" localSheetId="6">#REF!</definedName>
    <definedName name="CIFixa">#REF!</definedName>
    <definedName name="cimento" localSheetId="6">#REF!</definedName>
    <definedName name="cimento">#REF!</definedName>
    <definedName name="citotal" localSheetId="6">#REF!</definedName>
    <definedName name="citotal">#REF!</definedName>
    <definedName name="CIvar" localSheetId="6">#REF!</definedName>
    <definedName name="CIvar">#REF!</definedName>
    <definedName name="Cmat" localSheetId="6">#REF!</definedName>
    <definedName name="Cmat">#REF!</definedName>
    <definedName name="Cmo" localSheetId="6">#REF!</definedName>
    <definedName name="Cmo">#REF!</definedName>
    <definedName name="Cobertura" localSheetId="6">#REF!</definedName>
    <definedName name="Cobertura">#REF!</definedName>
    <definedName name="Cobertura_canal" localSheetId="6">#REF!</definedName>
    <definedName name="Cobertura_canal">#REF!</definedName>
    <definedName name="Código" localSheetId="6">#REF!</definedName>
    <definedName name="Código">#REF!</definedName>
    <definedName name="Código." localSheetId="6">#REF!</definedName>
    <definedName name="Código.">#REF!</definedName>
    <definedName name="COEF" localSheetId="6">#REF!</definedName>
    <definedName name="COEF">#REF!</definedName>
    <definedName name="COEF_LINEAR" localSheetId="6">#REF!</definedName>
    <definedName name="COEF_LINEAR">#REF!</definedName>
    <definedName name="Comparativo" localSheetId="6">#REF!</definedName>
    <definedName name="Comparativo">#REF!</definedName>
    <definedName name="cOMPOSIÇaO" localSheetId="6" hidden="1">#REF!</definedName>
    <definedName name="cOMPOSIÇaO" hidden="1">#REF!</definedName>
    <definedName name="composições" localSheetId="6">#REF!</definedName>
    <definedName name="composições">#REF!</definedName>
    <definedName name="con" localSheetId="6">#REF!</definedName>
    <definedName name="con">#REF!</definedName>
    <definedName name="COND" localSheetId="6">#REF!</definedName>
    <definedName name="COND">#REF!</definedName>
    <definedName name="COND_1" localSheetId="6">#REF!</definedName>
    <definedName name="COND_1">#REF!</definedName>
    <definedName name="COND_2" localSheetId="6">#REF!</definedName>
    <definedName name="COND_2">#REF!</definedName>
    <definedName name="COND_26" localSheetId="6">#REF!</definedName>
    <definedName name="COND_26">#REF!</definedName>
    <definedName name="COND_3" localSheetId="6">#REF!</definedName>
    <definedName name="COND_3">#REF!</definedName>
    <definedName name="COND_33" localSheetId="6">#REF!</definedName>
    <definedName name="COND_33">#REF!</definedName>
    <definedName name="COND_34" localSheetId="6">#REF!</definedName>
    <definedName name="COND_34">#REF!</definedName>
    <definedName name="CONE" localSheetId="6">#REF!</definedName>
    <definedName name="CONE">#REF!</definedName>
    <definedName name="CONE_1" localSheetId="6">#REF!</definedName>
    <definedName name="CONE_1">#REF!</definedName>
    <definedName name="CONE_2" localSheetId="6">#REF!</definedName>
    <definedName name="CONE_2">#REF!</definedName>
    <definedName name="CONE_26" localSheetId="6">#REF!</definedName>
    <definedName name="CONE_26">#REF!</definedName>
    <definedName name="CONE_3" localSheetId="6">#REF!</definedName>
    <definedName name="CONE_3">#REF!</definedName>
    <definedName name="CONE_33" localSheetId="6">#REF!</definedName>
    <definedName name="CONE_33">#REF!</definedName>
    <definedName name="CONE_34" localSheetId="6">#REF!</definedName>
    <definedName name="CONE_34">#REF!</definedName>
    <definedName name="CONT_CANTEIRO" localSheetId="6">#REF!</definedName>
    <definedName name="CONT_CANTEIRO">#REF!</definedName>
    <definedName name="corte" localSheetId="6">#REF!</definedName>
    <definedName name="corte">#REF!</definedName>
    <definedName name="cotações" localSheetId="6">#REF!</definedName>
    <definedName name="cotações">#REF!</definedName>
    <definedName name="COTAS" localSheetId="6">#REF!</definedName>
    <definedName name="COTAS">#REF!</definedName>
    <definedName name="Cpu">'[6]lista de cpu'!$A$2:$F$327</definedName>
    <definedName name="_xlnm.Criteria" localSheetId="6">#REF!</definedName>
    <definedName name="_xlnm.Criteria">#REF!</definedName>
    <definedName name="Cron" localSheetId="6" hidden="1">#REF!</definedName>
    <definedName name="Cron" hidden="1">#REF!</definedName>
    <definedName name="cron." localSheetId="6" hidden="1">#REF!</definedName>
    <definedName name="cron." hidden="1">#REF!</definedName>
    <definedName name="crono" localSheetId="6">#REF!</definedName>
    <definedName name="crono">#REF!</definedName>
    <definedName name="CRONOGRAMA" localSheetId="6">#REF!</definedName>
    <definedName name="CRONOGRAMA">#REF!</definedName>
    <definedName name="CUSTODIRETO" localSheetId="6">#REF!</definedName>
    <definedName name="CUSTODIRETO">#REF!</definedName>
    <definedName name="CUSTOFIN" localSheetId="6">#REF!</definedName>
    <definedName name="CUSTOFIN">#REF!</definedName>
    <definedName name="CUSTOINDIRETO" localSheetId="6">#REF!</definedName>
    <definedName name="CUSTOINDIRETO">#REF!</definedName>
    <definedName name="CustoReal" localSheetId="6">#REF!</definedName>
    <definedName name="CustoReal">#REF!</definedName>
    <definedName name="cUSTOS" localSheetId="6">#REF!</definedName>
    <definedName name="cUSTOS">#REF!</definedName>
    <definedName name="D" localSheetId="6">#REF!</definedName>
    <definedName name="D">#REF!</definedName>
    <definedName name="D_1" localSheetId="6">#REF!</definedName>
    <definedName name="D_1">#REF!</definedName>
    <definedName name="D_2" localSheetId="6">#REF!</definedName>
    <definedName name="D_2">#REF!</definedName>
    <definedName name="D_26" localSheetId="6">#REF!</definedName>
    <definedName name="D_26">#REF!</definedName>
    <definedName name="D_3" localSheetId="6">#REF!</definedName>
    <definedName name="D_3">#REF!</definedName>
    <definedName name="D_33" localSheetId="6">#REF!</definedName>
    <definedName name="D_33">#REF!</definedName>
    <definedName name="D_34" localSheetId="6">#REF!</definedName>
    <definedName name="D_34">#REF!</definedName>
    <definedName name="dadinho" localSheetId="6">#REF!</definedName>
    <definedName name="dadinho">#REF!</definedName>
    <definedName name="DADOS" localSheetId="6">#REF!</definedName>
    <definedName name="DADOS">#REF!</definedName>
    <definedName name="DADOS1" localSheetId="6">#REF!</definedName>
    <definedName name="DADOS1">#REF!</definedName>
    <definedName name="DANIEL" localSheetId="6">#REF!</definedName>
    <definedName name="DANIEL">#REF!</definedName>
    <definedName name="DANIEL_1" localSheetId="6">#REF!</definedName>
    <definedName name="DANIEL_1">#REF!</definedName>
    <definedName name="DANIEL_2" localSheetId="6">#REF!</definedName>
    <definedName name="DANIEL_2">#REF!</definedName>
    <definedName name="DANIEL_26" localSheetId="6">#REF!</definedName>
    <definedName name="DANIEL_26">#REF!</definedName>
    <definedName name="DANIEL_3" localSheetId="6">#REF!</definedName>
    <definedName name="DANIEL_3">#REF!</definedName>
    <definedName name="DANIEL_33" localSheetId="6">#REF!</definedName>
    <definedName name="DANIEL_33">#REF!</definedName>
    <definedName name="DANIEL_34" localSheetId="6">#REF!</definedName>
    <definedName name="DANIEL_34">#REF!</definedName>
    <definedName name="danil" localSheetId="6">#REF!</definedName>
    <definedName name="danil">#REF!</definedName>
    <definedName name="Data" localSheetId="6">#REF!</definedName>
    <definedName name="Data">#REF!</definedName>
    <definedName name="DATA_BASE" localSheetId="6">#REF!</definedName>
    <definedName name="DATA_BASE">#REF!</definedName>
    <definedName name="DATA_ENTREGA" localSheetId="6">#REF!</definedName>
    <definedName name="DATA_ENTREGA">#REF!</definedName>
    <definedName name="Data_Fecha" localSheetId="6">#REF!</definedName>
    <definedName name="Data_Fecha">#REF!</definedName>
    <definedName name="Data_Final" localSheetId="6">#REF!</definedName>
    <definedName name="Data_Final">#REF!</definedName>
    <definedName name="Data_Início" localSheetId="6">#REF!</definedName>
    <definedName name="Data_Início">#REF!</definedName>
    <definedName name="DDDD">#N/A</definedName>
    <definedName name="dele" localSheetId="6">#REF!</definedName>
    <definedName name="dele">#REF!</definedName>
    <definedName name="DEMONSTRATIVO_DO_RESULTADO_GERENCIAL___DGR" localSheetId="6">#REF!</definedName>
    <definedName name="DEMONSTRATIVO_DO_RESULTADO_GERENCIAL___DGR">#REF!</definedName>
    <definedName name="densidade_cap" localSheetId="6">#REF!</definedName>
    <definedName name="densidade_cap">#REF!</definedName>
    <definedName name="DES" localSheetId="6">#REF!</definedName>
    <definedName name="DES">#REF!</definedName>
    <definedName name="DESAP" localSheetId="6">#REF!</definedName>
    <definedName name="DESAP">#REF!</definedName>
    <definedName name="DESCRICAO_OBRA" localSheetId="6">#REF!</definedName>
    <definedName name="DESCRICAO_OBRA">#REF!</definedName>
    <definedName name="DEZA" localSheetId="6">#REF!</definedName>
    <definedName name="DEZA">#REF!</definedName>
    <definedName name="Df" localSheetId="6">#REF!</definedName>
    <definedName name="Df">#REF!</definedName>
    <definedName name="dfg" localSheetId="6">#REF!</definedName>
    <definedName name="dfg">#REF!</definedName>
    <definedName name="DGA" localSheetId="6">'[2]PRO-08'!#REF!</definedName>
    <definedName name="DGA">'[2]PRO-08'!#REF!</definedName>
    <definedName name="DHJKDTY">#N/A</definedName>
    <definedName name="dhysey" localSheetId="6">#REF!</definedName>
    <definedName name="dhysey">#REF!</definedName>
    <definedName name="Dir_Tecnico" localSheetId="6">#REF!</definedName>
    <definedName name="Dir_Tecnico">#REF!</definedName>
    <definedName name="Dissídio" localSheetId="6">#REF!</definedName>
    <definedName name="Dissídio">#REF!</definedName>
    <definedName name="DIVE" localSheetId="6">#REF!</definedName>
    <definedName name="DIVE">#REF!</definedName>
    <definedName name="DIVE_1" localSheetId="6">#REF!</definedName>
    <definedName name="DIVE_1">#REF!</definedName>
    <definedName name="DIVE_2" localSheetId="6">#REF!</definedName>
    <definedName name="DIVE_2">#REF!</definedName>
    <definedName name="DIVE_26" localSheetId="6">#REF!</definedName>
    <definedName name="DIVE_26">#REF!</definedName>
    <definedName name="DIVE_3" localSheetId="6">#REF!</definedName>
    <definedName name="DIVE_3">#REF!</definedName>
    <definedName name="DIVE_33" localSheetId="6">#REF!</definedName>
    <definedName name="DIVE_33">#REF!</definedName>
    <definedName name="DIVE_34" localSheetId="6">#REF!</definedName>
    <definedName name="DIVE_34">#REF!</definedName>
    <definedName name="DJ" localSheetId="6">#REF!</definedName>
    <definedName name="DJ">#REF!</definedName>
    <definedName name="DMT">'[7]C.U'!$D$1651,'[7]C.U'!$D$1155</definedName>
    <definedName name="DMT_0_50" localSheetId="6">#REF!</definedName>
    <definedName name="DMT_0_50">#REF!</definedName>
    <definedName name="DMT_1000" localSheetId="6">#REF!</definedName>
    <definedName name="DMT_1000">#REF!</definedName>
    <definedName name="DMT_200" localSheetId="6">#REF!</definedName>
    <definedName name="DMT_200">#REF!</definedName>
    <definedName name="DMT_200_400" localSheetId="6">#REF!</definedName>
    <definedName name="DMT_200_400">#REF!</definedName>
    <definedName name="DMT_400" localSheetId="6">#REF!</definedName>
    <definedName name="DMT_400">#REF!</definedName>
    <definedName name="DMT_400_600" localSheetId="6">#REF!</definedName>
    <definedName name="DMT_400_600">#REF!</definedName>
    <definedName name="DMT_50" localSheetId="6">#REF!</definedName>
    <definedName name="DMT_50">#REF!</definedName>
    <definedName name="DMT_50_200" localSheetId="6">#REF!</definedName>
    <definedName name="DMT_50_200">#REF!</definedName>
    <definedName name="DMT_600" localSheetId="6">#REF!</definedName>
    <definedName name="DMT_600">#REF!</definedName>
    <definedName name="DMT_800" localSheetId="6">#REF!</definedName>
    <definedName name="DMT_800">#REF!</definedName>
    <definedName name="DNCANT100" localSheetId="6">#REF!</definedName>
    <definedName name="DNCANT100">#REF!</definedName>
    <definedName name="DNCANT100_1" localSheetId="6">#REF!</definedName>
    <definedName name="DNCANT100_1">#REF!</definedName>
    <definedName name="DNCANT100_2" localSheetId="6">#REF!</definedName>
    <definedName name="DNCANT100_2">#REF!</definedName>
    <definedName name="DNCANT100_26" localSheetId="6">#REF!</definedName>
    <definedName name="DNCANT100_26">#REF!</definedName>
    <definedName name="DNCANT100_3" localSheetId="6">#REF!</definedName>
    <definedName name="DNCANT100_3">#REF!</definedName>
    <definedName name="DNCANT100_33" localSheetId="6">#REF!</definedName>
    <definedName name="DNCANT100_33">#REF!</definedName>
    <definedName name="DNCANT100_34" localSheetId="6">#REF!</definedName>
    <definedName name="DNCANT100_34">#REF!</definedName>
    <definedName name="DNCANT109" localSheetId="6">#REF!</definedName>
    <definedName name="DNCANT109">#REF!</definedName>
    <definedName name="DNCANT109_1" localSheetId="6">#REF!</definedName>
    <definedName name="DNCANT109_1">#REF!</definedName>
    <definedName name="DNCANT109_2" localSheetId="6">#REF!</definedName>
    <definedName name="DNCANT109_2">#REF!</definedName>
    <definedName name="DNCANT109_26" localSheetId="6">#REF!</definedName>
    <definedName name="DNCANT109_26">#REF!</definedName>
    <definedName name="DNCANT109_3" localSheetId="6">#REF!</definedName>
    <definedName name="DNCANT109_3">#REF!</definedName>
    <definedName name="DNCANT109_33" localSheetId="6">#REF!</definedName>
    <definedName name="DNCANT109_33">#REF!</definedName>
    <definedName name="DNCANT109_34" localSheetId="6">#REF!</definedName>
    <definedName name="DNCANT109_34">#REF!</definedName>
    <definedName name="DNCANT164" localSheetId="6">#REF!</definedName>
    <definedName name="DNCANT164">#REF!</definedName>
    <definedName name="DNCANT164_1" localSheetId="6">#REF!</definedName>
    <definedName name="DNCANT164_1">#REF!</definedName>
    <definedName name="DNCANT164_2" localSheetId="6">#REF!</definedName>
    <definedName name="DNCANT164_2">#REF!</definedName>
    <definedName name="DNCANT164_26" localSheetId="6">#REF!</definedName>
    <definedName name="DNCANT164_26">#REF!</definedName>
    <definedName name="DNCANT164_3" localSheetId="6">#REF!</definedName>
    <definedName name="DNCANT164_3">#REF!</definedName>
    <definedName name="DNCANT164_33" localSheetId="6">#REF!</definedName>
    <definedName name="DNCANT164_33">#REF!</definedName>
    <definedName name="DNCANT164_34" localSheetId="6">#REF!</definedName>
    <definedName name="DNCANT164_34">#REF!</definedName>
    <definedName name="DNCANT221" localSheetId="6">#REF!</definedName>
    <definedName name="DNCANT221">#REF!</definedName>
    <definedName name="DNCANT221_1" localSheetId="6">#REF!</definedName>
    <definedName name="DNCANT221_1">#REF!</definedName>
    <definedName name="DNCANT221_2" localSheetId="6">#REF!</definedName>
    <definedName name="DNCANT221_2">#REF!</definedName>
    <definedName name="DNCANT221_26" localSheetId="6">#REF!</definedName>
    <definedName name="DNCANT221_26">#REF!</definedName>
    <definedName name="DNCANT221_3" localSheetId="6">#REF!</definedName>
    <definedName name="DNCANT221_3">#REF!</definedName>
    <definedName name="DNCANT221_33" localSheetId="6">#REF!</definedName>
    <definedName name="DNCANT221_33">#REF!</definedName>
    <definedName name="DNCANT221_34" localSheetId="6">#REF!</definedName>
    <definedName name="DNCANT221_34">#REF!</definedName>
    <definedName name="DNCANT223" localSheetId="6">#REF!</definedName>
    <definedName name="DNCANT223">#REF!</definedName>
    <definedName name="DNCANT223_1" localSheetId="6">#REF!</definedName>
    <definedName name="DNCANT223_1">#REF!</definedName>
    <definedName name="DNCANT223_2" localSheetId="6">#REF!</definedName>
    <definedName name="DNCANT223_2">#REF!</definedName>
    <definedName name="DNCANT223_26" localSheetId="6">#REF!</definedName>
    <definedName name="DNCANT223_26">#REF!</definedName>
    <definedName name="DNCANT223_3" localSheetId="6">#REF!</definedName>
    <definedName name="DNCANT223_3">#REF!</definedName>
    <definedName name="DNCANT223_33" localSheetId="6">#REF!</definedName>
    <definedName name="DNCANT223_33">#REF!</definedName>
    <definedName name="DNCANT223_34" localSheetId="6">#REF!</definedName>
    <definedName name="DNCANT223_34">#REF!</definedName>
    <definedName name="DNCANT225" localSheetId="6">#REF!</definedName>
    <definedName name="DNCANT225">#REF!</definedName>
    <definedName name="DNCANT225_1" localSheetId="6">#REF!</definedName>
    <definedName name="DNCANT225_1">#REF!</definedName>
    <definedName name="DNCANT225_2" localSheetId="6">#REF!</definedName>
    <definedName name="DNCANT225_2">#REF!</definedName>
    <definedName name="DNCANT225_26" localSheetId="6">#REF!</definedName>
    <definedName name="DNCANT225_26">#REF!</definedName>
    <definedName name="DNCANT225_3" localSheetId="6">#REF!</definedName>
    <definedName name="DNCANT225_3">#REF!</definedName>
    <definedName name="DNCANT225_33" localSheetId="6">#REF!</definedName>
    <definedName name="DNCANT225_33">#REF!</definedName>
    <definedName name="DNCANT225_34" localSheetId="6">#REF!</definedName>
    <definedName name="DNCANT225_34">#REF!</definedName>
    <definedName name="DNCANT237" localSheetId="6">#REF!</definedName>
    <definedName name="DNCANT237">#REF!</definedName>
    <definedName name="DNCANT237_1" localSheetId="6">#REF!</definedName>
    <definedName name="DNCANT237_1">#REF!</definedName>
    <definedName name="DNCANT237_2" localSheetId="6">#REF!</definedName>
    <definedName name="DNCANT237_2">#REF!</definedName>
    <definedName name="DNCANT237_26" localSheetId="6">#REF!</definedName>
    <definedName name="DNCANT237_26">#REF!</definedName>
    <definedName name="DNCANT237_3" localSheetId="6">#REF!</definedName>
    <definedName name="DNCANT237_3">#REF!</definedName>
    <definedName name="DNCANT237_33" localSheetId="6">#REF!</definedName>
    <definedName name="DNCANT237_33">#REF!</definedName>
    <definedName name="DNCANT237_34" localSheetId="6">#REF!</definedName>
    <definedName name="DNCANT237_34">#REF!</definedName>
    <definedName name="DNCANT270" localSheetId="6">#REF!</definedName>
    <definedName name="DNCANT270">#REF!</definedName>
    <definedName name="DNCANT270_1" localSheetId="6">#REF!</definedName>
    <definedName name="DNCANT270_1">#REF!</definedName>
    <definedName name="DNCANT270_2" localSheetId="6">#REF!</definedName>
    <definedName name="DNCANT270_2">#REF!</definedName>
    <definedName name="DNCANT270_25" localSheetId="6">'[8]270Garanhuns'!#REF!</definedName>
    <definedName name="DNCANT270_25">'[8]270Garanhuns'!#REF!</definedName>
    <definedName name="DNCANT270_26" localSheetId="6">#REF!</definedName>
    <definedName name="DNCANT270_26">#REF!</definedName>
    <definedName name="DNCANT270_3" localSheetId="6">#REF!</definedName>
    <definedName name="DNCANT270_3">#REF!</definedName>
    <definedName name="DNCANT270_33" localSheetId="6">#REF!</definedName>
    <definedName name="DNCANT270_33">#REF!</definedName>
    <definedName name="DNCANT270_34" localSheetId="6">#REF!</definedName>
    <definedName name="DNCANT270_34">#REF!</definedName>
    <definedName name="DNCANT271" localSheetId="6">#REF!</definedName>
    <definedName name="DNCANT271">#REF!</definedName>
    <definedName name="DNCANT271_1" localSheetId="6">#REF!</definedName>
    <definedName name="DNCANT271_1">#REF!</definedName>
    <definedName name="DNCANT271_2" localSheetId="6">#REF!</definedName>
    <definedName name="DNCANT271_2">#REF!</definedName>
    <definedName name="DNCANT271_26" localSheetId="6">#REF!</definedName>
    <definedName name="DNCANT271_26">#REF!</definedName>
    <definedName name="DNCANT271_3" localSheetId="6">#REF!</definedName>
    <definedName name="DNCANT271_3">#REF!</definedName>
    <definedName name="DNCANT271_33" localSheetId="6">#REF!</definedName>
    <definedName name="DNCANT271_33">#REF!</definedName>
    <definedName name="DNCANT271_34" localSheetId="6">#REF!</definedName>
    <definedName name="DNCANT271_34">#REF!</definedName>
    <definedName name="DNCANT273" localSheetId="6">#REF!</definedName>
    <definedName name="DNCANT273">#REF!</definedName>
    <definedName name="DNCANT273_1" localSheetId="6">#REF!</definedName>
    <definedName name="DNCANT273_1">#REF!</definedName>
    <definedName name="DNCANT273_2" localSheetId="6">#REF!</definedName>
    <definedName name="DNCANT273_2">#REF!</definedName>
    <definedName name="DNCANT273_26" localSheetId="6">#REF!</definedName>
    <definedName name="DNCANT273_26">#REF!</definedName>
    <definedName name="DNCANT273_3" localSheetId="6">#REF!</definedName>
    <definedName name="DNCANT273_3">#REF!</definedName>
    <definedName name="DNCANT273_33" localSheetId="6">#REF!</definedName>
    <definedName name="DNCANT273_33">#REF!</definedName>
    <definedName name="DNCANT273_34" localSheetId="6">#REF!</definedName>
    <definedName name="DNCANT273_34">#REF!</definedName>
    <definedName name="DNCANT274" localSheetId="6">#REF!</definedName>
    <definedName name="DNCANT274">#REF!</definedName>
    <definedName name="DNCANT274_1" localSheetId="6">#REF!</definedName>
    <definedName name="DNCANT274_1">#REF!</definedName>
    <definedName name="DNCANT274_2" localSheetId="6">#REF!</definedName>
    <definedName name="DNCANT274_2">#REF!</definedName>
    <definedName name="DNCANT274_26" localSheetId="6">#REF!</definedName>
    <definedName name="DNCANT274_26">#REF!</definedName>
    <definedName name="DNCANT274_3" localSheetId="6">#REF!</definedName>
    <definedName name="DNCANT274_3">#REF!</definedName>
    <definedName name="DNCANT274_33" localSheetId="6">#REF!</definedName>
    <definedName name="DNCANT274_33">#REF!</definedName>
    <definedName name="DNCANT274_34" localSheetId="6">#REF!</definedName>
    <definedName name="DNCANT274_34">#REF!</definedName>
    <definedName name="DNCANT333" localSheetId="6">#REF!</definedName>
    <definedName name="DNCANT333">#REF!</definedName>
    <definedName name="DNCANT333_1" localSheetId="6">#REF!</definedName>
    <definedName name="DNCANT333_1">#REF!</definedName>
    <definedName name="DNCANT333_2" localSheetId="6">#REF!</definedName>
    <definedName name="DNCANT333_2">#REF!</definedName>
    <definedName name="DNCANT333_26" localSheetId="6">#REF!</definedName>
    <definedName name="DNCANT333_26">#REF!</definedName>
    <definedName name="DNCANT333_3" localSheetId="6">#REF!</definedName>
    <definedName name="DNCANT333_3">#REF!</definedName>
    <definedName name="DNCANT333_33" localSheetId="6">#REF!</definedName>
    <definedName name="DNCANT333_33">#REF!</definedName>
    <definedName name="DNCANT333_34" localSheetId="6">#REF!</definedName>
    <definedName name="DNCANT333_34">#REF!</definedName>
    <definedName name="DNCANT337" localSheetId="6">#REF!</definedName>
    <definedName name="DNCANT337">#REF!</definedName>
    <definedName name="DNCANT337_1" localSheetId="6">#REF!</definedName>
    <definedName name="DNCANT337_1">#REF!</definedName>
    <definedName name="DNCANT337_2" localSheetId="6">#REF!</definedName>
    <definedName name="DNCANT337_2">#REF!</definedName>
    <definedName name="DNCANT337_26" localSheetId="6">#REF!</definedName>
    <definedName name="DNCANT337_26">#REF!</definedName>
    <definedName name="DNCANT337_3" localSheetId="6">#REF!</definedName>
    <definedName name="DNCANT337_3">#REF!</definedName>
    <definedName name="DNCANT337_33" localSheetId="6">#REF!</definedName>
    <definedName name="DNCANT337_33">#REF!</definedName>
    <definedName name="DNCANT337_34" localSheetId="6">#REF!</definedName>
    <definedName name="DNCANT337_34">#REF!</definedName>
    <definedName name="DNCANT352" localSheetId="6">#REF!</definedName>
    <definedName name="DNCANT352">#REF!</definedName>
    <definedName name="DNCANT352_1" localSheetId="6">#REF!</definedName>
    <definedName name="DNCANT352_1">#REF!</definedName>
    <definedName name="DNCANT352_2" localSheetId="6">#REF!</definedName>
    <definedName name="DNCANT352_2">#REF!</definedName>
    <definedName name="DNCANT352_26" localSheetId="6">#REF!</definedName>
    <definedName name="DNCANT352_26">#REF!</definedName>
    <definedName name="DNCANT352_3" localSheetId="6">#REF!</definedName>
    <definedName name="DNCANT352_3">#REF!</definedName>
    <definedName name="DNCANT352_33" localSheetId="6">#REF!</definedName>
    <definedName name="DNCANT352_33">#REF!</definedName>
    <definedName name="DNCANT352_34" localSheetId="6">#REF!</definedName>
    <definedName name="DNCANT352_34">#REF!</definedName>
    <definedName name="DNCANT387ZC" localSheetId="6">#REF!</definedName>
    <definedName name="DNCANT387ZC">#REF!</definedName>
    <definedName name="DNCANT387ZC_1" localSheetId="6">#REF!</definedName>
    <definedName name="DNCANT387ZC_1">#REF!</definedName>
    <definedName name="DNCANT387ZC_2" localSheetId="6">#REF!</definedName>
    <definedName name="DNCANT387ZC_2">#REF!</definedName>
    <definedName name="DNCANT387ZC_26" localSheetId="6">#REF!</definedName>
    <definedName name="DNCANT387ZC_26">#REF!</definedName>
    <definedName name="DNCANT387ZC_3" localSheetId="6">#REF!</definedName>
    <definedName name="DNCANT387ZC_3">#REF!</definedName>
    <definedName name="DNCANT387ZC_33" localSheetId="6">#REF!</definedName>
    <definedName name="DNCANT387ZC_33">#REF!</definedName>
    <definedName name="DNCANT387ZC_34" localSheetId="6">#REF!</definedName>
    <definedName name="DNCANT387ZC_34">#REF!</definedName>
    <definedName name="DNCANT387ZN" localSheetId="6">#REF!</definedName>
    <definedName name="DNCANT387ZN">#REF!</definedName>
    <definedName name="DNCANT387ZN_1" localSheetId="6">#REF!</definedName>
    <definedName name="DNCANT387ZN_1">#REF!</definedName>
    <definedName name="DNCANT387ZN_2" localSheetId="6">#REF!</definedName>
    <definedName name="DNCANT387ZN_2">#REF!</definedName>
    <definedName name="DNCANT387ZN_26" localSheetId="6">#REF!</definedName>
    <definedName name="DNCANT387ZN_26">#REF!</definedName>
    <definedName name="DNCANT387ZN_3" localSheetId="6">#REF!</definedName>
    <definedName name="DNCANT387ZN_3">#REF!</definedName>
    <definedName name="DNCANT387ZN_33" localSheetId="6">#REF!</definedName>
    <definedName name="DNCANT387ZN_33">#REF!</definedName>
    <definedName name="DNCANT387ZN_34" localSheetId="6">#REF!</definedName>
    <definedName name="DNCANT387ZN_34">#REF!</definedName>
    <definedName name="DNCANT387ZS" localSheetId="6">#REF!</definedName>
    <definedName name="DNCANT387ZS">#REF!</definedName>
    <definedName name="DNCANT387ZS_1" localSheetId="6">#REF!</definedName>
    <definedName name="DNCANT387ZS_1">#REF!</definedName>
    <definedName name="DNCANT387ZS_2" localSheetId="6">#REF!</definedName>
    <definedName name="DNCANT387ZS_2">#REF!</definedName>
    <definedName name="DNCANT387ZS_26" localSheetId="6">#REF!</definedName>
    <definedName name="DNCANT387ZS_26">#REF!</definedName>
    <definedName name="DNCANT387ZS_3" localSheetId="6">#REF!</definedName>
    <definedName name="DNCANT387ZS_3">#REF!</definedName>
    <definedName name="DNCANT387ZS_33" localSheetId="6">#REF!</definedName>
    <definedName name="DNCANT387ZS_33">#REF!</definedName>
    <definedName name="DNCANT387ZS_34" localSheetId="6">#REF!</definedName>
    <definedName name="DNCANT387ZS_34">#REF!</definedName>
    <definedName name="DNCEXE100" localSheetId="6">#REF!</definedName>
    <definedName name="DNCEXE100">#REF!</definedName>
    <definedName name="DNCEXE100_1" localSheetId="6">#REF!</definedName>
    <definedName name="DNCEXE100_1">#REF!</definedName>
    <definedName name="DNCEXE100_2" localSheetId="6">#REF!</definedName>
    <definedName name="DNCEXE100_2">#REF!</definedName>
    <definedName name="DNCEXE100_26" localSheetId="6">#REF!</definedName>
    <definedName name="DNCEXE100_26">#REF!</definedName>
    <definedName name="DNCEXE100_3" localSheetId="6">#REF!</definedName>
    <definedName name="DNCEXE100_3">#REF!</definedName>
    <definedName name="DNCEXE100_33" localSheetId="6">#REF!</definedName>
    <definedName name="DNCEXE100_33">#REF!</definedName>
    <definedName name="DNCEXE100_34" localSheetId="6">#REF!</definedName>
    <definedName name="DNCEXE100_34">#REF!</definedName>
    <definedName name="DNCEXE109" localSheetId="6">#REF!</definedName>
    <definedName name="DNCEXE109">#REF!</definedName>
    <definedName name="DNCEXE109_1" localSheetId="6">#REF!</definedName>
    <definedName name="DNCEXE109_1">#REF!</definedName>
    <definedName name="DNCEXE109_2" localSheetId="6">#REF!</definedName>
    <definedName name="DNCEXE109_2">#REF!</definedName>
    <definedName name="DNCEXE109_26" localSheetId="6">#REF!</definedName>
    <definedName name="DNCEXE109_26">#REF!</definedName>
    <definedName name="DNCEXE109_3" localSheetId="6">#REF!</definedName>
    <definedName name="DNCEXE109_3">#REF!</definedName>
    <definedName name="DNCEXE109_33" localSheetId="6">#REF!</definedName>
    <definedName name="DNCEXE109_33">#REF!</definedName>
    <definedName name="DNCEXE109_34" localSheetId="6">#REF!</definedName>
    <definedName name="DNCEXE109_34">#REF!</definedName>
    <definedName name="DNCEXE164" localSheetId="6">#REF!</definedName>
    <definedName name="DNCEXE164">#REF!</definedName>
    <definedName name="DNCEXE164_1" localSheetId="6">#REF!</definedName>
    <definedName name="DNCEXE164_1">#REF!</definedName>
    <definedName name="DNCEXE164_2" localSheetId="6">#REF!</definedName>
    <definedName name="DNCEXE164_2">#REF!</definedName>
    <definedName name="DNCEXE164_26" localSheetId="6">#REF!</definedName>
    <definedName name="DNCEXE164_26">#REF!</definedName>
    <definedName name="DNCEXE164_3" localSheetId="6">#REF!</definedName>
    <definedName name="DNCEXE164_3">#REF!</definedName>
    <definedName name="DNCEXE164_33" localSheetId="6">#REF!</definedName>
    <definedName name="DNCEXE164_33">#REF!</definedName>
    <definedName name="DNCEXE164_34" localSheetId="6">#REF!</definedName>
    <definedName name="DNCEXE164_34">#REF!</definedName>
    <definedName name="DNCEXE221" localSheetId="6">#REF!</definedName>
    <definedName name="DNCEXE221">#REF!</definedName>
    <definedName name="DNCEXE221_1" localSheetId="6">#REF!</definedName>
    <definedName name="DNCEXE221_1">#REF!</definedName>
    <definedName name="DNCEXE221_2" localSheetId="6">#REF!</definedName>
    <definedName name="DNCEXE221_2">#REF!</definedName>
    <definedName name="DNCEXE221_26" localSheetId="6">#REF!</definedName>
    <definedName name="DNCEXE221_26">#REF!</definedName>
    <definedName name="DNCEXE221_3" localSheetId="6">#REF!</definedName>
    <definedName name="DNCEXE221_3">#REF!</definedName>
    <definedName name="DNCEXE221_33" localSheetId="6">#REF!</definedName>
    <definedName name="DNCEXE221_33">#REF!</definedName>
    <definedName name="DNCEXE221_34" localSheetId="6">#REF!</definedName>
    <definedName name="DNCEXE221_34">#REF!</definedName>
    <definedName name="DNCEXE223" localSheetId="6">#REF!</definedName>
    <definedName name="DNCEXE223">#REF!</definedName>
    <definedName name="DNCEXE223_1" localSheetId="6">#REF!</definedName>
    <definedName name="DNCEXE223_1">#REF!</definedName>
    <definedName name="DNCEXE223_2" localSheetId="6">#REF!</definedName>
    <definedName name="DNCEXE223_2">#REF!</definedName>
    <definedName name="DNCEXE223_26" localSheetId="6">#REF!</definedName>
    <definedName name="DNCEXE223_26">#REF!</definedName>
    <definedName name="DNCEXE223_3" localSheetId="6">#REF!</definedName>
    <definedName name="DNCEXE223_3">#REF!</definedName>
    <definedName name="DNCEXE223_33" localSheetId="6">#REF!</definedName>
    <definedName name="DNCEXE223_33">#REF!</definedName>
    <definedName name="DNCEXE223_34" localSheetId="6">#REF!</definedName>
    <definedName name="DNCEXE223_34">#REF!</definedName>
    <definedName name="DNCEXE225" localSheetId="6">#REF!</definedName>
    <definedName name="DNCEXE225">#REF!</definedName>
    <definedName name="DNCEXE225_1" localSheetId="6">#REF!</definedName>
    <definedName name="DNCEXE225_1">#REF!</definedName>
    <definedName name="DNCEXE225_2" localSheetId="6">#REF!</definedName>
    <definedName name="DNCEXE225_2">#REF!</definedName>
    <definedName name="DNCEXE225_26" localSheetId="6">#REF!</definedName>
    <definedName name="DNCEXE225_26">#REF!</definedName>
    <definedName name="DNCEXE225_3" localSheetId="6">#REF!</definedName>
    <definedName name="DNCEXE225_3">#REF!</definedName>
    <definedName name="DNCEXE225_33" localSheetId="6">#REF!</definedName>
    <definedName name="DNCEXE225_33">#REF!</definedName>
    <definedName name="DNCEXE225_34" localSheetId="6">#REF!</definedName>
    <definedName name="DNCEXE225_34">#REF!</definedName>
    <definedName name="DNCEXE237" localSheetId="6">#REF!</definedName>
    <definedName name="DNCEXE237">#REF!</definedName>
    <definedName name="DNCEXE237_1" localSheetId="6">#REF!</definedName>
    <definedName name="DNCEXE237_1">#REF!</definedName>
    <definedName name="DNCEXE237_2" localSheetId="6">#REF!</definedName>
    <definedName name="DNCEXE237_2">#REF!</definedName>
    <definedName name="DNCEXE237_26" localSheetId="6">#REF!</definedName>
    <definedName name="DNCEXE237_26">#REF!</definedName>
    <definedName name="DNCEXE237_3" localSheetId="6">#REF!</definedName>
    <definedName name="DNCEXE237_3">#REF!</definedName>
    <definedName name="DNCEXE237_33" localSheetId="6">#REF!</definedName>
    <definedName name="DNCEXE237_33">#REF!</definedName>
    <definedName name="DNCEXE237_34" localSheetId="6">#REF!</definedName>
    <definedName name="DNCEXE237_34">#REF!</definedName>
    <definedName name="DNCEXE270" localSheetId="6">#REF!</definedName>
    <definedName name="DNCEXE270">#REF!</definedName>
    <definedName name="DNCEXE270_1" localSheetId="6">#REF!</definedName>
    <definedName name="DNCEXE270_1">#REF!</definedName>
    <definedName name="DNCEXE270_2" localSheetId="6">#REF!</definedName>
    <definedName name="DNCEXE270_2">#REF!</definedName>
    <definedName name="DNCEXE270_25" localSheetId="6">'[8]270Garanhuns'!#REF!</definedName>
    <definedName name="DNCEXE270_25">'[8]270Garanhuns'!#REF!</definedName>
    <definedName name="DNCEXE270_26" localSheetId="6">#REF!</definedName>
    <definedName name="DNCEXE270_26">#REF!</definedName>
    <definedName name="DNCEXE270_3" localSheetId="6">#REF!</definedName>
    <definedName name="DNCEXE270_3">#REF!</definedName>
    <definedName name="DNCEXE270_33" localSheetId="6">#REF!</definedName>
    <definedName name="DNCEXE270_33">#REF!</definedName>
    <definedName name="DNCEXE270_34" localSheetId="6">#REF!</definedName>
    <definedName name="DNCEXE270_34">#REF!</definedName>
    <definedName name="DNCEXE271" localSheetId="6">#REF!</definedName>
    <definedName name="DNCEXE271">#REF!</definedName>
    <definedName name="DNCEXE271_1" localSheetId="6">#REF!</definedName>
    <definedName name="DNCEXE271_1">#REF!</definedName>
    <definedName name="DNCEXE271_2" localSheetId="6">#REF!</definedName>
    <definedName name="DNCEXE271_2">#REF!</definedName>
    <definedName name="DNCEXE271_26" localSheetId="6">#REF!</definedName>
    <definedName name="DNCEXE271_26">#REF!</definedName>
    <definedName name="DNCEXE271_3" localSheetId="6">#REF!</definedName>
    <definedName name="DNCEXE271_3">#REF!</definedName>
    <definedName name="DNCEXE271_33" localSheetId="6">#REF!</definedName>
    <definedName name="DNCEXE271_33">#REF!</definedName>
    <definedName name="DNCEXE271_34" localSheetId="6">#REF!</definedName>
    <definedName name="DNCEXE271_34">#REF!</definedName>
    <definedName name="DNCEXE273" localSheetId="6">#REF!</definedName>
    <definedName name="DNCEXE273">#REF!</definedName>
    <definedName name="DNCEXE273_1" localSheetId="6">#REF!</definedName>
    <definedName name="DNCEXE273_1">#REF!</definedName>
    <definedName name="DNCEXE273_2" localSheetId="6">#REF!</definedName>
    <definedName name="DNCEXE273_2">#REF!</definedName>
    <definedName name="DNCEXE273_26" localSheetId="6">#REF!</definedName>
    <definedName name="DNCEXE273_26">#REF!</definedName>
    <definedName name="DNCEXE273_3" localSheetId="6">#REF!</definedName>
    <definedName name="DNCEXE273_3">#REF!</definedName>
    <definedName name="DNCEXE273_33" localSheetId="6">#REF!</definedName>
    <definedName name="DNCEXE273_33">#REF!</definedName>
    <definedName name="DNCEXE273_34" localSheetId="6">#REF!</definedName>
    <definedName name="DNCEXE273_34">#REF!</definedName>
    <definedName name="DNCEXE274" localSheetId="6">#REF!</definedName>
    <definedName name="DNCEXE274">#REF!</definedName>
    <definedName name="DNCEXE274_1" localSheetId="6">#REF!</definedName>
    <definedName name="DNCEXE274_1">#REF!</definedName>
    <definedName name="DNCEXE274_2" localSheetId="6">#REF!</definedName>
    <definedName name="DNCEXE274_2">#REF!</definedName>
    <definedName name="DNCEXE274_26" localSheetId="6">#REF!</definedName>
    <definedName name="DNCEXE274_26">#REF!</definedName>
    <definedName name="DNCEXE274_3" localSheetId="6">#REF!</definedName>
    <definedName name="DNCEXE274_3">#REF!</definedName>
    <definedName name="DNCEXE274_33" localSheetId="6">#REF!</definedName>
    <definedName name="DNCEXE274_33">#REF!</definedName>
    <definedName name="DNCEXE274_34" localSheetId="6">#REF!</definedName>
    <definedName name="DNCEXE274_34">#REF!</definedName>
    <definedName name="DNCEXE333" localSheetId="6">#REF!</definedName>
    <definedName name="DNCEXE333">#REF!</definedName>
    <definedName name="DNCEXE333_1" localSheetId="6">#REF!</definedName>
    <definedName name="DNCEXE333_1">#REF!</definedName>
    <definedName name="DNCEXE333_2" localSheetId="6">#REF!</definedName>
    <definedName name="DNCEXE333_2">#REF!</definedName>
    <definedName name="DNCEXE333_26" localSheetId="6">#REF!</definedName>
    <definedName name="DNCEXE333_26">#REF!</definedName>
    <definedName name="DNCEXE333_3" localSheetId="6">#REF!</definedName>
    <definedName name="DNCEXE333_3">#REF!</definedName>
    <definedName name="DNCEXE333_33" localSheetId="6">#REF!</definedName>
    <definedName name="DNCEXE333_33">#REF!</definedName>
    <definedName name="DNCEXE333_34" localSheetId="6">#REF!</definedName>
    <definedName name="DNCEXE333_34">#REF!</definedName>
    <definedName name="DNCEXE337" localSheetId="6">#REF!</definedName>
    <definedName name="DNCEXE337">#REF!</definedName>
    <definedName name="DNCEXE337_1" localSheetId="6">#REF!</definedName>
    <definedName name="DNCEXE337_1">#REF!</definedName>
    <definedName name="DNCEXE337_2" localSheetId="6">#REF!</definedName>
    <definedName name="DNCEXE337_2">#REF!</definedName>
    <definedName name="DNCEXE337_26" localSheetId="6">#REF!</definedName>
    <definedName name="DNCEXE337_26">#REF!</definedName>
    <definedName name="DNCEXE337_3" localSheetId="6">#REF!</definedName>
    <definedName name="DNCEXE337_3">#REF!</definedName>
    <definedName name="DNCEXE337_33" localSheetId="6">#REF!</definedName>
    <definedName name="DNCEXE337_33">#REF!</definedName>
    <definedName name="DNCEXE337_34" localSheetId="6">#REF!</definedName>
    <definedName name="DNCEXE337_34">#REF!</definedName>
    <definedName name="DNCEXE352" localSheetId="6">#REF!</definedName>
    <definedName name="DNCEXE352">#REF!</definedName>
    <definedName name="DNCEXE352_1" localSheetId="6">#REF!</definedName>
    <definedName name="DNCEXE352_1">#REF!</definedName>
    <definedName name="DNCEXE352_2" localSheetId="6">#REF!</definedName>
    <definedName name="DNCEXE352_2">#REF!</definedName>
    <definedName name="DNCEXE352_26" localSheetId="6">#REF!</definedName>
    <definedName name="DNCEXE352_26">#REF!</definedName>
    <definedName name="DNCEXE352_3" localSheetId="6">#REF!</definedName>
    <definedName name="DNCEXE352_3">#REF!</definedName>
    <definedName name="DNCEXE352_33" localSheetId="6">#REF!</definedName>
    <definedName name="DNCEXE352_33">#REF!</definedName>
    <definedName name="DNCEXE352_34" localSheetId="6">#REF!</definedName>
    <definedName name="DNCEXE352_34">#REF!</definedName>
    <definedName name="DNCEXE387ZC" localSheetId="6">#REF!</definedName>
    <definedName name="DNCEXE387ZC">#REF!</definedName>
    <definedName name="DNCEXE387ZC_1" localSheetId="6">#REF!</definedName>
    <definedName name="DNCEXE387ZC_1">#REF!</definedName>
    <definedName name="DNCEXE387ZC_2" localSheetId="6">#REF!</definedName>
    <definedName name="DNCEXE387ZC_2">#REF!</definedName>
    <definedName name="DNCEXE387ZC_26" localSheetId="6">#REF!</definedName>
    <definedName name="DNCEXE387ZC_26">#REF!</definedName>
    <definedName name="DNCEXE387ZC_3" localSheetId="6">#REF!</definedName>
    <definedName name="DNCEXE387ZC_3">#REF!</definedName>
    <definedName name="DNCEXE387ZC_33" localSheetId="6">#REF!</definedName>
    <definedName name="DNCEXE387ZC_33">#REF!</definedName>
    <definedName name="DNCEXE387ZC_34" localSheetId="6">#REF!</definedName>
    <definedName name="DNCEXE387ZC_34">#REF!</definedName>
    <definedName name="DNCEXE387ZN" localSheetId="6">#REF!</definedName>
    <definedName name="DNCEXE387ZN">#REF!</definedName>
    <definedName name="DNCEXE387ZN_1" localSheetId="6">#REF!</definedName>
    <definedName name="DNCEXE387ZN_1">#REF!</definedName>
    <definedName name="DNCEXE387ZN_2" localSheetId="6">#REF!</definedName>
    <definedName name="DNCEXE387ZN_2">#REF!</definedName>
    <definedName name="DNCEXE387ZN_26" localSheetId="6">#REF!</definedName>
    <definedName name="DNCEXE387ZN_26">#REF!</definedName>
    <definedName name="DNCEXE387ZN_3" localSheetId="6">#REF!</definedName>
    <definedName name="DNCEXE387ZN_3">#REF!</definedName>
    <definedName name="DNCEXE387ZN_33" localSheetId="6">#REF!</definedName>
    <definedName name="DNCEXE387ZN_33">#REF!</definedName>
    <definedName name="DNCEXE387ZN_34" localSheetId="6">#REF!</definedName>
    <definedName name="DNCEXE387ZN_34">#REF!</definedName>
    <definedName name="DNCEXE387ZS" localSheetId="6">#REF!</definedName>
    <definedName name="DNCEXE387ZS">#REF!</definedName>
    <definedName name="DNCEXE387ZS_1" localSheetId="6">#REF!</definedName>
    <definedName name="DNCEXE387ZS_1">#REF!</definedName>
    <definedName name="DNCEXE387ZS_2" localSheetId="6">#REF!</definedName>
    <definedName name="DNCEXE387ZS_2">#REF!</definedName>
    <definedName name="DNCEXE387ZS_26" localSheetId="6">#REF!</definedName>
    <definedName name="DNCEXE387ZS_26">#REF!</definedName>
    <definedName name="DNCEXE387ZS_3" localSheetId="6">#REF!</definedName>
    <definedName name="DNCEXE387ZS_3">#REF!</definedName>
    <definedName name="DNCEXE387ZS_33" localSheetId="6">#REF!</definedName>
    <definedName name="DNCEXE387ZS_33">#REF!</definedName>
    <definedName name="DNCEXE387ZS_34" localSheetId="6">#REF!</definedName>
    <definedName name="DNCEXE387ZS_34">#REF!</definedName>
    <definedName name="Document" localSheetId="6">#REF!</definedName>
    <definedName name="Document">#REF!</definedName>
    <definedName name="DPM_Eletricidade_Ltda." localSheetId="6">#REF!</definedName>
    <definedName name="DPM_Eletricidade_Ltda.">#REF!</definedName>
    <definedName name="DPM_Eletricidade_Ltda._1" localSheetId="6">#REF!</definedName>
    <definedName name="DPM_Eletricidade_Ltda._1">#REF!</definedName>
    <definedName name="DPM_Eletricidade_Ltda._2" localSheetId="6">#REF!</definedName>
    <definedName name="DPM_Eletricidade_Ltda._2">#REF!</definedName>
    <definedName name="DPM_Eletricidade_Ltda._26" localSheetId="6">#REF!</definedName>
    <definedName name="DPM_Eletricidade_Ltda._26">#REF!</definedName>
    <definedName name="DPM_Eletricidade_Ltda._3" localSheetId="6">#REF!</definedName>
    <definedName name="DPM_Eletricidade_Ltda._3">#REF!</definedName>
    <definedName name="DPM_Eletricidade_Ltda._33" localSheetId="6">#REF!</definedName>
    <definedName name="DPM_Eletricidade_Ltda._33">#REF!</definedName>
    <definedName name="DPM_Eletricidade_Ltda._34" localSheetId="6">#REF!</definedName>
    <definedName name="DPM_Eletricidade_Ltda._34">#REF!</definedName>
    <definedName name="drena" localSheetId="6">#REF!</definedName>
    <definedName name="drena">#REF!</definedName>
    <definedName name="DRGTU" localSheetId="6">#REF!</definedName>
    <definedName name="DRGTU">#REF!</definedName>
    <definedName name="DU" localSheetId="6">#REF!</definedName>
    <definedName name="DU">#REF!</definedName>
    <definedName name="dya" localSheetId="6">#REF!</definedName>
    <definedName name="dya">#REF!</definedName>
    <definedName name="E" localSheetId="6">#REF!</definedName>
    <definedName name="E">#REF!</definedName>
    <definedName name="E5YW">#N/A</definedName>
    <definedName name="ECJ" localSheetId="6">#REF!</definedName>
    <definedName name="ECJ">#REF!</definedName>
    <definedName name="ECOFIM_2000" localSheetId="6">#REF!</definedName>
    <definedName name="ECOFIM_2000">#REF!</definedName>
    <definedName name="ECOFIN" localSheetId="6">#REF!</definedName>
    <definedName name="ECOFIN">#REF!</definedName>
    <definedName name="eee">#N/A</definedName>
    <definedName name="EJ" localSheetId="6">#REF!</definedName>
    <definedName name="EJ">#REF!</definedName>
    <definedName name="ELE" localSheetId="6">#REF!</definedName>
    <definedName name="ELE">#REF!</definedName>
    <definedName name="Elemento_vazado" localSheetId="6">#REF!</definedName>
    <definedName name="Elemento_vazado">#REF!</definedName>
    <definedName name="EMISS_1_MAT" localSheetId="6">#REF!</definedName>
    <definedName name="EMISS_1_MAT">#REF!</definedName>
    <definedName name="EMISS_1_SERV" localSheetId="6">#REF!</definedName>
    <definedName name="EMISS_1_SERV">#REF!</definedName>
    <definedName name="EMISS_2_MAT" localSheetId="6">#REF!</definedName>
    <definedName name="EMISS_2_MAT">#REF!</definedName>
    <definedName name="EMISS_2_SERV" localSheetId="6">#REF!</definedName>
    <definedName name="EMISS_2_SERV">#REF!</definedName>
    <definedName name="EMISS_2_SERV2" localSheetId="6">#REF!</definedName>
    <definedName name="EMISS_2_SERV2">#REF!</definedName>
    <definedName name="EMISS_3_MAT" localSheetId="6">#REF!</definedName>
    <definedName name="EMISS_3_MAT">#REF!</definedName>
    <definedName name="EMISS_3_SERV" localSheetId="6">#REF!</definedName>
    <definedName name="EMISS_3_SERV">#REF!</definedName>
    <definedName name="Empolamento" localSheetId="6">#REF!</definedName>
    <definedName name="Empolamento">#REF!</definedName>
    <definedName name="EPVT" localSheetId="6">#REF!</definedName>
    <definedName name="EPVT">#REF!</definedName>
    <definedName name="EQPTO" localSheetId="6">#REF!</definedName>
    <definedName name="EQPTO">#REF!</definedName>
    <definedName name="EQUI" localSheetId="6">#REF!</definedName>
    <definedName name="EQUI">#REF!</definedName>
    <definedName name="EQUI_1" localSheetId="6">#REF!</definedName>
    <definedName name="EQUI_1">#REF!</definedName>
    <definedName name="EQUI_2" localSheetId="6">#REF!</definedName>
    <definedName name="EQUI_2">#REF!</definedName>
    <definedName name="EQUI_26" localSheetId="6">#REF!</definedName>
    <definedName name="EQUI_26">#REF!</definedName>
    <definedName name="EQUI_3" localSheetId="6">#REF!</definedName>
    <definedName name="EQUI_3">#REF!</definedName>
    <definedName name="EQUI_33" localSheetId="6">#REF!</definedName>
    <definedName name="EQUI_33">#REF!</definedName>
    <definedName name="EQUI_34" localSheetId="6">#REF!</definedName>
    <definedName name="EQUI_34">#REF!</definedName>
    <definedName name="ER">#N/A</definedName>
    <definedName name="err">#N/A</definedName>
    <definedName name="ERTAQER">#N/A</definedName>
    <definedName name="ERYA">#N/A</definedName>
    <definedName name="ERYAEFH">#N/A</definedName>
    <definedName name="ESC_EMISS3_S" localSheetId="6">#REF!</definedName>
    <definedName name="ESC_EMISS3_S">#REF!</definedName>
    <definedName name="Escavação" localSheetId="6">#REF!</definedName>
    <definedName name="Escavação">#REF!</definedName>
    <definedName name="ESCORAMENTO" localSheetId="6">#REF!</definedName>
    <definedName name="ESCORAMENTO">#REF!</definedName>
    <definedName name="ESGOT_EMISS3_S" localSheetId="6">#REF!</definedName>
    <definedName name="ESGOT_EMISS3_S">#REF!</definedName>
    <definedName name="ESGOTAMENTO" localSheetId="6">#REF!</definedName>
    <definedName name="ESGOTAMENTO">#REF!</definedName>
    <definedName name="EsmoH" localSheetId="6">#REF!</definedName>
    <definedName name="EsmoH">#REF!</definedName>
    <definedName name="EsmoM" localSheetId="6">#REF!</definedName>
    <definedName name="EsmoM">#REF!</definedName>
    <definedName name="EsmoMP" localSheetId="6">#REF!</definedName>
    <definedName name="EsmoMP">#REF!</definedName>
    <definedName name="Esquadrias" localSheetId="6">#REF!</definedName>
    <definedName name="Esquadrias">#REF!</definedName>
    <definedName name="est" localSheetId="6">#REF!</definedName>
    <definedName name="est">#REF!</definedName>
    <definedName name="ESTADO" localSheetId="6">#REF!</definedName>
    <definedName name="ESTADO">#REF!</definedName>
    <definedName name="ETERT">#N/A</definedName>
    <definedName name="eu" hidden="1">{#N/A,#N/A,FALSE,"MO (2)"}</definedName>
    <definedName name="EXA" localSheetId="6">'[2]PRO-08'!#REF!</definedName>
    <definedName name="EXA">'[2]PRO-08'!#REF!</definedName>
    <definedName name="Excel_BuiltIn__FilterDatabase_11" localSheetId="6">#REF!</definedName>
    <definedName name="Excel_BuiltIn__FilterDatabase_11">#REF!</definedName>
    <definedName name="Excel_BuiltIn__FilterDatabase_12" localSheetId="6">#REF!</definedName>
    <definedName name="Excel_BuiltIn__FilterDatabase_12">#REF!</definedName>
    <definedName name="Excel_BuiltIn__FilterDatabase_2" localSheetId="6">#REF!</definedName>
    <definedName name="Excel_BuiltIn__FilterDatabase_2">#REF!</definedName>
    <definedName name="Excel_BuiltIn__FilterDatabase_3" localSheetId="6">#REF!</definedName>
    <definedName name="Excel_BuiltIn__FilterDatabase_3">#REF!</definedName>
    <definedName name="Excel_BuiltIn__FilterDatabase_4" localSheetId="6">#REF!</definedName>
    <definedName name="Excel_BuiltIn__FilterDatabase_4">#REF!</definedName>
    <definedName name="Excel_BuiltIn__FilterDatabase_5" localSheetId="6">#REF!</definedName>
    <definedName name="Excel_BuiltIn__FilterDatabase_5">#REF!</definedName>
    <definedName name="Excel_BuiltIn__FilterDatabase_6" localSheetId="6">#REF!</definedName>
    <definedName name="Excel_BuiltIn__FilterDatabase_6">#REF!</definedName>
    <definedName name="Excel_BuiltIn__FilterDatabase_7" localSheetId="6">#REF!</definedName>
    <definedName name="Excel_BuiltIn__FilterDatabase_7">#REF!</definedName>
    <definedName name="Excel_BuiltIn__FilterDatabase_8" localSheetId="6">#REF!</definedName>
    <definedName name="Excel_BuiltIn__FilterDatabase_8">#REF!</definedName>
    <definedName name="Excel_BuiltIn__FilterDatabase_9" localSheetId="6">#REF!</definedName>
    <definedName name="Excel_BuiltIn__FilterDatabase_9">#REF!</definedName>
    <definedName name="Excel_BuiltIn_Database" localSheetId="6">#REF!</definedName>
    <definedName name="Excel_BuiltIn_Database">#REF!</definedName>
    <definedName name="Excel_BuiltIn_Database_1" localSheetId="6">#REF!</definedName>
    <definedName name="Excel_BuiltIn_Database_1">#REF!</definedName>
    <definedName name="Excel_BuiltIn_Database_6" localSheetId="6">#REF!</definedName>
    <definedName name="Excel_BuiltIn_Database_6">#REF!</definedName>
    <definedName name="Excel_BuiltIn_Print_Area" localSheetId="6">#REF!</definedName>
    <definedName name="Excel_BuiltIn_Print_Area">#REF!</definedName>
    <definedName name="Excel_BuiltIn_Print_Area_1" localSheetId="6">#REF!</definedName>
    <definedName name="Excel_BuiltIn_Print_Area_1">#REF!</definedName>
    <definedName name="Excel_BuiltIn_Print_Area_3" localSheetId="6">#REF!</definedName>
    <definedName name="Excel_BuiltIn_Print_Area_3">#REF!</definedName>
    <definedName name="Excel_BuiltIn_Print_Area_3_1" localSheetId="6">#REF!</definedName>
    <definedName name="Excel_BuiltIn_Print_Area_3_1">#REF!</definedName>
    <definedName name="Excel_BuiltIn_Print_Area_4" localSheetId="6">#REF!</definedName>
    <definedName name="Excel_BuiltIn_Print_Area_4">#REF!</definedName>
    <definedName name="Excel_BuiltIn_Print_Area_4_1" localSheetId="6">#REF!</definedName>
    <definedName name="Excel_BuiltIn_Print_Area_4_1">#REF!</definedName>
    <definedName name="Excel_BuiltIn_Print_Area_5_1" localSheetId="6">#REF!</definedName>
    <definedName name="Excel_BuiltIn_Print_Area_5_1">#REF!</definedName>
    <definedName name="Excel_BuiltIn_Print_Titles_2" localSheetId="6">#REF!</definedName>
    <definedName name="Excel_BuiltIn_Print_Titles_2">#REF!</definedName>
    <definedName name="Excel_BuiltIn_Print_Titles_3" localSheetId="6">#REF!</definedName>
    <definedName name="Excel_BuiltIn_Print_Titles_3">#REF!</definedName>
    <definedName name="Excel_BuiltIn_Print_Titles_4" localSheetId="6">#REF!</definedName>
    <definedName name="Excel_BuiltIn_Print_Titles_4">#REF!</definedName>
    <definedName name="Excel_BuiltIn_Print_Titles_6_1" localSheetId="6">#REF!</definedName>
    <definedName name="Excel_BuiltIn_Print_Titles_6_1">#REF!</definedName>
    <definedName name="EXTENSAO" localSheetId="6">#REF!</definedName>
    <definedName name="EXTENSAO">#REF!</definedName>
    <definedName name="Extenso">#N/A</definedName>
    <definedName name="eyes" localSheetId="6">#REF!</definedName>
    <definedName name="eyes">#REF!</definedName>
    <definedName name="F" localSheetId="6">#REF!</definedName>
    <definedName name="F">#REF!</definedName>
    <definedName name="F_01_120" localSheetId="6">#REF!</definedName>
    <definedName name="F_01_120">#REF!</definedName>
    <definedName name="F_01_150" localSheetId="6">#REF!</definedName>
    <definedName name="F_01_150">#REF!</definedName>
    <definedName name="F_01_180" localSheetId="6">#REF!</definedName>
    <definedName name="F_01_180">#REF!</definedName>
    <definedName name="F_01_210" localSheetId="6">#REF!</definedName>
    <definedName name="F_01_210">#REF!</definedName>
    <definedName name="F_01_240" localSheetId="6">#REF!</definedName>
    <definedName name="F_01_240">#REF!</definedName>
    <definedName name="F_01_270" localSheetId="6">#REF!</definedName>
    <definedName name="F_01_270">#REF!</definedName>
    <definedName name="F_01_30" localSheetId="6">#REF!</definedName>
    <definedName name="F_01_30">#REF!</definedName>
    <definedName name="F_01_300" localSheetId="6">#REF!</definedName>
    <definedName name="F_01_300">#REF!</definedName>
    <definedName name="F_01_330" localSheetId="6">#REF!</definedName>
    <definedName name="F_01_330">#REF!</definedName>
    <definedName name="F_01_360" localSheetId="6">#REF!</definedName>
    <definedName name="F_01_360">#REF!</definedName>
    <definedName name="F_01_390" localSheetId="6">#REF!</definedName>
    <definedName name="F_01_390">#REF!</definedName>
    <definedName name="F_01_420" localSheetId="6">#REF!</definedName>
    <definedName name="F_01_420">#REF!</definedName>
    <definedName name="F_01_450" localSheetId="6">#REF!</definedName>
    <definedName name="F_01_450">#REF!</definedName>
    <definedName name="F_01_480" localSheetId="6">#REF!</definedName>
    <definedName name="F_01_480">#REF!</definedName>
    <definedName name="F_01_510" localSheetId="6">#REF!</definedName>
    <definedName name="F_01_510">#REF!</definedName>
    <definedName name="F_01_540" localSheetId="6">#REF!</definedName>
    <definedName name="F_01_540">#REF!</definedName>
    <definedName name="F_01_570" localSheetId="6">#REF!</definedName>
    <definedName name="F_01_570">#REF!</definedName>
    <definedName name="F_01_60" localSheetId="6">#REF!</definedName>
    <definedName name="F_01_60">#REF!</definedName>
    <definedName name="F_01_600" localSheetId="6">#REF!</definedName>
    <definedName name="F_01_600">#REF!</definedName>
    <definedName name="F_01_630" localSheetId="6">#REF!</definedName>
    <definedName name="F_01_630">#REF!</definedName>
    <definedName name="F_01_660" localSheetId="6">#REF!</definedName>
    <definedName name="F_01_660">#REF!</definedName>
    <definedName name="F_01_690" localSheetId="6">#REF!</definedName>
    <definedName name="F_01_690">#REF!</definedName>
    <definedName name="F_01_720" localSheetId="6">#REF!</definedName>
    <definedName name="F_01_720">#REF!</definedName>
    <definedName name="F_01_90" localSheetId="6">#REF!</definedName>
    <definedName name="F_01_90">#REF!</definedName>
    <definedName name="F_02_120" localSheetId="6">#REF!</definedName>
    <definedName name="F_02_120">#REF!</definedName>
    <definedName name="F_02_150" localSheetId="6">#REF!</definedName>
    <definedName name="F_02_150">#REF!</definedName>
    <definedName name="F_02_180" localSheetId="6">#REF!</definedName>
    <definedName name="F_02_180">#REF!</definedName>
    <definedName name="F_02_210" localSheetId="6">#REF!</definedName>
    <definedName name="F_02_210">#REF!</definedName>
    <definedName name="F_02_240" localSheetId="6">#REF!</definedName>
    <definedName name="F_02_240">#REF!</definedName>
    <definedName name="F_02_270" localSheetId="6">#REF!</definedName>
    <definedName name="F_02_270">#REF!</definedName>
    <definedName name="F_02_30" localSheetId="6">#REF!</definedName>
    <definedName name="F_02_30">#REF!</definedName>
    <definedName name="F_02_300" localSheetId="6">#REF!</definedName>
    <definedName name="F_02_300">#REF!</definedName>
    <definedName name="F_02_330" localSheetId="6">#REF!</definedName>
    <definedName name="F_02_330">#REF!</definedName>
    <definedName name="F_02_360" localSheetId="6">#REF!</definedName>
    <definedName name="F_02_360">#REF!</definedName>
    <definedName name="F_02_390" localSheetId="6">#REF!</definedName>
    <definedName name="F_02_390">#REF!</definedName>
    <definedName name="F_02_420" localSheetId="6">#REF!</definedName>
    <definedName name="F_02_420">#REF!</definedName>
    <definedName name="F_02_450" localSheetId="6">#REF!</definedName>
    <definedName name="F_02_450">#REF!</definedName>
    <definedName name="F_02_480" localSheetId="6">#REF!</definedName>
    <definedName name="F_02_480">#REF!</definedName>
    <definedName name="F_02_510" localSheetId="6">#REF!</definedName>
    <definedName name="F_02_510">#REF!</definedName>
    <definedName name="F_02_540" localSheetId="6">#REF!</definedName>
    <definedName name="F_02_540">#REF!</definedName>
    <definedName name="F_02_570" localSheetId="6">#REF!</definedName>
    <definedName name="F_02_570">#REF!</definedName>
    <definedName name="F_02_60" localSheetId="6">#REF!</definedName>
    <definedName name="F_02_60">#REF!</definedName>
    <definedName name="F_02_600" localSheetId="6">#REF!</definedName>
    <definedName name="F_02_600">#REF!</definedName>
    <definedName name="F_02_630" localSheetId="6">#REF!</definedName>
    <definedName name="F_02_630">#REF!</definedName>
    <definedName name="F_02_660" localSheetId="6">#REF!</definedName>
    <definedName name="F_02_660">#REF!</definedName>
    <definedName name="F_02_690" localSheetId="6">#REF!</definedName>
    <definedName name="F_02_690">#REF!</definedName>
    <definedName name="F_02_720" localSheetId="6">#REF!</definedName>
    <definedName name="F_02_720">#REF!</definedName>
    <definedName name="F_02_90" localSheetId="6">#REF!</definedName>
    <definedName name="F_02_90">#REF!</definedName>
    <definedName name="F_03_120" localSheetId="6">#REF!</definedName>
    <definedName name="F_03_120">#REF!</definedName>
    <definedName name="F_03_150" localSheetId="6">#REF!</definedName>
    <definedName name="F_03_150">#REF!</definedName>
    <definedName name="F_03_180" localSheetId="6">#REF!</definedName>
    <definedName name="F_03_180">#REF!</definedName>
    <definedName name="F_03_210" localSheetId="6">#REF!</definedName>
    <definedName name="F_03_210">#REF!</definedName>
    <definedName name="F_03_240" localSheetId="6">#REF!</definedName>
    <definedName name="F_03_240">#REF!</definedName>
    <definedName name="F_03_270" localSheetId="6">#REF!</definedName>
    <definedName name="F_03_270">#REF!</definedName>
    <definedName name="F_03_30" localSheetId="6">#REF!</definedName>
    <definedName name="F_03_30">#REF!</definedName>
    <definedName name="F_03_300" localSheetId="6">#REF!</definedName>
    <definedName name="F_03_300">#REF!</definedName>
    <definedName name="F_03_330" localSheetId="6">#REF!</definedName>
    <definedName name="F_03_330">#REF!</definedName>
    <definedName name="F_03_360" localSheetId="6">#REF!</definedName>
    <definedName name="F_03_360">#REF!</definedName>
    <definedName name="F_03_390" localSheetId="6">#REF!</definedName>
    <definedName name="F_03_390">#REF!</definedName>
    <definedName name="F_03_420" localSheetId="6">#REF!</definedName>
    <definedName name="F_03_420">#REF!</definedName>
    <definedName name="F_03_450" localSheetId="6">#REF!</definedName>
    <definedName name="F_03_450">#REF!</definedName>
    <definedName name="F_03_480" localSheetId="6">#REF!</definedName>
    <definedName name="F_03_480">#REF!</definedName>
    <definedName name="F_03_510" localSheetId="6">#REF!</definedName>
    <definedName name="F_03_510">#REF!</definedName>
    <definedName name="F_03_540" localSheetId="6">#REF!</definedName>
    <definedName name="F_03_540">#REF!</definedName>
    <definedName name="F_03_570" localSheetId="6">#REF!</definedName>
    <definedName name="F_03_570">#REF!</definedName>
    <definedName name="F_03_60" localSheetId="6">#REF!</definedName>
    <definedName name="F_03_60">#REF!</definedName>
    <definedName name="F_03_600" localSheetId="6">#REF!</definedName>
    <definedName name="F_03_600">#REF!</definedName>
    <definedName name="F_03_630" localSheetId="6">#REF!</definedName>
    <definedName name="F_03_630">#REF!</definedName>
    <definedName name="F_03_660" localSheetId="6">#REF!</definedName>
    <definedName name="F_03_660">#REF!</definedName>
    <definedName name="F_03_690" localSheetId="6">#REF!</definedName>
    <definedName name="F_03_690">#REF!</definedName>
    <definedName name="F_03_720" localSheetId="6">#REF!</definedName>
    <definedName name="F_03_720">#REF!</definedName>
    <definedName name="F_03_90" localSheetId="6">#REF!</definedName>
    <definedName name="F_03_90">#REF!</definedName>
    <definedName name="F_04_120" localSheetId="6">#REF!</definedName>
    <definedName name="F_04_120">#REF!</definedName>
    <definedName name="F_04_150" localSheetId="6">#REF!</definedName>
    <definedName name="F_04_150">#REF!</definedName>
    <definedName name="F_04_180" localSheetId="6">#REF!</definedName>
    <definedName name="F_04_180">#REF!</definedName>
    <definedName name="F_04_210" localSheetId="6">#REF!</definedName>
    <definedName name="F_04_210">#REF!</definedName>
    <definedName name="F_04_240" localSheetId="6">#REF!</definedName>
    <definedName name="F_04_240">#REF!</definedName>
    <definedName name="F_04_270" localSheetId="6">#REF!</definedName>
    <definedName name="F_04_270">#REF!</definedName>
    <definedName name="F_04_30" localSheetId="6">#REF!</definedName>
    <definedName name="F_04_30">#REF!</definedName>
    <definedName name="F_04_300" localSheetId="6">#REF!</definedName>
    <definedName name="F_04_300">#REF!</definedName>
    <definedName name="F_04_330" localSheetId="6">#REF!</definedName>
    <definedName name="F_04_330">#REF!</definedName>
    <definedName name="F_04_360" localSheetId="6">#REF!</definedName>
    <definedName name="F_04_360">#REF!</definedName>
    <definedName name="F_04_390" localSheetId="6">#REF!</definedName>
    <definedName name="F_04_390">#REF!</definedName>
    <definedName name="F_04_420" localSheetId="6">#REF!</definedName>
    <definedName name="F_04_420">#REF!</definedName>
    <definedName name="F_04_450" localSheetId="6">#REF!</definedName>
    <definedName name="F_04_450">#REF!</definedName>
    <definedName name="F_04_480" localSheetId="6">#REF!</definedName>
    <definedName name="F_04_480">#REF!</definedName>
    <definedName name="F_04_510" localSheetId="6">#REF!</definedName>
    <definedName name="F_04_510">#REF!</definedName>
    <definedName name="F_04_540" localSheetId="6">#REF!</definedName>
    <definedName name="F_04_540">#REF!</definedName>
    <definedName name="F_04_570" localSheetId="6">#REF!</definedName>
    <definedName name="F_04_570">#REF!</definedName>
    <definedName name="F_04_60" localSheetId="6">#REF!</definedName>
    <definedName name="F_04_60">#REF!</definedName>
    <definedName name="F_04_600" localSheetId="6">#REF!</definedName>
    <definedName name="F_04_600">#REF!</definedName>
    <definedName name="F_04_630" localSheetId="6">#REF!</definedName>
    <definedName name="F_04_630">#REF!</definedName>
    <definedName name="F_04_660" localSheetId="6">#REF!</definedName>
    <definedName name="F_04_660">#REF!</definedName>
    <definedName name="F_04_690" localSheetId="6">#REF!</definedName>
    <definedName name="F_04_690">#REF!</definedName>
    <definedName name="F_04_720" localSheetId="6">#REF!</definedName>
    <definedName name="F_04_720">#REF!</definedName>
    <definedName name="F_04_90" localSheetId="6">#REF!</definedName>
    <definedName name="F_04_90">#REF!</definedName>
    <definedName name="F_05_120" localSheetId="6">#REF!</definedName>
    <definedName name="F_05_120">#REF!</definedName>
    <definedName name="F_05_150" localSheetId="6">#REF!</definedName>
    <definedName name="F_05_150">#REF!</definedName>
    <definedName name="F_05_180" localSheetId="6">#REF!</definedName>
    <definedName name="F_05_180">#REF!</definedName>
    <definedName name="F_05_210" localSheetId="6">#REF!</definedName>
    <definedName name="F_05_210">#REF!</definedName>
    <definedName name="F_05_240" localSheetId="6">#REF!</definedName>
    <definedName name="F_05_240">#REF!</definedName>
    <definedName name="F_05_270" localSheetId="6">#REF!</definedName>
    <definedName name="F_05_270">#REF!</definedName>
    <definedName name="F_05_30" localSheetId="6">#REF!</definedName>
    <definedName name="F_05_30">#REF!</definedName>
    <definedName name="F_05_300" localSheetId="6">#REF!</definedName>
    <definedName name="F_05_300">#REF!</definedName>
    <definedName name="F_05_330" localSheetId="6">#REF!</definedName>
    <definedName name="F_05_330">#REF!</definedName>
    <definedName name="F_05_360" localSheetId="6">#REF!</definedName>
    <definedName name="F_05_360">#REF!</definedName>
    <definedName name="F_05_390" localSheetId="6">#REF!</definedName>
    <definedName name="F_05_390">#REF!</definedName>
    <definedName name="F_05_420" localSheetId="6">#REF!</definedName>
    <definedName name="F_05_420">#REF!</definedName>
    <definedName name="F_05_450" localSheetId="6">#REF!</definedName>
    <definedName name="F_05_450">#REF!</definedName>
    <definedName name="F_05_480" localSheetId="6">#REF!</definedName>
    <definedName name="F_05_480">#REF!</definedName>
    <definedName name="F_05_510" localSheetId="6">#REF!</definedName>
    <definedName name="F_05_510">#REF!</definedName>
    <definedName name="F_05_540" localSheetId="6">#REF!</definedName>
    <definedName name="F_05_540">#REF!</definedName>
    <definedName name="F_05_570" localSheetId="6">#REF!</definedName>
    <definedName name="F_05_570">#REF!</definedName>
    <definedName name="F_05_60" localSheetId="6">#REF!</definedName>
    <definedName name="F_05_60">#REF!</definedName>
    <definedName name="F_05_600" localSheetId="6">#REF!</definedName>
    <definedName name="F_05_600">#REF!</definedName>
    <definedName name="F_05_630" localSheetId="6">#REF!</definedName>
    <definedName name="F_05_630">#REF!</definedName>
    <definedName name="F_05_660" localSheetId="6">#REF!</definedName>
    <definedName name="F_05_660">#REF!</definedName>
    <definedName name="F_05_690" localSheetId="6">#REF!</definedName>
    <definedName name="F_05_690">#REF!</definedName>
    <definedName name="F_05_720" localSheetId="6">#REF!</definedName>
    <definedName name="F_05_720">#REF!</definedName>
    <definedName name="F_05_90" localSheetId="6">#REF!</definedName>
    <definedName name="F_05_90">#REF!</definedName>
    <definedName name="F_06_120" localSheetId="6">#REF!</definedName>
    <definedName name="F_06_120">#REF!</definedName>
    <definedName name="F_06_150" localSheetId="6">#REF!</definedName>
    <definedName name="F_06_150">#REF!</definedName>
    <definedName name="F_06_180" localSheetId="6">#REF!</definedName>
    <definedName name="F_06_180">#REF!</definedName>
    <definedName name="F_06_210" localSheetId="6">#REF!</definedName>
    <definedName name="F_06_210">#REF!</definedName>
    <definedName name="F_06_240" localSheetId="6">#REF!</definedName>
    <definedName name="F_06_240">#REF!</definedName>
    <definedName name="F_06_270" localSheetId="6">#REF!</definedName>
    <definedName name="F_06_270">#REF!</definedName>
    <definedName name="F_06_30" localSheetId="6">#REF!</definedName>
    <definedName name="F_06_30">#REF!</definedName>
    <definedName name="F_06_300" localSheetId="6">#REF!</definedName>
    <definedName name="F_06_300">#REF!</definedName>
    <definedName name="F_06_330" localSheetId="6">#REF!</definedName>
    <definedName name="F_06_330">#REF!</definedName>
    <definedName name="F_06_360" localSheetId="6">#REF!</definedName>
    <definedName name="F_06_360">#REF!</definedName>
    <definedName name="F_06_390" localSheetId="6">#REF!</definedName>
    <definedName name="F_06_390">#REF!</definedName>
    <definedName name="F_06_420" localSheetId="6">#REF!</definedName>
    <definedName name="F_06_420">#REF!</definedName>
    <definedName name="F_06_450" localSheetId="6">#REF!</definedName>
    <definedName name="F_06_450">#REF!</definedName>
    <definedName name="F_06_480" localSheetId="6">#REF!</definedName>
    <definedName name="F_06_480">#REF!</definedName>
    <definedName name="F_06_510" localSheetId="6">#REF!</definedName>
    <definedName name="F_06_510">#REF!</definedName>
    <definedName name="F_06_540" localSheetId="6">#REF!</definedName>
    <definedName name="F_06_540">#REF!</definedName>
    <definedName name="F_06_570" localSheetId="6">#REF!</definedName>
    <definedName name="F_06_570">#REF!</definedName>
    <definedName name="F_06_60" localSheetId="6">#REF!</definedName>
    <definedName name="F_06_60">#REF!</definedName>
    <definedName name="F_06_600" localSheetId="6">#REF!</definedName>
    <definedName name="F_06_600">#REF!</definedName>
    <definedName name="F_06_630" localSheetId="6">#REF!</definedName>
    <definedName name="F_06_630">#REF!</definedName>
    <definedName name="F_06_660" localSheetId="6">#REF!</definedName>
    <definedName name="F_06_660">#REF!</definedName>
    <definedName name="F_06_690" localSheetId="6">#REF!</definedName>
    <definedName name="F_06_690">#REF!</definedName>
    <definedName name="F_06_720" localSheetId="6">#REF!</definedName>
    <definedName name="F_06_720">#REF!</definedName>
    <definedName name="F_06_90" localSheetId="6">#REF!</definedName>
    <definedName name="F_06_90">#REF!</definedName>
    <definedName name="F_07_120" localSheetId="6">#REF!</definedName>
    <definedName name="F_07_120">#REF!</definedName>
    <definedName name="F_07_150" localSheetId="6">#REF!</definedName>
    <definedName name="F_07_150">#REF!</definedName>
    <definedName name="F_07_180" localSheetId="6">#REF!</definedName>
    <definedName name="F_07_180">#REF!</definedName>
    <definedName name="F_07_210" localSheetId="6">#REF!</definedName>
    <definedName name="F_07_210">#REF!</definedName>
    <definedName name="F_07_240" localSheetId="6">#REF!</definedName>
    <definedName name="F_07_240">#REF!</definedName>
    <definedName name="F_07_270" localSheetId="6">#REF!</definedName>
    <definedName name="F_07_270">#REF!</definedName>
    <definedName name="F_07_30" localSheetId="6">#REF!</definedName>
    <definedName name="F_07_30">#REF!</definedName>
    <definedName name="F_07_300" localSheetId="6">#REF!</definedName>
    <definedName name="F_07_300">#REF!</definedName>
    <definedName name="F_07_330" localSheetId="6">#REF!</definedName>
    <definedName name="F_07_330">#REF!</definedName>
    <definedName name="F_07_360" localSheetId="6">#REF!</definedName>
    <definedName name="F_07_360">#REF!</definedName>
    <definedName name="F_07_390" localSheetId="6">#REF!</definedName>
    <definedName name="F_07_390">#REF!</definedName>
    <definedName name="F_07_420" localSheetId="6">#REF!</definedName>
    <definedName name="F_07_420">#REF!</definedName>
    <definedName name="F_07_450" localSheetId="6">#REF!</definedName>
    <definedName name="F_07_450">#REF!</definedName>
    <definedName name="F_07_480" localSheetId="6">#REF!</definedName>
    <definedName name="F_07_480">#REF!</definedName>
    <definedName name="F_07_510" localSheetId="6">#REF!</definedName>
    <definedName name="F_07_510">#REF!</definedName>
    <definedName name="F_07_540" localSheetId="6">#REF!</definedName>
    <definedName name="F_07_540">#REF!</definedName>
    <definedName name="F_07_570" localSheetId="6">#REF!</definedName>
    <definedName name="F_07_570">#REF!</definedName>
    <definedName name="F_07_60" localSheetId="6">#REF!</definedName>
    <definedName name="F_07_60">#REF!</definedName>
    <definedName name="F_07_600" localSheetId="6">#REF!</definedName>
    <definedName name="F_07_600">#REF!</definedName>
    <definedName name="F_07_630" localSheetId="6">#REF!</definedName>
    <definedName name="F_07_630">#REF!</definedName>
    <definedName name="F_07_660" localSheetId="6">#REF!</definedName>
    <definedName name="F_07_660">#REF!</definedName>
    <definedName name="F_07_690" localSheetId="6">#REF!</definedName>
    <definedName name="F_07_690">#REF!</definedName>
    <definedName name="F_07_720" localSheetId="6">#REF!</definedName>
    <definedName name="F_07_720">#REF!</definedName>
    <definedName name="F_07_90" localSheetId="6">#REF!</definedName>
    <definedName name="F_07_90">#REF!</definedName>
    <definedName name="F_08_120" localSheetId="6">#REF!</definedName>
    <definedName name="F_08_120">#REF!</definedName>
    <definedName name="F_08_150" localSheetId="6">#REF!</definedName>
    <definedName name="F_08_150">#REF!</definedName>
    <definedName name="F_08_180" localSheetId="6">#REF!</definedName>
    <definedName name="F_08_180">#REF!</definedName>
    <definedName name="F_08_210" localSheetId="6">#REF!</definedName>
    <definedName name="F_08_210">#REF!</definedName>
    <definedName name="F_08_240" localSheetId="6">#REF!</definedName>
    <definedName name="F_08_240">#REF!</definedName>
    <definedName name="F_08_270" localSheetId="6">#REF!</definedName>
    <definedName name="F_08_270">#REF!</definedName>
    <definedName name="F_08_30" localSheetId="6">#REF!</definedName>
    <definedName name="F_08_30">#REF!</definedName>
    <definedName name="F_08_300" localSheetId="6">#REF!</definedName>
    <definedName name="F_08_300">#REF!</definedName>
    <definedName name="F_08_330" localSheetId="6">#REF!</definedName>
    <definedName name="F_08_330">#REF!</definedName>
    <definedName name="F_08_360" localSheetId="6">#REF!</definedName>
    <definedName name="F_08_360">#REF!</definedName>
    <definedName name="F_08_390" localSheetId="6">#REF!</definedName>
    <definedName name="F_08_390">#REF!</definedName>
    <definedName name="F_08_420" localSheetId="6">#REF!</definedName>
    <definedName name="F_08_420">#REF!</definedName>
    <definedName name="F_08_450" localSheetId="6">#REF!</definedName>
    <definedName name="F_08_450">#REF!</definedName>
    <definedName name="F_08_480" localSheetId="6">#REF!</definedName>
    <definedName name="F_08_480">#REF!</definedName>
    <definedName name="F_08_510" localSheetId="6">#REF!</definedName>
    <definedName name="F_08_510">#REF!</definedName>
    <definedName name="F_08_540" localSheetId="6">#REF!</definedName>
    <definedName name="F_08_540">#REF!</definedName>
    <definedName name="F_08_570" localSheetId="6">#REF!</definedName>
    <definedName name="F_08_570">#REF!</definedName>
    <definedName name="F_08_60" localSheetId="6">#REF!</definedName>
    <definedName name="F_08_60">#REF!</definedName>
    <definedName name="F_08_600" localSheetId="6">#REF!</definedName>
    <definedName name="F_08_600">#REF!</definedName>
    <definedName name="F_08_630" localSheetId="6">#REF!</definedName>
    <definedName name="F_08_630">#REF!</definedName>
    <definedName name="F_08_660" localSheetId="6">#REF!</definedName>
    <definedName name="F_08_660">#REF!</definedName>
    <definedName name="F_08_690" localSheetId="6">#REF!</definedName>
    <definedName name="F_08_690">#REF!</definedName>
    <definedName name="F_08_720" localSheetId="6">#REF!</definedName>
    <definedName name="F_08_720">#REF!</definedName>
    <definedName name="F_08_90" localSheetId="6">#REF!</definedName>
    <definedName name="F_08_90">#REF!</definedName>
    <definedName name="F_09_120" localSheetId="6">#REF!</definedName>
    <definedName name="F_09_120">#REF!</definedName>
    <definedName name="F_09_150" localSheetId="6">#REF!</definedName>
    <definedName name="F_09_150">#REF!</definedName>
    <definedName name="F_09_180" localSheetId="6">#REF!</definedName>
    <definedName name="F_09_180">#REF!</definedName>
    <definedName name="F_09_210" localSheetId="6">#REF!</definedName>
    <definedName name="F_09_210">#REF!</definedName>
    <definedName name="F_09_240" localSheetId="6">#REF!</definedName>
    <definedName name="F_09_240">#REF!</definedName>
    <definedName name="F_09_270" localSheetId="6">#REF!</definedName>
    <definedName name="F_09_270">#REF!</definedName>
    <definedName name="F_09_30" localSheetId="6">#REF!</definedName>
    <definedName name="F_09_30">#REF!</definedName>
    <definedName name="F_09_300" localSheetId="6">#REF!</definedName>
    <definedName name="F_09_300">#REF!</definedName>
    <definedName name="F_09_330" localSheetId="6">#REF!</definedName>
    <definedName name="F_09_330">#REF!</definedName>
    <definedName name="F_09_360" localSheetId="6">#REF!</definedName>
    <definedName name="F_09_360">#REF!</definedName>
    <definedName name="F_09_390" localSheetId="6">#REF!</definedName>
    <definedName name="F_09_390">#REF!</definedName>
    <definedName name="F_09_420" localSheetId="6">#REF!</definedName>
    <definedName name="F_09_420">#REF!</definedName>
    <definedName name="F_09_450" localSheetId="6">#REF!</definedName>
    <definedName name="F_09_450">#REF!</definedName>
    <definedName name="F_09_480" localSheetId="6">#REF!</definedName>
    <definedName name="F_09_480">#REF!</definedName>
    <definedName name="F_09_510" localSheetId="6">#REF!</definedName>
    <definedName name="F_09_510">#REF!</definedName>
    <definedName name="F_09_540" localSheetId="6">#REF!</definedName>
    <definedName name="F_09_540">#REF!</definedName>
    <definedName name="F_09_570" localSheetId="6">#REF!</definedName>
    <definedName name="F_09_570">#REF!</definedName>
    <definedName name="F_09_60" localSheetId="6">#REF!</definedName>
    <definedName name="F_09_60">#REF!</definedName>
    <definedName name="F_09_600" localSheetId="6">#REF!</definedName>
    <definedName name="F_09_600">#REF!</definedName>
    <definedName name="F_09_630" localSheetId="6">#REF!</definedName>
    <definedName name="F_09_630">#REF!</definedName>
    <definedName name="F_09_660" localSheetId="6">#REF!</definedName>
    <definedName name="F_09_660">#REF!</definedName>
    <definedName name="F_09_690" localSheetId="6">#REF!</definedName>
    <definedName name="F_09_690">#REF!</definedName>
    <definedName name="F_09_720" localSheetId="6">#REF!</definedName>
    <definedName name="F_09_720">#REF!</definedName>
    <definedName name="F_09_90" localSheetId="6">#REF!</definedName>
    <definedName name="F_09_90">#REF!</definedName>
    <definedName name="F_10_120" localSheetId="6">#REF!</definedName>
    <definedName name="F_10_120">#REF!</definedName>
    <definedName name="F_10_150" localSheetId="6">#REF!</definedName>
    <definedName name="F_10_150">#REF!</definedName>
    <definedName name="F_10_180" localSheetId="6">#REF!</definedName>
    <definedName name="F_10_180">#REF!</definedName>
    <definedName name="F_10_210" localSheetId="6">#REF!</definedName>
    <definedName name="F_10_210">#REF!</definedName>
    <definedName name="F_10_240" localSheetId="6">#REF!</definedName>
    <definedName name="F_10_240">#REF!</definedName>
    <definedName name="F_10_270" localSheetId="6">#REF!</definedName>
    <definedName name="F_10_270">#REF!</definedName>
    <definedName name="F_10_30" localSheetId="6">#REF!</definedName>
    <definedName name="F_10_30">#REF!</definedName>
    <definedName name="F_10_300" localSheetId="6">#REF!</definedName>
    <definedName name="F_10_300">#REF!</definedName>
    <definedName name="F_10_330" localSheetId="6">#REF!</definedName>
    <definedName name="F_10_330">#REF!</definedName>
    <definedName name="F_10_360" localSheetId="6">#REF!</definedName>
    <definedName name="F_10_360">#REF!</definedName>
    <definedName name="F_10_390" localSheetId="6">#REF!</definedName>
    <definedName name="F_10_390">#REF!</definedName>
    <definedName name="F_10_420" localSheetId="6">#REF!</definedName>
    <definedName name="F_10_420">#REF!</definedName>
    <definedName name="F_10_450" localSheetId="6">#REF!</definedName>
    <definedName name="F_10_450">#REF!</definedName>
    <definedName name="F_10_480" localSheetId="6">#REF!</definedName>
    <definedName name="F_10_480">#REF!</definedName>
    <definedName name="F_10_510" localSheetId="6">#REF!</definedName>
    <definedName name="F_10_510">#REF!</definedName>
    <definedName name="F_10_540" localSheetId="6">#REF!</definedName>
    <definedName name="F_10_540">#REF!</definedName>
    <definedName name="F_10_570" localSheetId="6">#REF!</definedName>
    <definedName name="F_10_570">#REF!</definedName>
    <definedName name="F_10_60" localSheetId="6">#REF!</definedName>
    <definedName name="F_10_60">#REF!</definedName>
    <definedName name="F_10_600" localSheetId="6">#REF!</definedName>
    <definedName name="F_10_600">#REF!</definedName>
    <definedName name="F_10_630" localSheetId="6">#REF!</definedName>
    <definedName name="F_10_630">#REF!</definedName>
    <definedName name="F_10_660" localSheetId="6">#REF!</definedName>
    <definedName name="F_10_660">#REF!</definedName>
    <definedName name="F_10_690" localSheetId="6">#REF!</definedName>
    <definedName name="F_10_690">#REF!</definedName>
    <definedName name="F_10_720" localSheetId="6">#REF!</definedName>
    <definedName name="F_10_720">#REF!</definedName>
    <definedName name="F_10_90" localSheetId="6">#REF!</definedName>
    <definedName name="F_10_90">#REF!</definedName>
    <definedName name="F_11_120" localSheetId="6">#REF!</definedName>
    <definedName name="F_11_120">#REF!</definedName>
    <definedName name="F_11_150" localSheetId="6">#REF!</definedName>
    <definedName name="F_11_150">#REF!</definedName>
    <definedName name="F_11_180" localSheetId="6">#REF!</definedName>
    <definedName name="F_11_180">#REF!</definedName>
    <definedName name="F_11_210" localSheetId="6">#REF!</definedName>
    <definedName name="F_11_210">#REF!</definedName>
    <definedName name="F_11_240" localSheetId="6">#REF!</definedName>
    <definedName name="F_11_240">#REF!</definedName>
    <definedName name="F_11_270" localSheetId="6">#REF!</definedName>
    <definedName name="F_11_270">#REF!</definedName>
    <definedName name="F_11_30" localSheetId="6">#REF!</definedName>
    <definedName name="F_11_30">#REF!</definedName>
    <definedName name="F_11_300" localSheetId="6">#REF!</definedName>
    <definedName name="F_11_300">#REF!</definedName>
    <definedName name="F_11_330" localSheetId="6">#REF!</definedName>
    <definedName name="F_11_330">#REF!</definedName>
    <definedName name="F_11_360" localSheetId="6">#REF!</definedName>
    <definedName name="F_11_360">#REF!</definedName>
    <definedName name="F_11_390" localSheetId="6">#REF!</definedName>
    <definedName name="F_11_390">#REF!</definedName>
    <definedName name="F_11_420" localSheetId="6">#REF!</definedName>
    <definedName name="F_11_420">#REF!</definedName>
    <definedName name="F_11_450" localSheetId="6">#REF!</definedName>
    <definedName name="F_11_450">#REF!</definedName>
    <definedName name="F_11_480" localSheetId="6">#REF!</definedName>
    <definedName name="F_11_480">#REF!</definedName>
    <definedName name="F_11_510" localSheetId="6">#REF!</definedName>
    <definedName name="F_11_510">#REF!</definedName>
    <definedName name="F_11_540" localSheetId="6">#REF!</definedName>
    <definedName name="F_11_540">#REF!</definedName>
    <definedName name="F_11_570" localSheetId="6">#REF!</definedName>
    <definedName name="F_11_570">#REF!</definedName>
    <definedName name="F_11_60" localSheetId="6">#REF!</definedName>
    <definedName name="F_11_60">#REF!</definedName>
    <definedName name="F_11_600" localSheetId="6">#REF!</definedName>
    <definedName name="F_11_600">#REF!</definedName>
    <definedName name="F_11_630" localSheetId="6">#REF!</definedName>
    <definedName name="F_11_630">#REF!</definedName>
    <definedName name="F_11_660" localSheetId="6">#REF!</definedName>
    <definedName name="F_11_660">#REF!</definedName>
    <definedName name="F_11_690" localSheetId="6">#REF!</definedName>
    <definedName name="F_11_690">#REF!</definedName>
    <definedName name="F_11_720" localSheetId="6">#REF!</definedName>
    <definedName name="F_11_720">#REF!</definedName>
    <definedName name="F_11_90" localSheetId="6">#REF!</definedName>
    <definedName name="F_11_90">#REF!</definedName>
    <definedName name="F_12_120" localSheetId="6">#REF!</definedName>
    <definedName name="F_12_120">#REF!</definedName>
    <definedName name="F_12_150" localSheetId="6">#REF!</definedName>
    <definedName name="F_12_150">#REF!</definedName>
    <definedName name="F_12_180" localSheetId="6">#REF!</definedName>
    <definedName name="F_12_180">#REF!</definedName>
    <definedName name="F_12_210" localSheetId="6">#REF!</definedName>
    <definedName name="F_12_210">#REF!</definedName>
    <definedName name="F_12_240" localSheetId="6">#REF!</definedName>
    <definedName name="F_12_240">#REF!</definedName>
    <definedName name="F_12_270" localSheetId="6">#REF!</definedName>
    <definedName name="F_12_270">#REF!</definedName>
    <definedName name="F_12_30" localSheetId="6">#REF!</definedName>
    <definedName name="F_12_30">#REF!</definedName>
    <definedName name="F_12_300" localSheetId="6">#REF!</definedName>
    <definedName name="F_12_300">#REF!</definedName>
    <definedName name="F_12_330" localSheetId="6">#REF!</definedName>
    <definedName name="F_12_330">#REF!</definedName>
    <definedName name="F_12_360" localSheetId="6">#REF!</definedName>
    <definedName name="F_12_360">#REF!</definedName>
    <definedName name="F_12_390" localSheetId="6">#REF!</definedName>
    <definedName name="F_12_390">#REF!</definedName>
    <definedName name="F_12_420" localSheetId="6">#REF!</definedName>
    <definedName name="F_12_420">#REF!</definedName>
    <definedName name="F_12_450" localSheetId="6">#REF!</definedName>
    <definedName name="F_12_450">#REF!</definedName>
    <definedName name="F_12_480" localSheetId="6">#REF!</definedName>
    <definedName name="F_12_480">#REF!</definedName>
    <definedName name="F_12_510" localSheetId="6">#REF!</definedName>
    <definedName name="F_12_510">#REF!</definedName>
    <definedName name="F_12_540" localSheetId="6">#REF!</definedName>
    <definedName name="F_12_540">#REF!</definedName>
    <definedName name="F_12_570" localSheetId="6">#REF!</definedName>
    <definedName name="F_12_570">#REF!</definedName>
    <definedName name="F_12_60" localSheetId="6">#REF!</definedName>
    <definedName name="F_12_60">#REF!</definedName>
    <definedName name="F_12_600" localSheetId="6">#REF!</definedName>
    <definedName name="F_12_600">#REF!</definedName>
    <definedName name="F_12_630" localSheetId="6">#REF!</definedName>
    <definedName name="F_12_630">#REF!</definedName>
    <definedName name="F_12_660" localSheetId="6">#REF!</definedName>
    <definedName name="F_12_660">#REF!</definedName>
    <definedName name="F_12_690" localSheetId="6">#REF!</definedName>
    <definedName name="F_12_690">#REF!</definedName>
    <definedName name="F_12_720" localSheetId="6">#REF!</definedName>
    <definedName name="F_12_720">#REF!</definedName>
    <definedName name="F_12_90" localSheetId="6">#REF!</definedName>
    <definedName name="F_12_90">#REF!</definedName>
    <definedName name="F_13_120" localSheetId="6">#REF!</definedName>
    <definedName name="F_13_120">#REF!</definedName>
    <definedName name="F_13_150" localSheetId="6">#REF!</definedName>
    <definedName name="F_13_150">#REF!</definedName>
    <definedName name="F_13_180" localSheetId="6">#REF!</definedName>
    <definedName name="F_13_180">#REF!</definedName>
    <definedName name="F_13_210" localSheetId="6">#REF!</definedName>
    <definedName name="F_13_210">#REF!</definedName>
    <definedName name="F_13_240" localSheetId="6">#REF!</definedName>
    <definedName name="F_13_240">#REF!</definedName>
    <definedName name="F_13_270" localSheetId="6">#REF!</definedName>
    <definedName name="F_13_270">#REF!</definedName>
    <definedName name="F_13_30" localSheetId="6">#REF!</definedName>
    <definedName name="F_13_30">#REF!</definedName>
    <definedName name="F_13_300" localSheetId="6">#REF!</definedName>
    <definedName name="F_13_300">#REF!</definedName>
    <definedName name="F_13_330" localSheetId="6">#REF!</definedName>
    <definedName name="F_13_330">#REF!</definedName>
    <definedName name="F_13_360" localSheetId="6">#REF!</definedName>
    <definedName name="F_13_360">#REF!</definedName>
    <definedName name="F_13_390" localSheetId="6">#REF!</definedName>
    <definedName name="F_13_390">#REF!</definedName>
    <definedName name="F_13_420" localSheetId="6">#REF!</definedName>
    <definedName name="F_13_420">#REF!</definedName>
    <definedName name="F_13_450" localSheetId="6">#REF!</definedName>
    <definedName name="F_13_450">#REF!</definedName>
    <definedName name="F_13_480" localSheetId="6">#REF!</definedName>
    <definedName name="F_13_480">#REF!</definedName>
    <definedName name="F_13_510" localSheetId="6">#REF!</definedName>
    <definedName name="F_13_510">#REF!</definedName>
    <definedName name="F_13_540" localSheetId="6">#REF!</definedName>
    <definedName name="F_13_540">#REF!</definedName>
    <definedName name="F_13_570" localSheetId="6">#REF!</definedName>
    <definedName name="F_13_570">#REF!</definedName>
    <definedName name="F_13_60" localSheetId="6">#REF!</definedName>
    <definedName name="F_13_60">#REF!</definedName>
    <definedName name="F_13_600" localSheetId="6">#REF!</definedName>
    <definedName name="F_13_600">#REF!</definedName>
    <definedName name="F_13_630" localSheetId="6">#REF!</definedName>
    <definedName name="F_13_630">#REF!</definedName>
    <definedName name="F_13_660" localSheetId="6">#REF!</definedName>
    <definedName name="F_13_660">#REF!</definedName>
    <definedName name="F_13_690" localSheetId="6">#REF!</definedName>
    <definedName name="F_13_690">#REF!</definedName>
    <definedName name="F_13_720" localSheetId="6">#REF!</definedName>
    <definedName name="F_13_720">#REF!</definedName>
    <definedName name="F_13_90" localSheetId="6">#REF!</definedName>
    <definedName name="F_13_90">#REF!</definedName>
    <definedName name="F_14_120" localSheetId="6">#REF!</definedName>
    <definedName name="F_14_120">#REF!</definedName>
    <definedName name="F_14_150" localSheetId="6">#REF!</definedName>
    <definedName name="F_14_150">#REF!</definedName>
    <definedName name="F_14_180" localSheetId="6">#REF!</definedName>
    <definedName name="F_14_180">#REF!</definedName>
    <definedName name="F_14_210" localSheetId="6">#REF!</definedName>
    <definedName name="F_14_210">#REF!</definedName>
    <definedName name="F_14_240" localSheetId="6">#REF!</definedName>
    <definedName name="F_14_240">#REF!</definedName>
    <definedName name="F_14_270" localSheetId="6">#REF!</definedName>
    <definedName name="F_14_270">#REF!</definedName>
    <definedName name="F_14_30" localSheetId="6">#REF!</definedName>
    <definedName name="F_14_30">#REF!</definedName>
    <definedName name="F_14_300" localSheetId="6">#REF!</definedName>
    <definedName name="F_14_300">#REF!</definedName>
    <definedName name="F_14_330" localSheetId="6">#REF!</definedName>
    <definedName name="F_14_330">#REF!</definedName>
    <definedName name="F_14_360" localSheetId="6">#REF!</definedName>
    <definedName name="F_14_360">#REF!</definedName>
    <definedName name="F_14_390" localSheetId="6">#REF!</definedName>
    <definedName name="F_14_390">#REF!</definedName>
    <definedName name="F_14_420" localSheetId="6">#REF!</definedName>
    <definedName name="F_14_420">#REF!</definedName>
    <definedName name="F_14_450" localSheetId="6">#REF!</definedName>
    <definedName name="F_14_450">#REF!</definedName>
    <definedName name="F_14_480" localSheetId="6">#REF!</definedName>
    <definedName name="F_14_480">#REF!</definedName>
    <definedName name="F_14_510" localSheetId="6">#REF!</definedName>
    <definedName name="F_14_510">#REF!</definedName>
    <definedName name="F_14_540" localSheetId="6">#REF!</definedName>
    <definedName name="F_14_540">#REF!</definedName>
    <definedName name="F_14_570" localSheetId="6">#REF!</definedName>
    <definedName name="F_14_570">#REF!</definedName>
    <definedName name="F_14_60" localSheetId="6">#REF!</definedName>
    <definedName name="F_14_60">#REF!</definedName>
    <definedName name="F_14_600" localSheetId="6">#REF!</definedName>
    <definedName name="F_14_600">#REF!</definedName>
    <definedName name="F_14_630" localSheetId="6">#REF!</definedName>
    <definedName name="F_14_630">#REF!</definedName>
    <definedName name="F_14_660" localSheetId="6">#REF!</definedName>
    <definedName name="F_14_660">#REF!</definedName>
    <definedName name="F_14_690" localSheetId="6">#REF!</definedName>
    <definedName name="F_14_690">#REF!</definedName>
    <definedName name="F_14_720" localSheetId="6">#REF!</definedName>
    <definedName name="F_14_720">#REF!</definedName>
    <definedName name="F_14_90" localSheetId="6">#REF!</definedName>
    <definedName name="F_14_90">#REF!</definedName>
    <definedName name="F_15_120" localSheetId="6">#REF!</definedName>
    <definedName name="F_15_120">#REF!</definedName>
    <definedName name="F_15_150" localSheetId="6">#REF!</definedName>
    <definedName name="F_15_150">#REF!</definedName>
    <definedName name="F_15_180" localSheetId="6">#REF!</definedName>
    <definedName name="F_15_180">#REF!</definedName>
    <definedName name="F_15_210" localSheetId="6">#REF!</definedName>
    <definedName name="F_15_210">#REF!</definedName>
    <definedName name="F_15_240" localSheetId="6">#REF!</definedName>
    <definedName name="F_15_240">#REF!</definedName>
    <definedName name="F_15_270" localSheetId="6">#REF!</definedName>
    <definedName name="F_15_270">#REF!</definedName>
    <definedName name="F_15_30" localSheetId="6">#REF!</definedName>
    <definedName name="F_15_30">#REF!</definedName>
    <definedName name="F_15_300" localSheetId="6">#REF!</definedName>
    <definedName name="F_15_300">#REF!</definedName>
    <definedName name="F_15_330" localSheetId="6">#REF!</definedName>
    <definedName name="F_15_330">#REF!</definedName>
    <definedName name="F_15_360" localSheetId="6">#REF!</definedName>
    <definedName name="F_15_360">#REF!</definedName>
    <definedName name="F_15_390" localSheetId="6">#REF!</definedName>
    <definedName name="F_15_390">#REF!</definedName>
    <definedName name="F_15_420" localSheetId="6">#REF!</definedName>
    <definedName name="F_15_420">#REF!</definedName>
    <definedName name="F_15_450" localSheetId="6">#REF!</definedName>
    <definedName name="F_15_450">#REF!</definedName>
    <definedName name="F_15_480" localSheetId="6">#REF!</definedName>
    <definedName name="F_15_480">#REF!</definedName>
    <definedName name="F_15_510" localSheetId="6">#REF!</definedName>
    <definedName name="F_15_510">#REF!</definedName>
    <definedName name="F_15_540" localSheetId="6">#REF!</definedName>
    <definedName name="F_15_540">#REF!</definedName>
    <definedName name="F_15_570" localSheetId="6">#REF!</definedName>
    <definedName name="F_15_570">#REF!</definedName>
    <definedName name="F_15_60" localSheetId="6">#REF!</definedName>
    <definedName name="F_15_60">#REF!</definedName>
    <definedName name="F_15_600" localSheetId="6">#REF!</definedName>
    <definedName name="F_15_600">#REF!</definedName>
    <definedName name="F_15_630" localSheetId="6">#REF!</definedName>
    <definedName name="F_15_630">#REF!</definedName>
    <definedName name="F_15_660" localSheetId="6">#REF!</definedName>
    <definedName name="F_15_660">#REF!</definedName>
    <definedName name="F_15_690" localSheetId="6">#REF!</definedName>
    <definedName name="F_15_690">#REF!</definedName>
    <definedName name="F_15_720" localSheetId="6">#REF!</definedName>
    <definedName name="F_15_720">#REF!</definedName>
    <definedName name="F_15_90" localSheetId="6">#REF!</definedName>
    <definedName name="F_15_90">#REF!</definedName>
    <definedName name="FATOR" localSheetId="6">#REF!</definedName>
    <definedName name="FATOR">#REF!</definedName>
    <definedName name="FATOR_K" localSheetId="6">#REF!</definedName>
    <definedName name="FATOR_K">#REF!</definedName>
    <definedName name="fc1a" localSheetId="6">'[2]PRO-08'!#REF!</definedName>
    <definedName name="fc1a">'[2]PRO-08'!#REF!</definedName>
    <definedName name="FC2A" localSheetId="6">'[2]PRO-08'!#REF!</definedName>
    <definedName name="FC2A">'[2]PRO-08'!#REF!</definedName>
    <definedName name="FC3A" localSheetId="6">'[2]PRO-08'!#REF!</definedName>
    <definedName name="FC3A">'[2]PRO-08'!#REF!</definedName>
    <definedName name="Fd" localSheetId="6">#REF!</definedName>
    <definedName name="Fd">#REF!</definedName>
    <definedName name="FDGFGHJK" localSheetId="6">#REF!</definedName>
    <definedName name="FDGFGHJK">#REF!</definedName>
    <definedName name="fernanda" localSheetId="6">#REF!</definedName>
    <definedName name="fernanda">#REF!</definedName>
    <definedName name="Ferro_CA60" localSheetId="6">#REF!</definedName>
    <definedName name="Ferro_CA60">#REF!</definedName>
    <definedName name="FEVA" localSheetId="6">#REF!</definedName>
    <definedName name="FEVA">#REF!</definedName>
    <definedName name="ff" localSheetId="4">OFFSET(_SR1,,4)</definedName>
    <definedName name="ff" localSheetId="3">OFFSET(_SR1,,4)</definedName>
    <definedName name="ff" localSheetId="6">OFFSET(_SR1,,4)</definedName>
    <definedName name="ff" localSheetId="5">OFFSET(_SR1,,4)</definedName>
    <definedName name="ff" localSheetId="8">OFFSET(_SR1,,4)</definedName>
    <definedName name="ff" localSheetId="2">OFFSET(_SR1,,4)</definedName>
    <definedName name="ff" localSheetId="7">OFFSET(_SR1,,4)</definedName>
    <definedName name="ff" localSheetId="0">OFFSET(_SR1,,4)</definedName>
    <definedName name="ff">OFFSET(_SR1,,4)</definedName>
    <definedName name="fff" hidden="1">{#N/A,#N/A,FALSE,"MO (2)"}</definedName>
    <definedName name="FFFF">#N/A</definedName>
    <definedName name="FG">#N/A</definedName>
    <definedName name="FGH" localSheetId="4">OFFSET(_SR1,,4)</definedName>
    <definedName name="FGH" localSheetId="3">OFFSET(_SR1,,4)</definedName>
    <definedName name="FGH" localSheetId="6">OFFSET(_SR1,,4)</definedName>
    <definedName name="FGH" localSheetId="5">OFFSET(_SR1,,4)</definedName>
    <definedName name="FGH" localSheetId="8">OFFSET(_SR1,,4)</definedName>
    <definedName name="FGH" localSheetId="2">OFFSET(_SR1,,4)</definedName>
    <definedName name="FGH" localSheetId="7">OFFSET(_SR1,,4)</definedName>
    <definedName name="FGH" localSheetId="0">OFFSET(_SR1,,4)</definedName>
    <definedName name="FGH">OFFSET(_SR1,,4)</definedName>
    <definedName name="FGHJFGYJH">#N/A</definedName>
    <definedName name="FGJHTYJ">#N/A</definedName>
    <definedName name="fgjjf" localSheetId="6">#REF!</definedName>
    <definedName name="fgjjf">#REF!</definedName>
    <definedName name="FH">#N/A</definedName>
    <definedName name="FILTRO">[9]SERVIÇOS!$C$2:$O$366</definedName>
    <definedName name="FINAL" localSheetId="6">#REF!</definedName>
    <definedName name="FINAL">#REF!</definedName>
    <definedName name="firma2" localSheetId="6">#REF!</definedName>
    <definedName name="firma2">#REF!</definedName>
    <definedName name="FJFJ">#N/A</definedName>
    <definedName name="folha" localSheetId="6">#REF!</definedName>
    <definedName name="folha">#REF!</definedName>
    <definedName name="folha_1" localSheetId="6">#REF!</definedName>
    <definedName name="folha_1">#REF!</definedName>
    <definedName name="folha_2" localSheetId="6">#REF!</definedName>
    <definedName name="folha_2">#REF!</definedName>
    <definedName name="folha_26" localSheetId="6">#REF!</definedName>
    <definedName name="folha_26">#REF!</definedName>
    <definedName name="folha_3" localSheetId="6">#REF!</definedName>
    <definedName name="folha_3">#REF!</definedName>
    <definedName name="folha_33" localSheetId="6">#REF!</definedName>
    <definedName name="folha_33">#REF!</definedName>
    <definedName name="folha_34" localSheetId="6">#REF!</definedName>
    <definedName name="folha_34">#REF!</definedName>
    <definedName name="Formula" localSheetId="6">#REF!</definedName>
    <definedName name="Formula">#REF!</definedName>
    <definedName name="Formula_1" localSheetId="6">#REF!</definedName>
    <definedName name="Formula_1">#REF!</definedName>
    <definedName name="Formula_10" localSheetId="6">#REF!</definedName>
    <definedName name="Formula_10">#REF!</definedName>
    <definedName name="Formula_2" localSheetId="6">#REF!</definedName>
    <definedName name="Formula_2">#REF!</definedName>
    <definedName name="Formula_3" localSheetId="6">#REF!</definedName>
    <definedName name="Formula_3">#REF!</definedName>
    <definedName name="Formula_4" localSheetId="6">#REF!</definedName>
    <definedName name="Formula_4">#REF!</definedName>
    <definedName name="Formula_5" localSheetId="6">#REF!</definedName>
    <definedName name="Formula_5">#REF!</definedName>
    <definedName name="Formula_5_1" localSheetId="6">#REF!</definedName>
    <definedName name="Formula_5_1">#REF!</definedName>
    <definedName name="Formula_6" localSheetId="6">#REF!</definedName>
    <definedName name="Formula_6">#REF!</definedName>
    <definedName name="formulas">[10]C!$B$112,[10]C!$B$50,[10]C!$B$174:$B$177,[10]C!$B$236:$B$239,[10]C!$B$298:$B$301,[10]C!$B$360:$B$362,[10]C!$B$422:$B$424,[10]C!$B$484:$B$486,[10]C!$B$546:$B$547,[10]C!$B$608:$B$609,[10]C!$B$671:$B$672,[10]C!$B$733:$B$734,[10]C!$B$795:$B$796,[10]C!$B$857:$B$858,[10]C!$B$980,[10]C!$B$1042,[10]C!$B$1104,[10]C!$B$1166:$B$1168,[10]C!$B$1228:$B$1230,[10]C!$B$1290:$B$1292</definedName>
    <definedName name="FORN_ACESS_EMISS" localSheetId="6">#REF!</definedName>
    <definedName name="FORN_ACESS_EMISS">#REF!</definedName>
    <definedName name="FORN_ACESS_EMISS2_M" localSheetId="6">#REF!</definedName>
    <definedName name="FORN_ACESS_EMISS2_M">#REF!</definedName>
    <definedName name="FORN_ACESS_EMISS3_M" localSheetId="6">#REF!</definedName>
    <definedName name="FORN_ACESS_EMISS3_M">#REF!</definedName>
    <definedName name="FORN_ACESS_REDE_COL" localSheetId="6">#REF!</definedName>
    <definedName name="FORN_ACESS_REDE_COL">#REF!</definedName>
    <definedName name="FORN_ACESSÓRIOS" localSheetId="6">#REF!</definedName>
    <definedName name="FORN_ACESSÓRIOS">#REF!</definedName>
    <definedName name="FORN_CON_EMISS3_M" localSheetId="6">#REF!</definedName>
    <definedName name="FORN_CON_EMISS3_M">#REF!</definedName>
    <definedName name="FORN_CONEX" localSheetId="6">#REF!</definedName>
    <definedName name="FORN_CONEX">#REF!</definedName>
    <definedName name="FORN_CONEX_EMISS" localSheetId="6">#REF!</definedName>
    <definedName name="FORN_CONEX_EMISS">#REF!</definedName>
    <definedName name="FORN_CONEX_PEÇAS" localSheetId="6">#REF!</definedName>
    <definedName name="FORN_CONEX_PEÇAS">#REF!</definedName>
    <definedName name="FORN_PEÇAS_EMISS2_M" localSheetId="6">#REF!</definedName>
    <definedName name="FORN_PEÇAS_EMISS2_M">#REF!</definedName>
    <definedName name="FORN_TUB_EMISS" localSheetId="6">#REF!</definedName>
    <definedName name="FORN_TUB_EMISS">#REF!</definedName>
    <definedName name="FORN_TUB_EMISS2_M" localSheetId="6">#REF!</definedName>
    <definedName name="FORN_TUB_EMISS2_M">#REF!</definedName>
    <definedName name="FORN_TUB_EMISS3_M" localSheetId="6">#REF!</definedName>
    <definedName name="FORN_TUB_EMISS3_M">#REF!</definedName>
    <definedName name="FORN_TUB_REDE_COL" localSheetId="6">#REF!</definedName>
    <definedName name="FORN_TUB_REDE_COL">#REF!</definedName>
    <definedName name="FORN_TUBU" localSheetId="6">#REF!</definedName>
    <definedName name="FORN_TUBU">#REF!</definedName>
    <definedName name="fornecer" localSheetId="6">#REF!</definedName>
    <definedName name="fornecer">#REF!</definedName>
    <definedName name="FS" localSheetId="6">#REF!</definedName>
    <definedName name="FS">#REF!</definedName>
    <definedName name="FS_1" localSheetId="6">#REF!</definedName>
    <definedName name="FS_1">#REF!</definedName>
    <definedName name="FS_2" localSheetId="6">#REF!</definedName>
    <definedName name="FS_2">#REF!</definedName>
    <definedName name="FS_26" localSheetId="6">#REF!</definedName>
    <definedName name="FS_26">#REF!</definedName>
    <definedName name="FS_3" localSheetId="6">#REF!</definedName>
    <definedName name="FS_3">#REF!</definedName>
    <definedName name="FS_33" localSheetId="6">#REF!</definedName>
    <definedName name="FS_33">#REF!</definedName>
    <definedName name="FS_34" localSheetId="6">#REF!</definedName>
    <definedName name="FS_34">#REF!</definedName>
    <definedName name="Fundação" localSheetId="6">#REF!</definedName>
    <definedName name="Fundação">#REF!</definedName>
    <definedName name="G" localSheetId="6">#REF!</definedName>
    <definedName name="G">#REF!</definedName>
    <definedName name="G_01" localSheetId="6">#REF!</definedName>
    <definedName name="G_01">#REF!</definedName>
    <definedName name="G_02" localSheetId="6">#REF!</definedName>
    <definedName name="G_02">#REF!</definedName>
    <definedName name="G_03" localSheetId="6">#REF!</definedName>
    <definedName name="G_03">#REF!</definedName>
    <definedName name="G_04" localSheetId="6">#REF!</definedName>
    <definedName name="G_04">#REF!</definedName>
    <definedName name="G_05" localSheetId="6">#REF!</definedName>
    <definedName name="G_05">#REF!</definedName>
    <definedName name="G_06" localSheetId="6">#REF!</definedName>
    <definedName name="G_06">#REF!</definedName>
    <definedName name="G_07" localSheetId="6">#REF!</definedName>
    <definedName name="G_07">#REF!</definedName>
    <definedName name="G_08" localSheetId="6">#REF!</definedName>
    <definedName name="G_08">#REF!</definedName>
    <definedName name="G_09" localSheetId="6">#REF!</definedName>
    <definedName name="G_09">#REF!</definedName>
    <definedName name="G_10" localSheetId="6">#REF!</definedName>
    <definedName name="G_10">#REF!</definedName>
    <definedName name="G_11" localSheetId="6">#REF!</definedName>
    <definedName name="G_11">#REF!</definedName>
    <definedName name="G_12" localSheetId="6">#REF!</definedName>
    <definedName name="G_12">#REF!</definedName>
    <definedName name="G_13" localSheetId="6">#REF!</definedName>
    <definedName name="G_13">#REF!</definedName>
    <definedName name="G_14" localSheetId="6">#REF!</definedName>
    <definedName name="G_14">#REF!</definedName>
    <definedName name="G_15" localSheetId="6">#REF!</definedName>
    <definedName name="G_15">#REF!</definedName>
    <definedName name="G_E_O_T_E_C_H_N_I_Q_U_E" localSheetId="6">#REF!</definedName>
    <definedName name="G_E_O_T_E_C_H_N_I_Q_U_E">#REF!</definedName>
    <definedName name="GER" localSheetId="6">#REF!</definedName>
    <definedName name="GER">#REF!</definedName>
    <definedName name="Ger_Tecnico" localSheetId="6">#REF!</definedName>
    <definedName name="Ger_Tecnico">#REF!</definedName>
    <definedName name="geral" localSheetId="6">#REF!</definedName>
    <definedName name="geral">#REF!</definedName>
    <definedName name="gg" localSheetId="6">#REF!</definedName>
    <definedName name="gg">#REF!</definedName>
    <definedName name="_xlnm.Recorder" localSheetId="6">#REF!</definedName>
    <definedName name="_xlnm.Recorder">#REF!</definedName>
    <definedName name="grt" localSheetId="6">#REF!</definedName>
    <definedName name="grt">#REF!</definedName>
    <definedName name="HDF">#N/A</definedName>
    <definedName name="hi" localSheetId="6">#REF!</definedName>
    <definedName name="hi">#REF!</definedName>
    <definedName name="HTML_CodePage" hidden="1">1252</definedName>
    <definedName name="HTML_Control" hidden="1">{"'Plan1'!$A$8:$F$68","'Plan1'!$A$8:$F$68"}</definedName>
    <definedName name="HTML_Description" hidden="1">""</definedName>
    <definedName name="HTML_Email" hidden="1">""</definedName>
    <definedName name="HTML_Header" hidden="1">"Plan1"</definedName>
    <definedName name="HTML_LastUpdate" hidden="1">"18/01/98"</definedName>
    <definedName name="HTML_LineAfter" hidden="1">FALSE</definedName>
    <definedName name="HTML_LineBefore" hidden="1">FALSE</definedName>
    <definedName name="HTML_Name" hidden="1">"Alberto de Castro"</definedName>
    <definedName name="HTML_OBDlg2" hidden="1">TRUE</definedName>
    <definedName name="HTML_OBDlg4" hidden="1">TRUE</definedName>
    <definedName name="HTML_OS" hidden="1">0</definedName>
    <definedName name="HTML_PathFile" hidden="1">"C:\MSOffice\Modelos\MeuHTML.htm"</definedName>
    <definedName name="HTML_Title" hidden="1">"UNIDADE SANITÁRIA PADRÃO"</definedName>
    <definedName name="i" localSheetId="6">#REF!</definedName>
    <definedName name="i">#REF!</definedName>
    <definedName name="If" localSheetId="6">#REF!</definedName>
    <definedName name="If">#REF!</definedName>
    <definedName name="ILUM" localSheetId="6">#REF!</definedName>
    <definedName name="ILUM">#REF!</definedName>
    <definedName name="ILUM_1" localSheetId="6">#REF!</definedName>
    <definedName name="ILUM_1">#REF!</definedName>
    <definedName name="ILUM_2" localSheetId="6">#REF!</definedName>
    <definedName name="ILUM_2">#REF!</definedName>
    <definedName name="ILUM_26" localSheetId="6">#REF!</definedName>
    <definedName name="ILUM_26">#REF!</definedName>
    <definedName name="ILUM_3" localSheetId="6">#REF!</definedName>
    <definedName name="ILUM_3">#REF!</definedName>
    <definedName name="ILUM_33" localSheetId="6">#REF!</definedName>
    <definedName name="ILUM_33">#REF!</definedName>
    <definedName name="ILUM_34" localSheetId="6">#REF!</definedName>
    <definedName name="ILUM_34">#REF!</definedName>
    <definedName name="IM" localSheetId="6">#REF!</definedName>
    <definedName name="IM">#REF!</definedName>
    <definedName name="IMPANT100" localSheetId="6">#REF!</definedName>
    <definedName name="IMPANT100">#REF!</definedName>
    <definedName name="IMPANT100_1" localSheetId="6">#REF!</definedName>
    <definedName name="IMPANT100_1">#REF!</definedName>
    <definedName name="IMPANT100_2" localSheetId="6">#REF!</definedName>
    <definedName name="IMPANT100_2">#REF!</definedName>
    <definedName name="IMPANT100_26" localSheetId="6">#REF!</definedName>
    <definedName name="IMPANT100_26">#REF!</definedName>
    <definedName name="IMPANT100_3" localSheetId="6">#REF!</definedName>
    <definedName name="IMPANT100_3">#REF!</definedName>
    <definedName name="IMPANT100_33" localSheetId="6">#REF!</definedName>
    <definedName name="IMPANT100_33">#REF!</definedName>
    <definedName name="IMPANT100_34" localSheetId="6">#REF!</definedName>
    <definedName name="IMPANT100_34">#REF!</definedName>
    <definedName name="IMPANT109" localSheetId="6">#REF!</definedName>
    <definedName name="IMPANT109">#REF!</definedName>
    <definedName name="IMPANT109_1" localSheetId="6">#REF!</definedName>
    <definedName name="IMPANT109_1">#REF!</definedName>
    <definedName name="IMPANT109_2" localSheetId="6">#REF!</definedName>
    <definedName name="IMPANT109_2">#REF!</definedName>
    <definedName name="IMPANT109_26" localSheetId="6">#REF!</definedName>
    <definedName name="IMPANT109_26">#REF!</definedName>
    <definedName name="IMPANT109_3" localSheetId="6">#REF!</definedName>
    <definedName name="IMPANT109_3">#REF!</definedName>
    <definedName name="IMPANT109_33" localSheetId="6">#REF!</definedName>
    <definedName name="IMPANT109_33">#REF!</definedName>
    <definedName name="IMPANT109_34" localSheetId="6">#REF!</definedName>
    <definedName name="IMPANT109_34">#REF!</definedName>
    <definedName name="IMPANT164" localSheetId="6">#REF!</definedName>
    <definedName name="IMPANT164">#REF!</definedName>
    <definedName name="IMPANT164_1" localSheetId="6">#REF!</definedName>
    <definedName name="IMPANT164_1">#REF!</definedName>
    <definedName name="IMPANT164_2" localSheetId="6">#REF!</definedName>
    <definedName name="IMPANT164_2">#REF!</definedName>
    <definedName name="IMPANT164_26" localSheetId="6">#REF!</definedName>
    <definedName name="IMPANT164_26">#REF!</definedName>
    <definedName name="IMPANT164_3" localSheetId="6">#REF!</definedName>
    <definedName name="IMPANT164_3">#REF!</definedName>
    <definedName name="IMPANT164_33" localSheetId="6">#REF!</definedName>
    <definedName name="IMPANT164_33">#REF!</definedName>
    <definedName name="IMPANT164_34" localSheetId="6">#REF!</definedName>
    <definedName name="IMPANT164_34">#REF!</definedName>
    <definedName name="IMPANT221" localSheetId="6">#REF!</definedName>
    <definedName name="IMPANT221">#REF!</definedName>
    <definedName name="IMPANT221_1" localSheetId="6">#REF!</definedName>
    <definedName name="IMPANT221_1">#REF!</definedName>
    <definedName name="IMPANT221_2" localSheetId="6">#REF!</definedName>
    <definedName name="IMPANT221_2">#REF!</definedName>
    <definedName name="IMPANT221_26" localSheetId="6">#REF!</definedName>
    <definedName name="IMPANT221_26">#REF!</definedName>
    <definedName name="IMPANT221_3" localSheetId="6">#REF!</definedName>
    <definedName name="IMPANT221_3">#REF!</definedName>
    <definedName name="IMPANT221_33" localSheetId="6">#REF!</definedName>
    <definedName name="IMPANT221_33">#REF!</definedName>
    <definedName name="IMPANT221_34" localSheetId="6">#REF!</definedName>
    <definedName name="IMPANT221_34">#REF!</definedName>
    <definedName name="IMPANT223" localSheetId="6">#REF!</definedName>
    <definedName name="IMPANT223">#REF!</definedName>
    <definedName name="IMPANT223_1" localSheetId="6">#REF!</definedName>
    <definedName name="IMPANT223_1">#REF!</definedName>
    <definedName name="IMPANT223_2" localSheetId="6">#REF!</definedName>
    <definedName name="IMPANT223_2">#REF!</definedName>
    <definedName name="IMPANT223_26" localSheetId="6">#REF!</definedName>
    <definedName name="IMPANT223_26">#REF!</definedName>
    <definedName name="IMPANT223_3" localSheetId="6">#REF!</definedName>
    <definedName name="IMPANT223_3">#REF!</definedName>
    <definedName name="IMPANT223_33" localSheetId="6">#REF!</definedName>
    <definedName name="IMPANT223_33">#REF!</definedName>
    <definedName name="IMPANT223_34" localSheetId="6">#REF!</definedName>
    <definedName name="IMPANT223_34">#REF!</definedName>
    <definedName name="IMPANT225" localSheetId="6">#REF!</definedName>
    <definedName name="IMPANT225">#REF!</definedName>
    <definedName name="IMPANT225_1" localSheetId="6">#REF!</definedName>
    <definedName name="IMPANT225_1">#REF!</definedName>
    <definedName name="IMPANT225_2" localSheetId="6">#REF!</definedName>
    <definedName name="IMPANT225_2">#REF!</definedName>
    <definedName name="IMPANT225_26" localSheetId="6">#REF!</definedName>
    <definedName name="IMPANT225_26">#REF!</definedName>
    <definedName name="IMPANT225_3" localSheetId="6">#REF!</definedName>
    <definedName name="IMPANT225_3">#REF!</definedName>
    <definedName name="IMPANT225_33" localSheetId="6">#REF!</definedName>
    <definedName name="IMPANT225_33">#REF!</definedName>
    <definedName name="IMPANT225_34" localSheetId="6">#REF!</definedName>
    <definedName name="IMPANT225_34">#REF!</definedName>
    <definedName name="IMPANT237" localSheetId="6">#REF!</definedName>
    <definedName name="IMPANT237">#REF!</definedName>
    <definedName name="IMPANT237_1" localSheetId="6">#REF!</definedName>
    <definedName name="IMPANT237_1">#REF!</definedName>
    <definedName name="IMPANT237_2" localSheetId="6">#REF!</definedName>
    <definedName name="IMPANT237_2">#REF!</definedName>
    <definedName name="IMPANT237_26" localSheetId="6">#REF!</definedName>
    <definedName name="IMPANT237_26">#REF!</definedName>
    <definedName name="IMPANT237_3" localSheetId="6">#REF!</definedName>
    <definedName name="IMPANT237_3">#REF!</definedName>
    <definedName name="IMPANT237_33" localSheetId="6">#REF!</definedName>
    <definedName name="IMPANT237_33">#REF!</definedName>
    <definedName name="IMPANT237_34" localSheetId="6">#REF!</definedName>
    <definedName name="IMPANT237_34">#REF!</definedName>
    <definedName name="IMPANT270" localSheetId="6">#REF!</definedName>
    <definedName name="IMPANT270">#REF!</definedName>
    <definedName name="IMPANT270_1" localSheetId="6">#REF!</definedName>
    <definedName name="IMPANT270_1">#REF!</definedName>
    <definedName name="IMPANT270_2" localSheetId="6">#REF!</definedName>
    <definedName name="IMPANT270_2">#REF!</definedName>
    <definedName name="IMPANT270_25" localSheetId="6">'[8]270Garanhuns'!#REF!</definedName>
    <definedName name="IMPANT270_25">'[8]270Garanhuns'!#REF!</definedName>
    <definedName name="IMPANT270_26" localSheetId="6">#REF!</definedName>
    <definedName name="IMPANT270_26">#REF!</definedName>
    <definedName name="IMPANT270_3" localSheetId="6">#REF!</definedName>
    <definedName name="IMPANT270_3">#REF!</definedName>
    <definedName name="IMPANT270_33" localSheetId="6">#REF!</definedName>
    <definedName name="IMPANT270_33">#REF!</definedName>
    <definedName name="IMPANT270_34" localSheetId="6">#REF!</definedName>
    <definedName name="IMPANT270_34">#REF!</definedName>
    <definedName name="IMPANT271" localSheetId="6">#REF!</definedName>
    <definedName name="IMPANT271">#REF!</definedName>
    <definedName name="IMPANT271_1" localSheetId="6">#REF!</definedName>
    <definedName name="IMPANT271_1">#REF!</definedName>
    <definedName name="IMPANT271_2" localSheetId="6">#REF!</definedName>
    <definedName name="IMPANT271_2">#REF!</definedName>
    <definedName name="IMPANT271_26" localSheetId="6">#REF!</definedName>
    <definedName name="IMPANT271_26">#REF!</definedName>
    <definedName name="IMPANT271_3" localSheetId="6">#REF!</definedName>
    <definedName name="IMPANT271_3">#REF!</definedName>
    <definedName name="IMPANT271_33" localSheetId="6">#REF!</definedName>
    <definedName name="IMPANT271_33">#REF!</definedName>
    <definedName name="IMPANT271_34" localSheetId="6">#REF!</definedName>
    <definedName name="IMPANT271_34">#REF!</definedName>
    <definedName name="IMPANT273" localSheetId="6">#REF!</definedName>
    <definedName name="IMPANT273">#REF!</definedName>
    <definedName name="IMPANT273_1" localSheetId="6">#REF!</definedName>
    <definedName name="IMPANT273_1">#REF!</definedName>
    <definedName name="IMPANT273_2" localSheetId="6">#REF!</definedName>
    <definedName name="IMPANT273_2">#REF!</definedName>
    <definedName name="IMPANT273_26" localSheetId="6">#REF!</definedName>
    <definedName name="IMPANT273_26">#REF!</definedName>
    <definedName name="IMPANT273_3" localSheetId="6">#REF!</definedName>
    <definedName name="IMPANT273_3">#REF!</definedName>
    <definedName name="IMPANT273_33" localSheetId="6">#REF!</definedName>
    <definedName name="IMPANT273_33">#REF!</definedName>
    <definedName name="IMPANT273_34" localSheetId="6">#REF!</definedName>
    <definedName name="IMPANT273_34">#REF!</definedName>
    <definedName name="IMPANT274" localSheetId="6">#REF!</definedName>
    <definedName name="IMPANT274">#REF!</definedName>
    <definedName name="IMPANT274_1" localSheetId="6">#REF!</definedName>
    <definedName name="IMPANT274_1">#REF!</definedName>
    <definedName name="IMPANT274_2" localSheetId="6">#REF!</definedName>
    <definedName name="IMPANT274_2">#REF!</definedName>
    <definedName name="IMPANT274_26" localSheetId="6">#REF!</definedName>
    <definedName name="IMPANT274_26">#REF!</definedName>
    <definedName name="IMPANT274_3" localSheetId="6">#REF!</definedName>
    <definedName name="IMPANT274_3">#REF!</definedName>
    <definedName name="IMPANT274_33" localSheetId="6">#REF!</definedName>
    <definedName name="IMPANT274_33">#REF!</definedName>
    <definedName name="IMPANT274_34" localSheetId="6">#REF!</definedName>
    <definedName name="IMPANT274_34">#REF!</definedName>
    <definedName name="IMPANT333" localSheetId="6">#REF!</definedName>
    <definedName name="IMPANT333">#REF!</definedName>
    <definedName name="IMPANT333_1" localSheetId="6">#REF!</definedName>
    <definedName name="IMPANT333_1">#REF!</definedName>
    <definedName name="IMPANT333_2" localSheetId="6">#REF!</definedName>
    <definedName name="IMPANT333_2">#REF!</definedName>
    <definedName name="IMPANT333_26" localSheetId="6">#REF!</definedName>
    <definedName name="IMPANT333_26">#REF!</definedName>
    <definedName name="IMPANT333_3" localSheetId="6">#REF!</definedName>
    <definedName name="IMPANT333_3">#REF!</definedName>
    <definedName name="IMPANT333_33" localSheetId="6">#REF!</definedName>
    <definedName name="IMPANT333_33">#REF!</definedName>
    <definedName name="IMPANT333_34" localSheetId="6">#REF!</definedName>
    <definedName name="IMPANT333_34">#REF!</definedName>
    <definedName name="IMPANT337" localSheetId="6">#REF!</definedName>
    <definedName name="IMPANT337">#REF!</definedName>
    <definedName name="IMPANT337_1" localSheetId="6">#REF!</definedName>
    <definedName name="IMPANT337_1">#REF!</definedName>
    <definedName name="IMPANT337_2" localSheetId="6">#REF!</definedName>
    <definedName name="IMPANT337_2">#REF!</definedName>
    <definedName name="IMPANT337_26" localSheetId="6">#REF!</definedName>
    <definedName name="IMPANT337_26">#REF!</definedName>
    <definedName name="IMPANT337_3" localSheetId="6">#REF!</definedName>
    <definedName name="IMPANT337_3">#REF!</definedName>
    <definedName name="IMPANT337_33" localSheetId="6">#REF!</definedName>
    <definedName name="IMPANT337_33">#REF!</definedName>
    <definedName name="IMPANT337_34" localSheetId="6">#REF!</definedName>
    <definedName name="IMPANT337_34">#REF!</definedName>
    <definedName name="IMPANT352" localSheetId="6">#REF!</definedName>
    <definedName name="IMPANT352">#REF!</definedName>
    <definedName name="IMPANT352_1" localSheetId="6">#REF!</definedName>
    <definedName name="IMPANT352_1">#REF!</definedName>
    <definedName name="IMPANT352_2" localSheetId="6">#REF!</definedName>
    <definedName name="IMPANT352_2">#REF!</definedName>
    <definedName name="IMPANT352_26" localSheetId="6">#REF!</definedName>
    <definedName name="IMPANT352_26">#REF!</definedName>
    <definedName name="IMPANT352_3" localSheetId="6">#REF!</definedName>
    <definedName name="IMPANT352_3">#REF!</definedName>
    <definedName name="IMPANT352_33" localSheetId="6">#REF!</definedName>
    <definedName name="IMPANT352_33">#REF!</definedName>
    <definedName name="IMPANT352_34" localSheetId="6">#REF!</definedName>
    <definedName name="IMPANT352_34">#REF!</definedName>
    <definedName name="IMPANT387ZC" localSheetId="6">#REF!</definedName>
    <definedName name="IMPANT387ZC">#REF!</definedName>
    <definedName name="IMPANT387ZC_1" localSheetId="6">#REF!</definedName>
    <definedName name="IMPANT387ZC_1">#REF!</definedName>
    <definedName name="IMPANT387ZC_2" localSheetId="6">#REF!</definedName>
    <definedName name="IMPANT387ZC_2">#REF!</definedName>
    <definedName name="IMPANT387ZC_26" localSheetId="6">#REF!</definedName>
    <definedName name="IMPANT387ZC_26">#REF!</definedName>
    <definedName name="IMPANT387ZC_3" localSheetId="6">#REF!</definedName>
    <definedName name="IMPANT387ZC_3">#REF!</definedName>
    <definedName name="IMPANT387ZC_33" localSheetId="6">#REF!</definedName>
    <definedName name="IMPANT387ZC_33">#REF!</definedName>
    <definedName name="IMPANT387ZC_34" localSheetId="6">#REF!</definedName>
    <definedName name="IMPANT387ZC_34">#REF!</definedName>
    <definedName name="IMPANT387ZN" localSheetId="6">#REF!</definedName>
    <definedName name="IMPANT387ZN">#REF!</definedName>
    <definedName name="IMPANT387ZN_1" localSheetId="6">#REF!</definedName>
    <definedName name="IMPANT387ZN_1">#REF!</definedName>
    <definedName name="IMPANT387ZN_2" localSheetId="6">#REF!</definedName>
    <definedName name="IMPANT387ZN_2">#REF!</definedName>
    <definedName name="IMPANT387ZN_26" localSheetId="6">#REF!</definedName>
    <definedName name="IMPANT387ZN_26">#REF!</definedName>
    <definedName name="IMPANT387ZN_3" localSheetId="6">#REF!</definedName>
    <definedName name="IMPANT387ZN_3">#REF!</definedName>
    <definedName name="IMPANT387ZN_33" localSheetId="6">#REF!</definedName>
    <definedName name="IMPANT387ZN_33">#REF!</definedName>
    <definedName name="IMPANT387ZN_34" localSheetId="6">#REF!</definedName>
    <definedName name="IMPANT387ZN_34">#REF!</definedName>
    <definedName name="IMPANT387ZS" localSheetId="6">#REF!</definedName>
    <definedName name="IMPANT387ZS">#REF!</definedName>
    <definedName name="IMPANT387ZS_1" localSheetId="6">#REF!</definedName>
    <definedName name="IMPANT387ZS_1">#REF!</definedName>
    <definedName name="IMPANT387ZS_2" localSheetId="6">#REF!</definedName>
    <definedName name="IMPANT387ZS_2">#REF!</definedName>
    <definedName name="IMPANT387ZS_26" localSheetId="6">#REF!</definedName>
    <definedName name="IMPANT387ZS_26">#REF!</definedName>
    <definedName name="IMPANT387ZS_3" localSheetId="6">#REF!</definedName>
    <definedName name="IMPANT387ZS_3">#REF!</definedName>
    <definedName name="IMPANT387ZS_33" localSheetId="6">#REF!</definedName>
    <definedName name="IMPANT387ZS_33">#REF!</definedName>
    <definedName name="IMPANT387ZS_34" localSheetId="6">#REF!</definedName>
    <definedName name="IMPANT387ZS_34">#REF!</definedName>
    <definedName name="IMPANTTOTAL387" localSheetId="6">#REF!</definedName>
    <definedName name="IMPANTTOTAL387">#REF!</definedName>
    <definedName name="IMPANTTOTAL387_1" localSheetId="6">#REF!</definedName>
    <definedName name="IMPANTTOTAL387_1">#REF!</definedName>
    <definedName name="IMPANTTOTAL387_2" localSheetId="6">#REF!</definedName>
    <definedName name="IMPANTTOTAL387_2">#REF!</definedName>
    <definedName name="IMPANTTOTAL387_26" localSheetId="6">#REF!</definedName>
    <definedName name="IMPANTTOTAL387_26">#REF!</definedName>
    <definedName name="IMPANTTOTAL387_3" localSheetId="6">#REF!</definedName>
    <definedName name="IMPANTTOTAL387_3">#REF!</definedName>
    <definedName name="IMPANTTOTAL387_33" localSheetId="6">#REF!</definedName>
    <definedName name="IMPANTTOTAL387_33">#REF!</definedName>
    <definedName name="IMPANTTOTAL387_34" localSheetId="6">#REF!</definedName>
    <definedName name="IMPANTTOTAL387_34">#REF!</definedName>
    <definedName name="IMPEXE100" localSheetId="6">#REF!</definedName>
    <definedName name="IMPEXE100">#REF!</definedName>
    <definedName name="IMPEXE100_1" localSheetId="6">#REF!</definedName>
    <definedName name="IMPEXE100_1">#REF!</definedName>
    <definedName name="IMPEXE100_2" localSheetId="6">#REF!</definedName>
    <definedName name="IMPEXE100_2">#REF!</definedName>
    <definedName name="IMPEXE100_26" localSheetId="6">#REF!</definedName>
    <definedName name="IMPEXE100_26">#REF!</definedName>
    <definedName name="IMPEXE100_3" localSheetId="6">#REF!</definedName>
    <definedName name="IMPEXE100_3">#REF!</definedName>
    <definedName name="IMPEXE100_33" localSheetId="6">#REF!</definedName>
    <definedName name="IMPEXE100_33">#REF!</definedName>
    <definedName name="IMPEXE100_34" localSheetId="6">#REF!</definedName>
    <definedName name="IMPEXE100_34">#REF!</definedName>
    <definedName name="IMPEXE109" localSheetId="6">#REF!</definedName>
    <definedName name="IMPEXE109">#REF!</definedName>
    <definedName name="IMPEXE109_1" localSheetId="6">#REF!</definedName>
    <definedName name="IMPEXE109_1">#REF!</definedName>
    <definedName name="IMPEXE109_2" localSheetId="6">#REF!</definedName>
    <definedName name="IMPEXE109_2">#REF!</definedName>
    <definedName name="IMPEXE109_26" localSheetId="6">#REF!</definedName>
    <definedName name="IMPEXE109_26">#REF!</definedName>
    <definedName name="IMPEXE109_3" localSheetId="6">#REF!</definedName>
    <definedName name="IMPEXE109_3">#REF!</definedName>
    <definedName name="IMPEXE109_33" localSheetId="6">#REF!</definedName>
    <definedName name="IMPEXE109_33">#REF!</definedName>
    <definedName name="IMPEXE109_34" localSheetId="6">#REF!</definedName>
    <definedName name="IMPEXE109_34">#REF!</definedName>
    <definedName name="IMPEXE164" localSheetId="6">#REF!</definedName>
    <definedName name="IMPEXE164">#REF!</definedName>
    <definedName name="IMPEXE164_1" localSheetId="6">#REF!</definedName>
    <definedName name="IMPEXE164_1">#REF!</definedName>
    <definedName name="IMPEXE164_2" localSheetId="6">#REF!</definedName>
    <definedName name="IMPEXE164_2">#REF!</definedName>
    <definedName name="IMPEXE164_26" localSheetId="6">#REF!</definedName>
    <definedName name="IMPEXE164_26">#REF!</definedName>
    <definedName name="IMPEXE164_3" localSheetId="6">#REF!</definedName>
    <definedName name="IMPEXE164_3">#REF!</definedName>
    <definedName name="IMPEXE164_33" localSheetId="6">#REF!</definedName>
    <definedName name="IMPEXE164_33">#REF!</definedName>
    <definedName name="IMPEXE164_34" localSheetId="6">#REF!</definedName>
    <definedName name="IMPEXE164_34">#REF!</definedName>
    <definedName name="IMPEXE221" localSheetId="6">#REF!</definedName>
    <definedName name="IMPEXE221">#REF!</definedName>
    <definedName name="IMPEXE221_1" localSheetId="6">#REF!</definedName>
    <definedName name="IMPEXE221_1">#REF!</definedName>
    <definedName name="IMPEXE221_2" localSheetId="6">#REF!</definedName>
    <definedName name="IMPEXE221_2">#REF!</definedName>
    <definedName name="IMPEXE221_26" localSheetId="6">#REF!</definedName>
    <definedName name="IMPEXE221_26">#REF!</definedName>
    <definedName name="IMPEXE221_3" localSheetId="6">#REF!</definedName>
    <definedName name="IMPEXE221_3">#REF!</definedName>
    <definedName name="IMPEXE221_33" localSheetId="6">#REF!</definedName>
    <definedName name="IMPEXE221_33">#REF!</definedName>
    <definedName name="IMPEXE221_34" localSheetId="6">#REF!</definedName>
    <definedName name="IMPEXE221_34">#REF!</definedName>
    <definedName name="IMPEXE223" localSheetId="6">#REF!</definedName>
    <definedName name="IMPEXE223">#REF!</definedName>
    <definedName name="IMPEXE223_1" localSheetId="6">#REF!</definedName>
    <definedName name="IMPEXE223_1">#REF!</definedName>
    <definedName name="IMPEXE223_2" localSheetId="6">#REF!</definedName>
    <definedName name="IMPEXE223_2">#REF!</definedName>
    <definedName name="IMPEXE223_26" localSheetId="6">#REF!</definedName>
    <definedName name="IMPEXE223_26">#REF!</definedName>
    <definedName name="IMPEXE223_3" localSheetId="6">#REF!</definedName>
    <definedName name="IMPEXE223_3">#REF!</definedName>
    <definedName name="IMPEXE223_33" localSheetId="6">#REF!</definedName>
    <definedName name="IMPEXE223_33">#REF!</definedName>
    <definedName name="IMPEXE223_34" localSheetId="6">#REF!</definedName>
    <definedName name="IMPEXE223_34">#REF!</definedName>
    <definedName name="IMPEXE225" localSheetId="6">#REF!</definedName>
    <definedName name="IMPEXE225">#REF!</definedName>
    <definedName name="IMPEXE225_1" localSheetId="6">#REF!</definedName>
    <definedName name="IMPEXE225_1">#REF!</definedName>
    <definedName name="IMPEXE225_2" localSheetId="6">#REF!</definedName>
    <definedName name="IMPEXE225_2">#REF!</definedName>
    <definedName name="IMPEXE225_26" localSheetId="6">#REF!</definedName>
    <definedName name="IMPEXE225_26">#REF!</definedName>
    <definedName name="IMPEXE225_3" localSheetId="6">#REF!</definedName>
    <definedName name="IMPEXE225_3">#REF!</definedName>
    <definedName name="IMPEXE225_33" localSheetId="6">#REF!</definedName>
    <definedName name="IMPEXE225_33">#REF!</definedName>
    <definedName name="IMPEXE225_34" localSheetId="6">#REF!</definedName>
    <definedName name="IMPEXE225_34">#REF!</definedName>
    <definedName name="IMPEXE237" localSheetId="6">#REF!</definedName>
    <definedName name="IMPEXE237">#REF!</definedName>
    <definedName name="IMPEXE237_1" localSheetId="6">#REF!</definedName>
    <definedName name="IMPEXE237_1">#REF!</definedName>
    <definedName name="IMPEXE237_2" localSheetId="6">#REF!</definedName>
    <definedName name="IMPEXE237_2">#REF!</definedName>
    <definedName name="IMPEXE237_26" localSheetId="6">#REF!</definedName>
    <definedName name="IMPEXE237_26">#REF!</definedName>
    <definedName name="IMPEXE237_3" localSheetId="6">#REF!</definedName>
    <definedName name="IMPEXE237_3">#REF!</definedName>
    <definedName name="IMPEXE237_33" localSheetId="6">#REF!</definedName>
    <definedName name="IMPEXE237_33">#REF!</definedName>
    <definedName name="IMPEXE237_34" localSheetId="6">#REF!</definedName>
    <definedName name="IMPEXE237_34">#REF!</definedName>
    <definedName name="IMPEXE270" localSheetId="6">#REF!</definedName>
    <definedName name="IMPEXE270">#REF!</definedName>
    <definedName name="IMPEXE270_1" localSheetId="6">#REF!</definedName>
    <definedName name="IMPEXE270_1">#REF!</definedName>
    <definedName name="IMPEXE270_2" localSheetId="6">#REF!</definedName>
    <definedName name="IMPEXE270_2">#REF!</definedName>
    <definedName name="IMPEXE270_25" localSheetId="6">'[8]270Garanhuns'!#REF!</definedName>
    <definedName name="IMPEXE270_25">'[8]270Garanhuns'!#REF!</definedName>
    <definedName name="IMPEXE270_26" localSheetId="6">#REF!</definedName>
    <definedName name="IMPEXE270_26">#REF!</definedName>
    <definedName name="IMPEXE270_3" localSheetId="6">#REF!</definedName>
    <definedName name="IMPEXE270_3">#REF!</definedName>
    <definedName name="IMPEXE270_33" localSheetId="6">#REF!</definedName>
    <definedName name="IMPEXE270_33">#REF!</definedName>
    <definedName name="IMPEXE270_34" localSheetId="6">#REF!</definedName>
    <definedName name="IMPEXE270_34">#REF!</definedName>
    <definedName name="IMPEXE271" localSheetId="6">#REF!</definedName>
    <definedName name="IMPEXE271">#REF!</definedName>
    <definedName name="IMPEXE271_1" localSheetId="6">#REF!</definedName>
    <definedName name="IMPEXE271_1">#REF!</definedName>
    <definedName name="IMPEXE271_2" localSheetId="6">#REF!</definedName>
    <definedName name="IMPEXE271_2">#REF!</definedName>
    <definedName name="IMPEXE271_26" localSheetId="6">#REF!</definedName>
    <definedName name="IMPEXE271_26">#REF!</definedName>
    <definedName name="IMPEXE271_3" localSheetId="6">#REF!</definedName>
    <definedName name="IMPEXE271_3">#REF!</definedName>
    <definedName name="IMPEXE271_33" localSheetId="6">#REF!</definedName>
    <definedName name="IMPEXE271_33">#REF!</definedName>
    <definedName name="IMPEXE271_34" localSheetId="6">#REF!</definedName>
    <definedName name="IMPEXE271_34">#REF!</definedName>
    <definedName name="IMPEXE273" localSheetId="6">#REF!</definedName>
    <definedName name="IMPEXE273">#REF!</definedName>
    <definedName name="IMPEXE273_1" localSheetId="6">#REF!</definedName>
    <definedName name="IMPEXE273_1">#REF!</definedName>
    <definedName name="IMPEXE273_2" localSheetId="6">#REF!</definedName>
    <definedName name="IMPEXE273_2">#REF!</definedName>
    <definedName name="IMPEXE273_26" localSheetId="6">#REF!</definedName>
    <definedName name="IMPEXE273_26">#REF!</definedName>
    <definedName name="IMPEXE273_3" localSheetId="6">#REF!</definedName>
    <definedName name="IMPEXE273_3">#REF!</definedName>
    <definedName name="IMPEXE273_33" localSheetId="6">#REF!</definedName>
    <definedName name="IMPEXE273_33">#REF!</definedName>
    <definedName name="IMPEXE273_34" localSheetId="6">#REF!</definedName>
    <definedName name="IMPEXE273_34">#REF!</definedName>
    <definedName name="IMPEXE274" localSheetId="6">#REF!</definedName>
    <definedName name="IMPEXE274">#REF!</definedName>
    <definedName name="IMPEXE274_1" localSheetId="6">#REF!</definedName>
    <definedName name="IMPEXE274_1">#REF!</definedName>
    <definedName name="IMPEXE274_2" localSheetId="6">#REF!</definedName>
    <definedName name="IMPEXE274_2">#REF!</definedName>
    <definedName name="IMPEXE274_26" localSheetId="6">#REF!</definedName>
    <definedName name="IMPEXE274_26">#REF!</definedName>
    <definedName name="IMPEXE274_3" localSheetId="6">#REF!</definedName>
    <definedName name="IMPEXE274_3">#REF!</definedName>
    <definedName name="IMPEXE274_33" localSheetId="6">#REF!</definedName>
    <definedName name="IMPEXE274_33">#REF!</definedName>
    <definedName name="IMPEXE274_34" localSheetId="6">#REF!</definedName>
    <definedName name="IMPEXE274_34">#REF!</definedName>
    <definedName name="IMPEXE333" localSheetId="6">#REF!</definedName>
    <definedName name="IMPEXE333">#REF!</definedName>
    <definedName name="IMPEXE333_1" localSheetId="6">#REF!</definedName>
    <definedName name="IMPEXE333_1">#REF!</definedName>
    <definedName name="IMPEXE333_2" localSheetId="6">#REF!</definedName>
    <definedName name="IMPEXE333_2">#REF!</definedName>
    <definedName name="IMPEXE333_26" localSheetId="6">#REF!</definedName>
    <definedName name="IMPEXE333_26">#REF!</definedName>
    <definedName name="IMPEXE333_3" localSheetId="6">#REF!</definedName>
    <definedName name="IMPEXE333_3">#REF!</definedName>
    <definedName name="IMPEXE333_33" localSheetId="6">#REF!</definedName>
    <definedName name="IMPEXE333_33">#REF!</definedName>
    <definedName name="IMPEXE333_34" localSheetId="6">#REF!</definedName>
    <definedName name="IMPEXE333_34">#REF!</definedName>
    <definedName name="IMPEXE337" localSheetId="6">#REF!</definedName>
    <definedName name="IMPEXE337">#REF!</definedName>
    <definedName name="IMPEXE337_1" localSheetId="6">#REF!</definedName>
    <definedName name="IMPEXE337_1">#REF!</definedName>
    <definedName name="IMPEXE337_2" localSheetId="6">#REF!</definedName>
    <definedName name="IMPEXE337_2">#REF!</definedName>
    <definedName name="IMPEXE337_26" localSheetId="6">#REF!</definedName>
    <definedName name="IMPEXE337_26">#REF!</definedName>
    <definedName name="IMPEXE337_3" localSheetId="6">#REF!</definedName>
    <definedName name="IMPEXE337_3">#REF!</definedName>
    <definedName name="IMPEXE337_33" localSheetId="6">#REF!</definedName>
    <definedName name="IMPEXE337_33">#REF!</definedName>
    <definedName name="IMPEXE337_34" localSheetId="6">#REF!</definedName>
    <definedName name="IMPEXE337_34">#REF!</definedName>
    <definedName name="IMPEXE352" localSheetId="6">#REF!</definedName>
    <definedName name="IMPEXE352">#REF!</definedName>
    <definedName name="IMPEXE352_1" localSheetId="6">#REF!</definedName>
    <definedName name="IMPEXE352_1">#REF!</definedName>
    <definedName name="IMPEXE352_2" localSheetId="6">#REF!</definedName>
    <definedName name="IMPEXE352_2">#REF!</definedName>
    <definedName name="IMPEXE352_26" localSheetId="6">#REF!</definedName>
    <definedName name="IMPEXE352_26">#REF!</definedName>
    <definedName name="IMPEXE352_3" localSheetId="6">#REF!</definedName>
    <definedName name="IMPEXE352_3">#REF!</definedName>
    <definedName name="IMPEXE352_33" localSheetId="6">#REF!</definedName>
    <definedName name="IMPEXE352_33">#REF!</definedName>
    <definedName name="IMPEXE352_34" localSheetId="6">#REF!</definedName>
    <definedName name="IMPEXE352_34">#REF!</definedName>
    <definedName name="IMPEXE387ZC" localSheetId="6">#REF!</definedName>
    <definedName name="IMPEXE387ZC">#REF!</definedName>
    <definedName name="IMPEXE387ZC_1" localSheetId="6">#REF!</definedName>
    <definedName name="IMPEXE387ZC_1">#REF!</definedName>
    <definedName name="IMPEXE387ZC_2" localSheetId="6">#REF!</definedName>
    <definedName name="IMPEXE387ZC_2">#REF!</definedName>
    <definedName name="IMPEXE387ZC_26" localSheetId="6">#REF!</definedName>
    <definedName name="IMPEXE387ZC_26">#REF!</definedName>
    <definedName name="IMPEXE387ZC_3" localSheetId="6">#REF!</definedName>
    <definedName name="IMPEXE387ZC_3">#REF!</definedName>
    <definedName name="IMPEXE387ZC_33" localSheetId="6">#REF!</definedName>
    <definedName name="IMPEXE387ZC_33">#REF!</definedName>
    <definedName name="IMPEXE387ZC_34" localSheetId="6">#REF!</definedName>
    <definedName name="IMPEXE387ZC_34">#REF!</definedName>
    <definedName name="IMPEXE387ZN" localSheetId="6">#REF!</definedName>
    <definedName name="IMPEXE387ZN">#REF!</definedName>
    <definedName name="IMPEXE387ZN_1" localSheetId="6">#REF!</definedName>
    <definedName name="IMPEXE387ZN_1">#REF!</definedName>
    <definedName name="IMPEXE387ZN_2" localSheetId="6">#REF!</definedName>
    <definedName name="IMPEXE387ZN_2">#REF!</definedName>
    <definedName name="IMPEXE387ZN_26" localSheetId="6">#REF!</definedName>
    <definedName name="IMPEXE387ZN_26">#REF!</definedName>
    <definedName name="IMPEXE387ZN_3" localSheetId="6">#REF!</definedName>
    <definedName name="IMPEXE387ZN_3">#REF!</definedName>
    <definedName name="IMPEXE387ZN_33" localSheetId="6">#REF!</definedName>
    <definedName name="IMPEXE387ZN_33">#REF!</definedName>
    <definedName name="IMPEXE387ZN_34" localSheetId="6">#REF!</definedName>
    <definedName name="IMPEXE387ZN_34">#REF!</definedName>
    <definedName name="IMPEXE387ZS" localSheetId="6">#REF!</definedName>
    <definedName name="IMPEXE387ZS">#REF!</definedName>
    <definedName name="IMPEXE387ZS_1" localSheetId="6">#REF!</definedName>
    <definedName name="IMPEXE387ZS_1">#REF!</definedName>
    <definedName name="IMPEXE387ZS_2" localSheetId="6">#REF!</definedName>
    <definedName name="IMPEXE387ZS_2">#REF!</definedName>
    <definedName name="IMPEXE387ZS_26" localSheetId="6">#REF!</definedName>
    <definedName name="IMPEXE387ZS_26">#REF!</definedName>
    <definedName name="IMPEXE387ZS_3" localSheetId="6">#REF!</definedName>
    <definedName name="IMPEXE387ZS_3">#REF!</definedName>
    <definedName name="IMPEXE387ZS_33" localSheetId="6">#REF!</definedName>
    <definedName name="IMPEXE387ZS_33">#REF!</definedName>
    <definedName name="IMPEXE387ZS_34" localSheetId="6">#REF!</definedName>
    <definedName name="IMPEXE387ZS_34">#REF!</definedName>
    <definedName name="IMPEXETOTAL387" localSheetId="6">#REF!</definedName>
    <definedName name="IMPEXETOTAL387">#REF!</definedName>
    <definedName name="IMPEXETOTAL387_1" localSheetId="6">#REF!</definedName>
    <definedName name="IMPEXETOTAL387_1">#REF!</definedName>
    <definedName name="IMPEXETOTAL387_2" localSheetId="6">#REF!</definedName>
    <definedName name="IMPEXETOTAL387_2">#REF!</definedName>
    <definedName name="IMPEXETOTAL387_26" localSheetId="6">#REF!</definedName>
    <definedName name="IMPEXETOTAL387_26">#REF!</definedName>
    <definedName name="IMPEXETOTAL387_3" localSheetId="6">#REF!</definedName>
    <definedName name="IMPEXETOTAL387_3">#REF!</definedName>
    <definedName name="IMPEXETOTAL387_33" localSheetId="6">#REF!</definedName>
    <definedName name="IMPEXETOTAL387_33">#REF!</definedName>
    <definedName name="IMPEXETOTAL387_34" localSheetId="6">#REF!</definedName>
    <definedName name="IMPEXETOTAL387_34">#REF!</definedName>
    <definedName name="ins">[6]INSUMOS!$A$1:$E$319</definedName>
    <definedName name="Inst_elétricas" localSheetId="6">#REF!</definedName>
    <definedName name="Inst_elétricas">#REF!</definedName>
    <definedName name="Inst_hidráulicas" localSheetId="6">#REF!</definedName>
    <definedName name="Inst_hidráulicas">#REF!</definedName>
    <definedName name="INST_PROVISÓRIAS" localSheetId="6">#REF!</definedName>
    <definedName name="INST_PROVISÓRIAS">#REF!</definedName>
    <definedName name="Inst_sanitárias" localSheetId="6">#REF!</definedName>
    <definedName name="Inst_sanitárias">#REF!</definedName>
    <definedName name="insumos" localSheetId="6">#REF!</definedName>
    <definedName name="insumos">#REF!</definedName>
    <definedName name="INTE" localSheetId="6">#REF!</definedName>
    <definedName name="INTE">#REF!</definedName>
    <definedName name="INTE_1" localSheetId="6">#REF!</definedName>
    <definedName name="INTE_1">#REF!</definedName>
    <definedName name="INTE_2" localSheetId="6">#REF!</definedName>
    <definedName name="INTE_2">#REF!</definedName>
    <definedName name="INTE_26" localSheetId="6">#REF!</definedName>
    <definedName name="INTE_26">#REF!</definedName>
    <definedName name="INTE_3" localSheetId="6">#REF!</definedName>
    <definedName name="INTE_3">#REF!</definedName>
    <definedName name="INTE_33" localSheetId="6">#REF!</definedName>
    <definedName name="INTE_33">#REF!</definedName>
    <definedName name="INTE_34" localSheetId="6">#REF!</definedName>
    <definedName name="INTE_34">#REF!</definedName>
    <definedName name="Io" localSheetId="6">#REF!</definedName>
    <definedName name="Io">#REF!</definedName>
    <definedName name="IOYU">#N/A</definedName>
    <definedName name="ISS" localSheetId="6">#REF!</definedName>
    <definedName name="ISS">#REF!</definedName>
    <definedName name="IT" localSheetId="6">#REF!</definedName>
    <definedName name="IT">#REF!</definedName>
    <definedName name="Item" localSheetId="6">#REF!</definedName>
    <definedName name="Item">#REF!</definedName>
    <definedName name="item10.19" localSheetId="6">#REF!</definedName>
    <definedName name="item10.19">#REF!</definedName>
    <definedName name="item10.3" localSheetId="6">#REF!</definedName>
    <definedName name="item10.3">#REF!</definedName>
    <definedName name="item11.5" localSheetId="6">#REF!</definedName>
    <definedName name="item11.5">#REF!</definedName>
    <definedName name="item11.6" localSheetId="6">#REF!</definedName>
    <definedName name="item11.6">#REF!</definedName>
    <definedName name="item12.0" localSheetId="6">#REF!</definedName>
    <definedName name="item12.0">#REF!</definedName>
    <definedName name="item2.20" localSheetId="6">#REF!</definedName>
    <definedName name="item2.20">#REF!</definedName>
    <definedName name="itm10.2" localSheetId="6">#REF!</definedName>
    <definedName name="itm10.2">#REF!</definedName>
    <definedName name="IU">#N/A</definedName>
    <definedName name="JANA" localSheetId="6">#REF!</definedName>
    <definedName name="JANA">#REF!</definedName>
    <definedName name="Jd" localSheetId="6">#REF!</definedName>
    <definedName name="Jd">#REF!</definedName>
    <definedName name="JJJJJ">#N/A</definedName>
    <definedName name="Jm" localSheetId="6">#REF!</definedName>
    <definedName name="Jm">#REF!</definedName>
    <definedName name="jose" localSheetId="6">#REF!</definedName>
    <definedName name="jose">#REF!</definedName>
    <definedName name="JULA" localSheetId="6">#REF!</definedName>
    <definedName name="JULA">#REF!</definedName>
    <definedName name="JUNA" localSheetId="6">#REF!</definedName>
    <definedName name="JUNA">#REF!</definedName>
    <definedName name="K1_" localSheetId="6">#REF!</definedName>
    <definedName name="K1_">#REF!</definedName>
    <definedName name="K2_" localSheetId="6">#REF!</definedName>
    <definedName name="K2_">#REF!</definedName>
    <definedName name="K3_" localSheetId="6">#REF!</definedName>
    <definedName name="K3_">#REF!</definedName>
    <definedName name="key" localSheetId="6" hidden="1">#REF!</definedName>
    <definedName name="key" hidden="1">#REF!</definedName>
    <definedName name="KJ" localSheetId="6">#REF!</definedName>
    <definedName name="KJ">#REF!</definedName>
    <definedName name="kkkk" localSheetId="6">'[2]PRO-08'!#REF!</definedName>
    <definedName name="kkkk">'[2]PRO-08'!#REF!</definedName>
    <definedName name="KM.406.407" localSheetId="6">#REF!</definedName>
    <definedName name="KM.406.407">#REF!</definedName>
    <definedName name="KM.406.407_1" localSheetId="6">#REF!</definedName>
    <definedName name="KM.406.407_1">#REF!</definedName>
    <definedName name="KM.406.407_2" localSheetId="6">#REF!</definedName>
    <definedName name="KM.406.407_2">#REF!</definedName>
    <definedName name="KM.406.407_26" localSheetId="6">#REF!</definedName>
    <definedName name="KM.406.407_26">#REF!</definedName>
    <definedName name="KM.406.407_3" localSheetId="6">#REF!</definedName>
    <definedName name="KM.406.407_3">#REF!</definedName>
    <definedName name="KM.406.407_33" localSheetId="6">#REF!</definedName>
    <definedName name="KM.406.407_33">#REF!</definedName>
    <definedName name="KM.406.407_34" localSheetId="6">#REF!</definedName>
    <definedName name="KM.406.407_34">#REF!</definedName>
    <definedName name="koae" localSheetId="6">#REF!</definedName>
    <definedName name="koae">#REF!</definedName>
    <definedName name="kpavi" localSheetId="6">#REF!</definedName>
    <definedName name="kpavi">#REF!</definedName>
    <definedName name="kterra" localSheetId="6">#REF!</definedName>
    <definedName name="kterra">#REF!</definedName>
    <definedName name="LAPIS" localSheetId="6">#REF!</definedName>
    <definedName name="LAPIS">#REF!</definedName>
    <definedName name="LARGURAS" localSheetId="6">#REF!</definedName>
    <definedName name="LARGURAS">#REF!</definedName>
    <definedName name="LASTRO_CONCRETO" localSheetId="6">#REF!</definedName>
    <definedName name="LASTRO_CONCRETO">#REF!</definedName>
    <definedName name="LASTRO_EMISS3_S" localSheetId="6">#REF!</definedName>
    <definedName name="LASTRO_EMISS3_S">#REF!</definedName>
    <definedName name="LDI" localSheetId="6">#REF!</definedName>
    <definedName name="LDI">#REF!</definedName>
    <definedName name="Lei" localSheetId="6" hidden="1">#REF!</definedName>
    <definedName name="Lei" hidden="1">#REF!</definedName>
    <definedName name="Leis" localSheetId="6">#REF!</definedName>
    <definedName name="Leis">#REF!</definedName>
    <definedName name="Lider_Oper" localSheetId="6">#REF!</definedName>
    <definedName name="Lider_Oper">#REF!</definedName>
    <definedName name="LIG_PRED_SERV" localSheetId="6">#REF!</definedName>
    <definedName name="LIG_PRED_SERV">#REF!</definedName>
    <definedName name="LIG_PREDIAIS_MAT" localSheetId="6">#REF!</definedName>
    <definedName name="LIG_PREDIAIS_MAT">#REF!</definedName>
    <definedName name="LIGAÇÕES" localSheetId="6">#REF!</definedName>
    <definedName name="LIGAÇÕES">#REF!</definedName>
    <definedName name="LILASDRENA" localSheetId="6">#REF!</definedName>
    <definedName name="LILASDRENA">#REF!</definedName>
    <definedName name="LIMITADOR" localSheetId="6">#REF!</definedName>
    <definedName name="LIMITADOR">#REF!</definedName>
    <definedName name="LINE" localSheetId="6">#REF!</definedName>
    <definedName name="LINE">#REF!</definedName>
    <definedName name="LOC_EMISS3" localSheetId="6">#REF!</definedName>
    <definedName name="LOC_EMISS3">#REF!</definedName>
    <definedName name="LOCAÇÃO" localSheetId="6">#REF!</definedName>
    <definedName name="LOCAÇÃO">#REF!</definedName>
    <definedName name="LOCAÇÃO_EMISS" localSheetId="6">#REF!</definedName>
    <definedName name="LOCAÇÃO_EMISS">#REF!</definedName>
    <definedName name="LOCAÇÃO_EMISS2" localSheetId="6">#REF!</definedName>
    <definedName name="LOCAÇÃO_EMISS2">#REF!</definedName>
    <definedName name="Local" localSheetId="6">#REF!</definedName>
    <definedName name="Local">#REF!</definedName>
    <definedName name="LOCALOBRA" localSheetId="6">#REF!</definedName>
    <definedName name="LOCALOBRA">#REF!</definedName>
    <definedName name="LOTES" localSheetId="6">#REF!</definedName>
    <definedName name="LOTES">#REF!</definedName>
    <definedName name="Louças_acessórios" localSheetId="6">#REF!</definedName>
    <definedName name="Louças_acessórios">#REF!</definedName>
    <definedName name="LRFTUR">#N/A</definedName>
    <definedName name="LUCRO" localSheetId="6">#REF!</definedName>
    <definedName name="LUCRO">#REF!</definedName>
    <definedName name="lvlvg" localSheetId="6">#REF!</definedName>
    <definedName name="lvlvg">#REF!</definedName>
    <definedName name="m" localSheetId="6">#REF!</definedName>
    <definedName name="m">#REF!</definedName>
    <definedName name="MAAUQ" localSheetId="6">#REF!</definedName>
    <definedName name="MAAUQ">#REF!</definedName>
    <definedName name="MAAUQ_1" localSheetId="6">#REF!</definedName>
    <definedName name="MAAUQ_1">#REF!</definedName>
    <definedName name="MAAUQ_2" localSheetId="6">#REF!</definedName>
    <definedName name="MAAUQ_2">#REF!</definedName>
    <definedName name="MAAUQ_26" localSheetId="6">#REF!</definedName>
    <definedName name="MAAUQ_26">#REF!</definedName>
    <definedName name="MAAUQ_3" localSheetId="6">#REF!</definedName>
    <definedName name="MAAUQ_3">#REF!</definedName>
    <definedName name="MAAUQ_33" localSheetId="6">#REF!</definedName>
    <definedName name="MAAUQ_33">#REF!</definedName>
    <definedName name="MAAUQ_34" localSheetId="6">#REF!</definedName>
    <definedName name="MAAUQ_34">#REF!</definedName>
    <definedName name="MACROS" localSheetId="6">#REF!</definedName>
    <definedName name="MACROS">#REF!</definedName>
    <definedName name="MAIA" localSheetId="6">#REF!</definedName>
    <definedName name="MAIA">#REF!</definedName>
    <definedName name="mais" localSheetId="6">#REF!</definedName>
    <definedName name="mais">#REF!</definedName>
    <definedName name="mãodeobra" localSheetId="6">#REF!</definedName>
    <definedName name="mãodeobra">#REF!</definedName>
    <definedName name="MARA" localSheetId="6">#REF!</definedName>
    <definedName name="MARA">#REF!</definedName>
    <definedName name="MAT" localSheetId="6">#REF!</definedName>
    <definedName name="MAT">#REF!</definedName>
    <definedName name="MCSDLOEP" localSheetId="6">#REF!</definedName>
    <definedName name="MCSDLOEP">#REF!</definedName>
    <definedName name="Medição" localSheetId="6">#REF!</definedName>
    <definedName name="Medição">#REF!</definedName>
    <definedName name="MEIO_FIO" localSheetId="6">#REF!</definedName>
    <definedName name="MEIO_FIO">#REF!</definedName>
    <definedName name="MEMORIA" localSheetId="6">#REF!</definedName>
    <definedName name="MEMORIA">#REF!</definedName>
    <definedName name="MEMÓRIACAMPO2">#N/A</definedName>
    <definedName name="menos" localSheetId="6">#REF!</definedName>
    <definedName name="menos">#REF!</definedName>
    <definedName name="MESALOA" localSheetId="6">#REF!</definedName>
    <definedName name="MESALOA">#REF!</definedName>
    <definedName name="Meu" localSheetId="6">#REF!</definedName>
    <definedName name="Meu">#REF!</definedName>
    <definedName name="MG" localSheetId="6">#REF!</definedName>
    <definedName name="MG">#REF!</definedName>
    <definedName name="min." localSheetId="6">#REF!</definedName>
    <definedName name="min.">#REF!</definedName>
    <definedName name="MNAUIRIE" localSheetId="6">#REF!</definedName>
    <definedName name="MNAUIRIE">#REF!</definedName>
    <definedName name="MNDLEL" localSheetId="6">#REF!</definedName>
    <definedName name="MNDLEL">#REF!</definedName>
    <definedName name="MO" localSheetId="6">#REF!</definedName>
    <definedName name="MO">#REF!</definedName>
    <definedName name="módulo1.Extenso">#N/A</definedName>
    <definedName name="MOE" localSheetId="6">#REF!</definedName>
    <definedName name="MOE">#REF!</definedName>
    <definedName name="MOH" localSheetId="6">#REF!</definedName>
    <definedName name="MOH">#REF!</definedName>
    <definedName name="mono" hidden="1">{"'Plan1'!$A$8:$F$68","'Plan1'!$A$8:$F$68"}</definedName>
    <definedName name="MOV_TERR_EMISS3_S" localSheetId="6">#REF!</definedName>
    <definedName name="MOV_TERR_EMISS3_S">#REF!</definedName>
    <definedName name="MOV_TERRA" localSheetId="6">#REF!</definedName>
    <definedName name="MOV_TERRA">#REF!</definedName>
    <definedName name="MOV_TERRA_EMISS" localSheetId="6">#REF!</definedName>
    <definedName name="MOV_TERRA_EMISS">#REF!</definedName>
    <definedName name="MOV_TERRA_EMISS2" localSheetId="6">#REF!</definedName>
    <definedName name="MOV_TERRA_EMISS2">#REF!</definedName>
    <definedName name="n" localSheetId="6">#REF!</definedName>
    <definedName name="n">#REF!</definedName>
    <definedName name="N0p" localSheetId="6">#REF!</definedName>
    <definedName name="N0p">#REF!</definedName>
    <definedName name="nADA" localSheetId="6">#REF!</definedName>
    <definedName name="nADA">#REF!</definedName>
    <definedName name="NARCISO" localSheetId="6">#REF!</definedName>
    <definedName name="NARCISO">#REF!</definedName>
    <definedName name="NFDGH">#N/A</definedName>
    <definedName name="NOME1" localSheetId="6">#REF!</definedName>
    <definedName name="NOME1">#REF!</definedName>
    <definedName name="NOME1_1" localSheetId="6">#REF!</definedName>
    <definedName name="NOME1_1">#REF!</definedName>
    <definedName name="NOME1_11" localSheetId="6">#REF!</definedName>
    <definedName name="NOME1_11">#REF!</definedName>
    <definedName name="NOME1_2" localSheetId="6">#REF!</definedName>
    <definedName name="NOME1_2">#REF!</definedName>
    <definedName name="NOME1_6" localSheetId="6">#REF!</definedName>
    <definedName name="NOME1_6">#REF!</definedName>
    <definedName name="nome2" localSheetId="6">#REF!</definedName>
    <definedName name="nome2">#REF!</definedName>
    <definedName name="nome3" localSheetId="6">#REF!</definedName>
    <definedName name="nome3">#REF!</definedName>
    <definedName name="NOMEOBRA" localSheetId="6">#REF!</definedName>
    <definedName name="NOMEOBRA">#REF!</definedName>
    <definedName name="NOp" localSheetId="6">#REF!</definedName>
    <definedName name="NOp">#REF!</definedName>
    <definedName name="NOVA" localSheetId="6">#REF!</definedName>
    <definedName name="NOVA">#REF!</definedName>
    <definedName name="NTEI" localSheetId="6">'[2]PRO-08'!#REF!</definedName>
    <definedName name="NTEI">'[2]PRO-08'!#REF!</definedName>
    <definedName name="num_linhas" localSheetId="6">#REF!</definedName>
    <definedName name="num_linhas">#REF!</definedName>
    <definedName name="NUMOBRA" localSheetId="6">#REF!</definedName>
    <definedName name="NUMOBRA">#REF!</definedName>
    <definedName name="o" localSheetId="6">#REF!</definedName>
    <definedName name="o">#REF!</definedName>
    <definedName name="oac" localSheetId="6">#REF!</definedName>
    <definedName name="oac">#REF!</definedName>
    <definedName name="oae" localSheetId="6">#REF!</definedName>
    <definedName name="oae">#REF!</definedName>
    <definedName name="OBRA">#N/A</definedName>
    <definedName name="ocom" localSheetId="6">#REF!</definedName>
    <definedName name="ocom">#REF!</definedName>
    <definedName name="OI">#N/A</definedName>
    <definedName name="OPA" localSheetId="6">'[2]PRO-08'!#REF!</definedName>
    <definedName name="OPA">'[2]PRO-08'!#REF!</definedName>
    <definedName name="opções" localSheetId="6">#REF!</definedName>
    <definedName name="opções">#REF!</definedName>
    <definedName name="Orcamen" localSheetId="6">#REF!</definedName>
    <definedName name="Orcamen">#REF!</definedName>
    <definedName name="Orçamento" localSheetId="6">#REF!</definedName>
    <definedName name="Orçamento">#REF!</definedName>
    <definedName name="Orçamento_Básico" localSheetId="6">#REF!</definedName>
    <definedName name="Orçamento_Básico">#REF!</definedName>
    <definedName name="OUTA" localSheetId="6">#REF!</definedName>
    <definedName name="OUTA">#REF!</definedName>
    <definedName name="OYU">#N/A</definedName>
    <definedName name="p" localSheetId="6">#REF!</definedName>
    <definedName name="p">#REF!</definedName>
    <definedName name="P.ORÇAMETARIA_ONERADA" localSheetId="6">#REF!</definedName>
    <definedName name="P.ORÇAMETARIA_ONERADA">#REF!</definedName>
    <definedName name="PAGINA1" localSheetId="6">#REF!</definedName>
    <definedName name="PAGINA1">#REF!</definedName>
    <definedName name="PARA" localSheetId="6">#REF!</definedName>
    <definedName name="PARA">#REF!</definedName>
    <definedName name="PARA_1" localSheetId="6">#REF!</definedName>
    <definedName name="PARA_1">#REF!</definedName>
    <definedName name="PARA_2" localSheetId="6">#REF!</definedName>
    <definedName name="PARA_2">#REF!</definedName>
    <definedName name="PARA_26" localSheetId="6">#REF!</definedName>
    <definedName name="PARA_26">#REF!</definedName>
    <definedName name="PARA_3" localSheetId="6">#REF!</definedName>
    <definedName name="PARA_3">#REF!</definedName>
    <definedName name="PARA_33" localSheetId="6">#REF!</definedName>
    <definedName name="PARA_33">#REF!</definedName>
    <definedName name="PARA_34" localSheetId="6">#REF!</definedName>
    <definedName name="PARA_34">#REF!</definedName>
    <definedName name="Parcial" localSheetId="6">#REF!</definedName>
    <definedName name="Parcial">#REF!</definedName>
    <definedName name="PASS" localSheetId="6">#REF!</definedName>
    <definedName name="PASS">#REF!</definedName>
    <definedName name="PASS_1" localSheetId="6">#REF!</definedName>
    <definedName name="PASS_1">#REF!</definedName>
    <definedName name="PASS_2" localSheetId="6">#REF!</definedName>
    <definedName name="PASS_2">#REF!</definedName>
    <definedName name="PASS_26" localSheetId="6">#REF!</definedName>
    <definedName name="PASS_26">#REF!</definedName>
    <definedName name="PASS_3" localSheetId="6">#REF!</definedName>
    <definedName name="PASS_3">#REF!</definedName>
    <definedName name="PASS_33" localSheetId="6">#REF!</definedName>
    <definedName name="PASS_33">#REF!</definedName>
    <definedName name="PASS_34" localSheetId="6">#REF!</definedName>
    <definedName name="PASS_34">#REF!</definedName>
    <definedName name="PassaExtenso" localSheetId="4">[11]!PassaExtenso</definedName>
    <definedName name="PassaExtenso" localSheetId="3">[11]!PassaExtenso</definedName>
    <definedName name="PassaExtenso" localSheetId="6">[11]!PassaExtenso</definedName>
    <definedName name="PassaExtenso" localSheetId="5">[11]!PassaExtenso</definedName>
    <definedName name="PassaExtenso" localSheetId="8">[11]!PassaExtenso</definedName>
    <definedName name="PassaExtenso" localSheetId="2">[11]!PassaExtenso</definedName>
    <definedName name="PassaExtenso" localSheetId="7">[11]!PassaExtenso</definedName>
    <definedName name="PassaExtenso" localSheetId="0">[11]!PassaExtenso</definedName>
    <definedName name="PassaExtenso">[11]!PassaExtenso</definedName>
    <definedName name="pav" localSheetId="6">#REF!</definedName>
    <definedName name="pav">#REF!</definedName>
    <definedName name="PAV_EMISS3_S" localSheetId="6">#REF!</definedName>
    <definedName name="PAV_EMISS3_S">#REF!</definedName>
    <definedName name="pavi" localSheetId="6">#REF!</definedName>
    <definedName name="pavi">#REF!</definedName>
    <definedName name="PAVIM_EMISS" localSheetId="6">#REF!</definedName>
    <definedName name="PAVIM_EMISS">#REF!</definedName>
    <definedName name="PAVIM_EMISS2" localSheetId="6">#REF!</definedName>
    <definedName name="PAVIM_EMISS2">#REF!</definedName>
    <definedName name="PAVIMENTAÇÃO" localSheetId="6">#REF!</definedName>
    <definedName name="PAVIMENTAÇÃO">#REF!</definedName>
    <definedName name="pc" localSheetId="6">#REF!</definedName>
    <definedName name="pc">#REF!</definedName>
    <definedName name="PERCAPITA" localSheetId="6">#REF!</definedName>
    <definedName name="PERCAPITA">#REF!</definedName>
    <definedName name="pesquisa" localSheetId="6">#REF!</definedName>
    <definedName name="pesquisa">#REF!</definedName>
    <definedName name="PG" localSheetId="6">#REF!</definedName>
    <definedName name="PG">#REF!</definedName>
    <definedName name="PG_1" localSheetId="6">#REF!</definedName>
    <definedName name="PG_1">#REF!</definedName>
    <definedName name="PG_2" localSheetId="6">#REF!</definedName>
    <definedName name="PG_2">#REF!</definedName>
    <definedName name="PG_26" localSheetId="6">#REF!</definedName>
    <definedName name="PG_26">#REF!</definedName>
    <definedName name="PG_3" localSheetId="6">#REF!</definedName>
    <definedName name="PG_3">#REF!</definedName>
    <definedName name="PG_33" localSheetId="6">#REF!</definedName>
    <definedName name="PG_33">#REF!</definedName>
    <definedName name="PG_34" localSheetId="6">#REF!</definedName>
    <definedName name="PG_34">#REF!</definedName>
    <definedName name="Pia_cozinha" localSheetId="6">#REF!</definedName>
    <definedName name="Pia_cozinha">#REF!</definedName>
    <definedName name="Pilar" localSheetId="6">#REF!</definedName>
    <definedName name="Pilar">#REF!</definedName>
    <definedName name="Pintura_cal" localSheetId="6">#REF!</definedName>
    <definedName name="Pintura_cal">#REF!</definedName>
    <definedName name="Pintura_óleo" localSheetId="6">#REF!</definedName>
    <definedName name="Pintura_óleo">#REF!</definedName>
    <definedName name="Piso_cimentado" localSheetId="6">#REF!</definedName>
    <definedName name="Piso_cimentado">#REF!</definedName>
    <definedName name="PL" localSheetId="6">#REF!</definedName>
    <definedName name="PL">#REF!</definedName>
    <definedName name="PL_ABC" localSheetId="6">#REF!</definedName>
    <definedName name="PL_ABC">#REF!</definedName>
    <definedName name="Placa_de_cimento" localSheetId="6">#REF!</definedName>
    <definedName name="Placa_de_cimento">#REF!</definedName>
    <definedName name="PLACA_OBRA" localSheetId="6">#REF!</definedName>
    <definedName name="PLACA_OBRA">#REF!</definedName>
    <definedName name="PLAN_RATEIO" localSheetId="6">#REF!</definedName>
    <definedName name="PLAN_RATEIO">#REF!</definedName>
    <definedName name="Plan2" localSheetId="6">#REF!</definedName>
    <definedName name="Plan2">#REF!</definedName>
    <definedName name="Plan2_1" localSheetId="6">#REF!</definedName>
    <definedName name="Plan2_1">#REF!</definedName>
    <definedName name="Plan2_2" localSheetId="6">#REF!</definedName>
    <definedName name="Plan2_2">#REF!</definedName>
    <definedName name="Plan2_26" localSheetId="6">#REF!</definedName>
    <definedName name="Plan2_26">#REF!</definedName>
    <definedName name="Plan2_3" localSheetId="6">#REF!</definedName>
    <definedName name="Plan2_3">#REF!</definedName>
    <definedName name="Plan2_33" localSheetId="6">#REF!</definedName>
    <definedName name="Plan2_33">#REF!</definedName>
    <definedName name="Plan2_34" localSheetId="6">#REF!</definedName>
    <definedName name="Plan2_34">#REF!</definedName>
    <definedName name="plan275" localSheetId="6">#REF!</definedName>
    <definedName name="plan275">#REF!</definedName>
    <definedName name="planilha" localSheetId="6">#REF!</definedName>
    <definedName name="planilha">#REF!</definedName>
    <definedName name="plano" localSheetId="6">#REF!</definedName>
    <definedName name="plano">#REF!</definedName>
    <definedName name="Poço" localSheetId="6">#REF!</definedName>
    <definedName name="Poço">#REF!</definedName>
    <definedName name="POÇO_VISIT" localSheetId="6">#REF!</definedName>
    <definedName name="POÇO_VISIT">#REF!</definedName>
    <definedName name="ppt_pistas_e_patios" localSheetId="6">#REF!</definedName>
    <definedName name="ppt_pistas_e_patios">#REF!</definedName>
    <definedName name="PRAZO_EDITAL" localSheetId="6">#REF!</definedName>
    <definedName name="PRAZO_EDITAL">#REF!</definedName>
    <definedName name="PRAZO_ORC" localSheetId="6">#REF!</definedName>
    <definedName name="PRAZO_ORC">#REF!</definedName>
    <definedName name="PRE" localSheetId="6">#REF!</definedName>
    <definedName name="PRE">#REF!</definedName>
    <definedName name="Preço_Unitário" localSheetId="6">#REF!</definedName>
    <definedName name="Preço_Unitário">#REF!</definedName>
    <definedName name="PRECOUNIT">[6]CPU!$A$1:$N$3068</definedName>
    <definedName name="Print" localSheetId="6">[12]QuQuant!#REF!</definedName>
    <definedName name="Print">[12]QuQuant!#REF!</definedName>
    <definedName name="Print_Area_MI" localSheetId="6">#REF!</definedName>
    <definedName name="Print_Area_MI">#REF!</definedName>
    <definedName name="PRINT_TITLES_MI" localSheetId="6">#REF!</definedName>
    <definedName name="PRINT_TITLES_MI">#REF!</definedName>
    <definedName name="PrzO" localSheetId="6">#REF!</definedName>
    <definedName name="PrzO">#REF!</definedName>
    <definedName name="Q" localSheetId="6">#REF!</definedName>
    <definedName name="Q">#REF!</definedName>
    <definedName name="QCI" hidden="1">{#N/A,#N/A,FALSE,"MO (2)"}</definedName>
    <definedName name="QQ">#N/A</definedName>
    <definedName name="QQ_2">#N/A</definedName>
    <definedName name="qqe">#N/A</definedName>
    <definedName name="Quadra" hidden="1">{#N/A,#N/A,FALSE,"MO (2)"}</definedName>
    <definedName name="Quant." localSheetId="6">#REF!</definedName>
    <definedName name="Quant.">#REF!</definedName>
    <definedName name="QUANT_acumu" localSheetId="6">#REF!</definedName>
    <definedName name="QUANT_acumu">#REF!</definedName>
    <definedName name="Quantidade" localSheetId="6">#REF!</definedName>
    <definedName name="Quantidade">#REF!</definedName>
    <definedName name="Quantidades" hidden="1">{#N/A,#N/A,FALSE,"MO (2)"}</definedName>
    <definedName name="QWAD">#N/A</definedName>
    <definedName name="qwe" localSheetId="6">#REF!</definedName>
    <definedName name="qwe">#REF!</definedName>
    <definedName name="qwe_1" localSheetId="6">#REF!</definedName>
    <definedName name="qwe_1">#REF!</definedName>
    <definedName name="qwe_2" localSheetId="6">#REF!</definedName>
    <definedName name="qwe_2">#REF!</definedName>
    <definedName name="qwe_26" localSheetId="6">#REF!</definedName>
    <definedName name="qwe_26">#REF!</definedName>
    <definedName name="qwe_3" localSheetId="6">#REF!</definedName>
    <definedName name="qwe_3">#REF!</definedName>
    <definedName name="qwe_33" localSheetId="6">#REF!</definedName>
    <definedName name="qwe_33">#REF!</definedName>
    <definedName name="qwe_34" localSheetId="6">#REF!</definedName>
    <definedName name="qwe_34">#REF!</definedName>
    <definedName name="QWEQ">#N/A</definedName>
    <definedName name="Radier" localSheetId="6">#REF!</definedName>
    <definedName name="Radier">#REF!</definedName>
    <definedName name="RBV">[13]Teor!$C$3:$C$7</definedName>
    <definedName name="rd" localSheetId="6">#REF!</definedName>
    <definedName name="rd">#REF!</definedName>
    <definedName name="rea" localSheetId="6">#REF!</definedName>
    <definedName name="rea">#REF!</definedName>
    <definedName name="Reaterro" localSheetId="6">#REF!</definedName>
    <definedName name="Reaterro">#REF!</definedName>
    <definedName name="Reboco" localSheetId="6">#REF!</definedName>
    <definedName name="Reboco">#REF!</definedName>
    <definedName name="reca">#N/A</definedName>
    <definedName name="recape">#N/A</definedName>
    <definedName name="recapeamento">#N/A</definedName>
    <definedName name="recife" localSheetId="6">#REF!</definedName>
    <definedName name="recife">#REF!</definedName>
    <definedName name="REDE_COLETORA_MAT" localSheetId="6">#REF!</definedName>
    <definedName name="REDE_COLETORA_MAT">#REF!</definedName>
    <definedName name="REDE_COLETORA_SERV" localSheetId="6">#REF!</definedName>
    <definedName name="REDE_COLETORA_SERV">#REF!</definedName>
    <definedName name="Refeição" localSheetId="6">#REF!</definedName>
    <definedName name="Refeição">#REF!</definedName>
    <definedName name="RefParalis" localSheetId="6">#REF!</definedName>
    <definedName name="RefParalis">#REF!</definedName>
    <definedName name="REG" localSheetId="6">#REF!</definedName>
    <definedName name="REG">#REF!</definedName>
    <definedName name="REGULA" localSheetId="6">#REF!</definedName>
    <definedName name="REGULA">#REF!</definedName>
    <definedName name="remoçao" localSheetId="6">#REF!</definedName>
    <definedName name="remoçao">#REF!</definedName>
    <definedName name="RES">#N/A</definedName>
    <definedName name="Res10Prog" localSheetId="6">#REF!</definedName>
    <definedName name="Res10Prog">#REF!</definedName>
    <definedName name="RESUMO">#N/A</definedName>
    <definedName name="RESUMO.">#N/A</definedName>
    <definedName name="RESUMO1">#N/A</definedName>
    <definedName name="RMA" localSheetId="6">'[2]PRO-08'!#REF!</definedName>
    <definedName name="RMA">'[2]PRO-08'!#REF!</definedName>
    <definedName name="RP" localSheetId="6">#REF!</definedName>
    <definedName name="RP">#REF!</definedName>
    <definedName name="RP_1" localSheetId="6">#REF!</definedName>
    <definedName name="RP_1">#REF!</definedName>
    <definedName name="RP_2" localSheetId="6">#REF!</definedName>
    <definedName name="RP_2">#REF!</definedName>
    <definedName name="RP_26" localSheetId="6">#REF!</definedName>
    <definedName name="RP_26">#REF!</definedName>
    <definedName name="RP_3" localSheetId="6">#REF!</definedName>
    <definedName name="RP_3">#REF!</definedName>
    <definedName name="RP_33" localSheetId="6">#REF!</definedName>
    <definedName name="RP_33">#REF!</definedName>
    <definedName name="RP_34" localSheetId="6">#REF!</definedName>
    <definedName name="RP_34">#REF!</definedName>
    <definedName name="RS" localSheetId="6">#REF!</definedName>
    <definedName name="RS">#REF!</definedName>
    <definedName name="RT">#N/A</definedName>
    <definedName name="RTUYRT">#N/A</definedName>
    <definedName name="RTYW">#N/A</definedName>
    <definedName name="RURTU">#N/A</definedName>
    <definedName name="s" localSheetId="6">#REF!</definedName>
    <definedName name="s">#REF!</definedName>
    <definedName name="sa" localSheetId="6">[1]COMPOS1!#REF!</definedName>
    <definedName name="sa">[1]COMPOS1!#REF!</definedName>
    <definedName name="SACO" localSheetId="6">[14]DI4!#REF!</definedName>
    <definedName name="SACO">[14]DI4!#REF!</definedName>
    <definedName name="SACO2" localSheetId="6">[14]DI4!#REF!</definedName>
    <definedName name="SACO2">[14]DI4!#REF!</definedName>
    <definedName name="SACO3" localSheetId="6">[14]DI4!#REF!</definedName>
    <definedName name="SACO3">[14]DI4!#REF!</definedName>
    <definedName name="SAO" hidden="1">{#N/A,#N/A,FALSE,"Planilha";#N/A,#N/A,FALSE,"Resumo";#N/A,#N/A,FALSE,"Fisico";#N/A,#N/A,FALSE,"Financeiro";#N/A,#N/A,FALSE,"Financeiro"}</definedName>
    <definedName name="sbg" localSheetId="6">#REF!</definedName>
    <definedName name="sbg">#REF!</definedName>
    <definedName name="SBRP" localSheetId="6">#REF!</definedName>
    <definedName name="SBRP">#REF!</definedName>
    <definedName name="sbrp." localSheetId="6">#REF!</definedName>
    <definedName name="sbrp.">#REF!</definedName>
    <definedName name="sbrp._1" localSheetId="6">#REF!</definedName>
    <definedName name="sbrp._1">#REF!</definedName>
    <definedName name="sbrp._2" localSheetId="6">#REF!</definedName>
    <definedName name="sbrp._2">#REF!</definedName>
    <definedName name="sbrp._26" localSheetId="6">#REF!</definedName>
    <definedName name="sbrp._26">#REF!</definedName>
    <definedName name="sbrp._3" localSheetId="6">#REF!</definedName>
    <definedName name="sbrp._3">#REF!</definedName>
    <definedName name="sbrp._33" localSheetId="6">#REF!</definedName>
    <definedName name="sbrp._33">#REF!</definedName>
    <definedName name="sbrp._34" localSheetId="6">#REF!</definedName>
    <definedName name="sbrp._34">#REF!</definedName>
    <definedName name="SBRP_1" localSheetId="6">#REF!</definedName>
    <definedName name="SBRP_1">#REF!</definedName>
    <definedName name="SBRP_2" localSheetId="6">#REF!</definedName>
    <definedName name="SBRP_2">#REF!</definedName>
    <definedName name="SBRP_26" localSheetId="6">#REF!</definedName>
    <definedName name="SBRP_26">#REF!</definedName>
    <definedName name="SBRP_3" localSheetId="6">#REF!</definedName>
    <definedName name="SBRP_3">#REF!</definedName>
    <definedName name="SBRP_33" localSheetId="6">#REF!</definedName>
    <definedName name="SBRP_33">#REF!</definedName>
    <definedName name="SBRP_34" localSheetId="6">#REF!</definedName>
    <definedName name="SBRP_34">#REF!</definedName>
    <definedName name="SBTC" localSheetId="6">#REF!</definedName>
    <definedName name="SBTC">#REF!</definedName>
    <definedName name="SDASD" localSheetId="6">#REF!</definedName>
    <definedName name="SDASD">#REF!</definedName>
    <definedName name="SDGH" localSheetId="6">#REF!</definedName>
    <definedName name="SDGH">#REF!</definedName>
    <definedName name="SemanaTerminando" localSheetId="6">[15]materiais!#REF!</definedName>
    <definedName name="SemanaTerminando">[15]materiais!#REF!</definedName>
    <definedName name="SEMP100" localSheetId="6">#REF!</definedName>
    <definedName name="SEMP100">#REF!</definedName>
    <definedName name="SEMP100_1" localSheetId="6">#REF!</definedName>
    <definedName name="SEMP100_1">#REF!</definedName>
    <definedName name="SEMP100_2" localSheetId="6">#REF!</definedName>
    <definedName name="SEMP100_2">#REF!</definedName>
    <definedName name="SEMP100_26" localSheetId="6">#REF!</definedName>
    <definedName name="SEMP100_26">#REF!</definedName>
    <definedName name="SEMP100_3" localSheetId="6">#REF!</definedName>
    <definedName name="SEMP100_3">#REF!</definedName>
    <definedName name="SEMP100_33" localSheetId="6">#REF!</definedName>
    <definedName name="SEMP100_33">#REF!</definedName>
    <definedName name="SEMP100_34" localSheetId="6">#REF!</definedName>
    <definedName name="SEMP100_34">#REF!</definedName>
    <definedName name="SEMP109" localSheetId="6">#REF!</definedName>
    <definedName name="SEMP109">#REF!</definedName>
    <definedName name="SEMP109_1" localSheetId="6">#REF!</definedName>
    <definedName name="SEMP109_1">#REF!</definedName>
    <definedName name="SEMP109_2" localSheetId="6">#REF!</definedName>
    <definedName name="SEMP109_2">#REF!</definedName>
    <definedName name="SEMP109_26" localSheetId="6">#REF!</definedName>
    <definedName name="SEMP109_26">#REF!</definedName>
    <definedName name="SEMP109_3" localSheetId="6">#REF!</definedName>
    <definedName name="SEMP109_3">#REF!</definedName>
    <definedName name="SEMP109_33" localSheetId="6">#REF!</definedName>
    <definedName name="SEMP109_33">#REF!</definedName>
    <definedName name="SEMP109_34" localSheetId="6">#REF!</definedName>
    <definedName name="SEMP109_34">#REF!</definedName>
    <definedName name="SEMP164" localSheetId="6">#REF!</definedName>
    <definedName name="SEMP164">#REF!</definedName>
    <definedName name="SEMP164_1" localSheetId="6">#REF!</definedName>
    <definedName name="SEMP164_1">#REF!</definedName>
    <definedName name="SEMP164_2" localSheetId="6">#REF!</definedName>
    <definedName name="SEMP164_2">#REF!</definedName>
    <definedName name="SEMP164_26" localSheetId="6">#REF!</definedName>
    <definedName name="SEMP164_26">#REF!</definedName>
    <definedName name="SEMP164_3" localSheetId="6">#REF!</definedName>
    <definedName name="SEMP164_3">#REF!</definedName>
    <definedName name="SEMP164_33" localSheetId="6">#REF!</definedName>
    <definedName name="SEMP164_33">#REF!</definedName>
    <definedName name="SEMP164_34" localSheetId="6">#REF!</definedName>
    <definedName name="SEMP164_34">#REF!</definedName>
    <definedName name="SEMP221" localSheetId="6">#REF!</definedName>
    <definedName name="SEMP221">#REF!</definedName>
    <definedName name="SEMP221_1" localSheetId="6">#REF!</definedName>
    <definedName name="SEMP221_1">#REF!</definedName>
    <definedName name="SEMP221_2" localSheetId="6">#REF!</definedName>
    <definedName name="SEMP221_2">#REF!</definedName>
    <definedName name="SEMP221_26" localSheetId="6">#REF!</definedName>
    <definedName name="SEMP221_26">#REF!</definedName>
    <definedName name="SEMP221_3" localSheetId="6">#REF!</definedName>
    <definedName name="SEMP221_3">#REF!</definedName>
    <definedName name="SEMP221_33" localSheetId="6">#REF!</definedName>
    <definedName name="SEMP221_33">#REF!</definedName>
    <definedName name="SEMP221_34" localSheetId="6">#REF!</definedName>
    <definedName name="SEMP221_34">#REF!</definedName>
    <definedName name="SEMP223" localSheetId="6">#REF!</definedName>
    <definedName name="SEMP223">#REF!</definedName>
    <definedName name="SEMP223_1" localSheetId="6">#REF!</definedName>
    <definedName name="SEMP223_1">#REF!</definedName>
    <definedName name="SEMP223_2" localSheetId="6">#REF!</definedName>
    <definedName name="SEMP223_2">#REF!</definedName>
    <definedName name="SEMP223_26" localSheetId="6">#REF!</definedName>
    <definedName name="SEMP223_26">#REF!</definedName>
    <definedName name="SEMP223_3" localSheetId="6">#REF!</definedName>
    <definedName name="SEMP223_3">#REF!</definedName>
    <definedName name="SEMP223_33" localSheetId="6">#REF!</definedName>
    <definedName name="SEMP223_33">#REF!</definedName>
    <definedName name="SEMP223_34" localSheetId="6">#REF!</definedName>
    <definedName name="SEMP223_34">#REF!</definedName>
    <definedName name="SEMP225" localSheetId="6">#REF!</definedName>
    <definedName name="SEMP225">#REF!</definedName>
    <definedName name="SEMP225_1" localSheetId="6">#REF!</definedName>
    <definedName name="SEMP225_1">#REF!</definedName>
    <definedName name="SEMP225_2" localSheetId="6">#REF!</definedName>
    <definedName name="SEMP225_2">#REF!</definedName>
    <definedName name="SEMP225_26" localSheetId="6">#REF!</definedName>
    <definedName name="SEMP225_26">#REF!</definedName>
    <definedName name="SEMP225_3" localSheetId="6">#REF!</definedName>
    <definedName name="SEMP225_3">#REF!</definedName>
    <definedName name="SEMP225_33" localSheetId="6">#REF!</definedName>
    <definedName name="SEMP225_33">#REF!</definedName>
    <definedName name="SEMP225_34" localSheetId="6">#REF!</definedName>
    <definedName name="SEMP225_34">#REF!</definedName>
    <definedName name="SEMP237" localSheetId="6">#REF!</definedName>
    <definedName name="SEMP237">#REF!</definedName>
    <definedName name="SEMP237_1" localSheetId="6">#REF!</definedName>
    <definedName name="SEMP237_1">#REF!</definedName>
    <definedName name="SEMP237_2" localSheetId="6">#REF!</definedName>
    <definedName name="SEMP237_2">#REF!</definedName>
    <definedName name="SEMP237_26" localSheetId="6">#REF!</definedName>
    <definedName name="SEMP237_26">#REF!</definedName>
    <definedName name="SEMP237_3" localSheetId="6">#REF!</definedName>
    <definedName name="SEMP237_3">#REF!</definedName>
    <definedName name="SEMP237_33" localSheetId="6">#REF!</definedName>
    <definedName name="SEMP237_33">#REF!</definedName>
    <definedName name="SEMP237_34" localSheetId="6">#REF!</definedName>
    <definedName name="SEMP237_34">#REF!</definedName>
    <definedName name="SEMP258" localSheetId="6">#REF!</definedName>
    <definedName name="SEMP258">#REF!</definedName>
    <definedName name="SEMP258_1" localSheetId="6">#REF!</definedName>
    <definedName name="SEMP258_1">#REF!</definedName>
    <definedName name="SEMP258_2" localSheetId="6">#REF!</definedName>
    <definedName name="SEMP258_2">#REF!</definedName>
    <definedName name="SEMP258_26" localSheetId="6">#REF!</definedName>
    <definedName name="SEMP258_26">#REF!</definedName>
    <definedName name="SEMP258_3" localSheetId="6">#REF!</definedName>
    <definedName name="SEMP258_3">#REF!</definedName>
    <definedName name="SEMP258_33" localSheetId="6">#REF!</definedName>
    <definedName name="SEMP258_33">#REF!</definedName>
    <definedName name="SEMP258_34" localSheetId="6">#REF!</definedName>
    <definedName name="SEMP258_34">#REF!</definedName>
    <definedName name="SEMP270" localSheetId="6">#REF!</definedName>
    <definedName name="SEMP270">#REF!</definedName>
    <definedName name="SEMP270_1" localSheetId="6">#REF!</definedName>
    <definedName name="SEMP270_1">#REF!</definedName>
    <definedName name="SEMP270_2" localSheetId="6">#REF!</definedName>
    <definedName name="SEMP270_2">#REF!</definedName>
    <definedName name="SEMP270_25" localSheetId="6">'[8]270Garanhuns'!#REF!</definedName>
    <definedName name="SEMP270_25">'[8]270Garanhuns'!#REF!</definedName>
    <definedName name="SEMP270_26" localSheetId="6">#REF!</definedName>
    <definedName name="SEMP270_26">#REF!</definedName>
    <definedName name="SEMP270_3" localSheetId="6">#REF!</definedName>
    <definedName name="SEMP270_3">#REF!</definedName>
    <definedName name="SEMP270_33" localSheetId="6">#REF!</definedName>
    <definedName name="SEMP270_33">#REF!</definedName>
    <definedName name="SEMP270_34" localSheetId="6">#REF!</definedName>
    <definedName name="SEMP270_34">#REF!</definedName>
    <definedName name="SEMP271" localSheetId="6">#REF!</definedName>
    <definedName name="SEMP271">#REF!</definedName>
    <definedName name="SEMP271_1" localSheetId="6">#REF!</definedName>
    <definedName name="SEMP271_1">#REF!</definedName>
    <definedName name="SEMP271_2" localSheetId="6">#REF!</definedName>
    <definedName name="SEMP271_2">#REF!</definedName>
    <definedName name="SEMP271_26" localSheetId="6">#REF!</definedName>
    <definedName name="SEMP271_26">#REF!</definedName>
    <definedName name="SEMP271_3" localSheetId="6">#REF!</definedName>
    <definedName name="SEMP271_3">#REF!</definedName>
    <definedName name="SEMP271_33" localSheetId="6">#REF!</definedName>
    <definedName name="SEMP271_33">#REF!</definedName>
    <definedName name="SEMP271_34" localSheetId="6">#REF!</definedName>
    <definedName name="SEMP271_34">#REF!</definedName>
    <definedName name="SEMP2731" localSheetId="6">#REF!</definedName>
    <definedName name="SEMP2731">#REF!</definedName>
    <definedName name="SEMP2731_1" localSheetId="6">#REF!</definedName>
    <definedName name="SEMP2731_1">#REF!</definedName>
    <definedName name="SEMP2731_2" localSheetId="6">#REF!</definedName>
    <definedName name="SEMP2731_2">#REF!</definedName>
    <definedName name="SEMP2731_26" localSheetId="6">#REF!</definedName>
    <definedName name="SEMP2731_26">#REF!</definedName>
    <definedName name="SEMP2731_3" localSheetId="6">#REF!</definedName>
    <definedName name="SEMP2731_3">#REF!</definedName>
    <definedName name="SEMP2731_33" localSheetId="6">#REF!</definedName>
    <definedName name="SEMP2731_33">#REF!</definedName>
    <definedName name="SEMP2731_34" localSheetId="6">#REF!</definedName>
    <definedName name="SEMP2731_34">#REF!</definedName>
    <definedName name="SEMP2732" localSheetId="6">#REF!</definedName>
    <definedName name="SEMP2732">#REF!</definedName>
    <definedName name="SEMP2732_1" localSheetId="6">#REF!</definedName>
    <definedName name="SEMP2732_1">#REF!</definedName>
    <definedName name="SEMP2732_2" localSheetId="6">#REF!</definedName>
    <definedName name="SEMP2732_2">#REF!</definedName>
    <definedName name="SEMP2732_26" localSheetId="6">#REF!</definedName>
    <definedName name="SEMP2732_26">#REF!</definedName>
    <definedName name="SEMP2732_3" localSheetId="6">#REF!</definedName>
    <definedName name="SEMP2732_3">#REF!</definedName>
    <definedName name="SEMP2732_33" localSheetId="6">#REF!</definedName>
    <definedName name="SEMP2732_33">#REF!</definedName>
    <definedName name="SEMP2732_34" localSheetId="6">#REF!</definedName>
    <definedName name="SEMP2732_34">#REF!</definedName>
    <definedName name="SEMP274" localSheetId="6">#REF!</definedName>
    <definedName name="SEMP274">#REF!</definedName>
    <definedName name="SEMP274_1" localSheetId="6">#REF!</definedName>
    <definedName name="SEMP274_1">#REF!</definedName>
    <definedName name="SEMP274_2" localSheetId="6">#REF!</definedName>
    <definedName name="SEMP274_2">#REF!</definedName>
    <definedName name="SEMP274_26" localSheetId="6">#REF!</definedName>
    <definedName name="SEMP274_26">#REF!</definedName>
    <definedName name="SEMP274_3" localSheetId="6">#REF!</definedName>
    <definedName name="SEMP274_3">#REF!</definedName>
    <definedName name="SEMP274_33" localSheetId="6">#REF!</definedName>
    <definedName name="SEMP274_33">#REF!</definedName>
    <definedName name="SEMP274_34" localSheetId="6">#REF!</definedName>
    <definedName name="SEMP274_34">#REF!</definedName>
    <definedName name="SEMP333" localSheetId="6">#REF!</definedName>
    <definedName name="SEMP333">#REF!</definedName>
    <definedName name="SEMP333_1" localSheetId="6">#REF!</definedName>
    <definedName name="SEMP333_1">#REF!</definedName>
    <definedName name="SEMP333_2" localSheetId="6">#REF!</definedName>
    <definedName name="SEMP333_2">#REF!</definedName>
    <definedName name="SEMP333_22" localSheetId="6">#REF!</definedName>
    <definedName name="SEMP333_22">#REF!</definedName>
    <definedName name="SEMP333_23" localSheetId="6">#REF!</definedName>
    <definedName name="SEMP333_23">#REF!</definedName>
    <definedName name="SEMP333_26" localSheetId="6">#REF!</definedName>
    <definedName name="SEMP333_26">#REF!</definedName>
    <definedName name="SEMP333_3" localSheetId="6">#REF!</definedName>
    <definedName name="SEMP333_3">#REF!</definedName>
    <definedName name="SEMP333_33" localSheetId="6">#REF!</definedName>
    <definedName name="SEMP333_33">#REF!</definedName>
    <definedName name="SEMP333_34" localSheetId="6">#REF!</definedName>
    <definedName name="SEMP333_34">#REF!</definedName>
    <definedName name="SEMP337" localSheetId="6">#REF!</definedName>
    <definedName name="SEMP337">#REF!</definedName>
    <definedName name="SEMP337_1" localSheetId="6">#REF!</definedName>
    <definedName name="SEMP337_1">#REF!</definedName>
    <definedName name="SEMP337_2" localSheetId="6">#REF!</definedName>
    <definedName name="SEMP337_2">#REF!</definedName>
    <definedName name="SEMP337_26" localSheetId="6">#REF!</definedName>
    <definedName name="SEMP337_26">#REF!</definedName>
    <definedName name="SEMP337_3" localSheetId="6">#REF!</definedName>
    <definedName name="SEMP337_3">#REF!</definedName>
    <definedName name="SEMP337_33" localSheetId="6">#REF!</definedName>
    <definedName name="SEMP337_33">#REF!</definedName>
    <definedName name="SEMP337_34" localSheetId="6">#REF!</definedName>
    <definedName name="SEMP337_34">#REF!</definedName>
    <definedName name="SEMP352" localSheetId="6">#REF!</definedName>
    <definedName name="SEMP352">#REF!</definedName>
    <definedName name="SEMP352_1" localSheetId="6">#REF!</definedName>
    <definedName name="SEMP352_1">#REF!</definedName>
    <definedName name="SEMP352_2" localSheetId="6">#REF!</definedName>
    <definedName name="SEMP352_2">#REF!</definedName>
    <definedName name="SEMP352_26" localSheetId="6">#REF!</definedName>
    <definedName name="SEMP352_26">#REF!</definedName>
    <definedName name="SEMP352_3" localSheetId="6">#REF!</definedName>
    <definedName name="SEMP352_3">#REF!</definedName>
    <definedName name="SEMP352_33" localSheetId="6">#REF!</definedName>
    <definedName name="SEMP352_33">#REF!</definedName>
    <definedName name="SEMP352_34" localSheetId="6">#REF!</definedName>
    <definedName name="SEMP352_34">#REF!</definedName>
    <definedName name="SEMP387ZC" localSheetId="6">#REF!</definedName>
    <definedName name="SEMP387ZC">#REF!</definedName>
    <definedName name="SEMP387ZC_1" localSheetId="6">#REF!</definedName>
    <definedName name="SEMP387ZC_1">#REF!</definedName>
    <definedName name="SEMP387ZC_2" localSheetId="6">#REF!</definedName>
    <definedName name="SEMP387ZC_2">#REF!</definedName>
    <definedName name="SEMP387ZC_26" localSheetId="6">#REF!</definedName>
    <definedName name="SEMP387ZC_26">#REF!</definedName>
    <definedName name="SEMP387ZC_3" localSheetId="6">#REF!</definedName>
    <definedName name="SEMP387ZC_3">#REF!</definedName>
    <definedName name="SEMP387ZC_33" localSheetId="6">#REF!</definedName>
    <definedName name="SEMP387ZC_33">#REF!</definedName>
    <definedName name="SEMP387ZC_34" localSheetId="6">#REF!</definedName>
    <definedName name="SEMP387ZC_34">#REF!</definedName>
    <definedName name="SEMP387ZN" localSheetId="6">#REF!</definedName>
    <definedName name="SEMP387ZN">#REF!</definedName>
    <definedName name="SEMP387ZN_1" localSheetId="6">#REF!</definedName>
    <definedName name="SEMP387ZN_1">#REF!</definedName>
    <definedName name="SEMP387ZN_2" localSheetId="6">#REF!</definedName>
    <definedName name="SEMP387ZN_2">#REF!</definedName>
    <definedName name="SEMP387ZN_26" localSheetId="6">#REF!</definedName>
    <definedName name="SEMP387ZN_26">#REF!</definedName>
    <definedName name="SEMP387ZN_3" localSheetId="6">#REF!</definedName>
    <definedName name="SEMP387ZN_3">#REF!</definedName>
    <definedName name="SEMP387ZN_33" localSheetId="6">#REF!</definedName>
    <definedName name="SEMP387ZN_33">#REF!</definedName>
    <definedName name="SEMP387ZN_34" localSheetId="6">#REF!</definedName>
    <definedName name="SEMP387ZN_34">#REF!</definedName>
    <definedName name="SEMP387ZS" localSheetId="6">#REF!</definedName>
    <definedName name="SEMP387ZS">#REF!</definedName>
    <definedName name="SEMP387ZS_1" localSheetId="6">#REF!</definedName>
    <definedName name="SEMP387ZS_1">#REF!</definedName>
    <definedName name="SEMP387ZS_2" localSheetId="6">#REF!</definedName>
    <definedName name="SEMP387ZS_2">#REF!</definedName>
    <definedName name="SEMP387ZS_26" localSheetId="6">#REF!</definedName>
    <definedName name="SEMP387ZS_26">#REF!</definedName>
    <definedName name="SEMP387ZS_3" localSheetId="6">#REF!</definedName>
    <definedName name="SEMP387ZS_3">#REF!</definedName>
    <definedName name="SEMP387ZS_33" localSheetId="6">#REF!</definedName>
    <definedName name="SEMP387ZS_33">#REF!</definedName>
    <definedName name="SEMP387ZS_34" localSheetId="6">#REF!</definedName>
    <definedName name="SEMP387ZS_34">#REF!</definedName>
    <definedName name="SERHY" localSheetId="6">#REF!</definedName>
    <definedName name="SERHY">#REF!</definedName>
    <definedName name="Serviços" localSheetId="6">#REF!</definedName>
    <definedName name="Serviços">#REF!</definedName>
    <definedName name="SETA" localSheetId="6">#REF!</definedName>
    <definedName name="SETA">#REF!</definedName>
    <definedName name="SG_01_01" localSheetId="6">#REF!</definedName>
    <definedName name="SG_01_01">#REF!</definedName>
    <definedName name="SG_01_02" localSheetId="6">#REF!</definedName>
    <definedName name="SG_01_02">#REF!</definedName>
    <definedName name="SG_01_03" localSheetId="6">#REF!</definedName>
    <definedName name="SG_01_03">#REF!</definedName>
    <definedName name="SG_01_04" localSheetId="6">#REF!</definedName>
    <definedName name="SG_01_04">#REF!</definedName>
    <definedName name="SG_01_05" localSheetId="6">#REF!</definedName>
    <definedName name="SG_01_05">#REF!</definedName>
    <definedName name="SG_01_06" localSheetId="6">#REF!</definedName>
    <definedName name="SG_01_06">#REF!</definedName>
    <definedName name="SG_01_07" localSheetId="6">#REF!</definedName>
    <definedName name="SG_01_07">#REF!</definedName>
    <definedName name="SG_01_08" localSheetId="6">#REF!</definedName>
    <definedName name="SG_01_08">#REF!</definedName>
    <definedName name="SG_01_09" localSheetId="6">#REF!</definedName>
    <definedName name="SG_01_09">#REF!</definedName>
    <definedName name="SG_01_10" localSheetId="6">#REF!</definedName>
    <definedName name="SG_01_10">#REF!</definedName>
    <definedName name="SG_01_11" localSheetId="6">#REF!</definedName>
    <definedName name="SG_01_11">#REF!</definedName>
    <definedName name="SG_01_12" localSheetId="6">#REF!</definedName>
    <definedName name="SG_01_12">#REF!</definedName>
    <definedName name="SG_01_13" localSheetId="6">#REF!</definedName>
    <definedName name="SG_01_13">#REF!</definedName>
    <definedName name="SG_01_14" localSheetId="6">#REF!</definedName>
    <definedName name="SG_01_14">#REF!</definedName>
    <definedName name="SG_01_15" localSheetId="6">#REF!</definedName>
    <definedName name="SG_01_15">#REF!</definedName>
    <definedName name="SG_02_01" localSheetId="6">#REF!</definedName>
    <definedName name="SG_02_01">#REF!</definedName>
    <definedName name="SG_02_02" localSheetId="6">#REF!</definedName>
    <definedName name="SG_02_02">#REF!</definedName>
    <definedName name="SG_02_03" localSheetId="6">#REF!</definedName>
    <definedName name="SG_02_03">#REF!</definedName>
    <definedName name="SG_02_04" localSheetId="6">#REF!</definedName>
    <definedName name="SG_02_04">#REF!</definedName>
    <definedName name="SG_02_05" localSheetId="6">#REF!</definedName>
    <definedName name="SG_02_05">#REF!</definedName>
    <definedName name="SG_02_06" localSheetId="6">#REF!</definedName>
    <definedName name="SG_02_06">#REF!</definedName>
    <definedName name="SG_02_07" localSheetId="6">#REF!</definedName>
    <definedName name="SG_02_07">#REF!</definedName>
    <definedName name="SG_02_08" localSheetId="6">#REF!</definedName>
    <definedName name="SG_02_08">#REF!</definedName>
    <definedName name="SG_02_09" localSheetId="6">#REF!</definedName>
    <definedName name="SG_02_09">#REF!</definedName>
    <definedName name="SG_02_10" localSheetId="6">#REF!</definedName>
    <definedName name="SG_02_10">#REF!</definedName>
    <definedName name="SG_02_11" localSheetId="6">#REF!</definedName>
    <definedName name="SG_02_11">#REF!</definedName>
    <definedName name="SG_02_12" localSheetId="6">#REF!</definedName>
    <definedName name="SG_02_12">#REF!</definedName>
    <definedName name="SG_02_13" localSheetId="6">#REF!</definedName>
    <definedName name="SG_02_13">#REF!</definedName>
    <definedName name="SG_02_14" localSheetId="6">#REF!</definedName>
    <definedName name="SG_02_14">#REF!</definedName>
    <definedName name="SG_02_15" localSheetId="6">#REF!</definedName>
    <definedName name="SG_02_15">#REF!</definedName>
    <definedName name="SG_03_01" localSheetId="6">#REF!</definedName>
    <definedName name="SG_03_01">#REF!</definedName>
    <definedName name="SG_03_02" localSheetId="6">#REF!</definedName>
    <definedName name="SG_03_02">#REF!</definedName>
    <definedName name="SG_03_03" localSheetId="6">#REF!</definedName>
    <definedName name="SG_03_03">#REF!</definedName>
    <definedName name="SG_03_04" localSheetId="6">#REF!</definedName>
    <definedName name="SG_03_04">#REF!</definedName>
    <definedName name="SG_03_05" localSheetId="6">#REF!</definedName>
    <definedName name="SG_03_05">#REF!</definedName>
    <definedName name="SG_03_06" localSheetId="6">#REF!</definedName>
    <definedName name="SG_03_06">#REF!</definedName>
    <definedName name="SG_03_07" localSheetId="6">#REF!</definedName>
    <definedName name="SG_03_07">#REF!</definedName>
    <definedName name="SG_03_08" localSheetId="6">#REF!</definedName>
    <definedName name="SG_03_08">#REF!</definedName>
    <definedName name="SG_03_09" localSheetId="6">#REF!</definedName>
    <definedName name="SG_03_09">#REF!</definedName>
    <definedName name="SG_03_10" localSheetId="6">#REF!</definedName>
    <definedName name="SG_03_10">#REF!</definedName>
    <definedName name="SG_03_11" localSheetId="6">#REF!</definedName>
    <definedName name="SG_03_11">#REF!</definedName>
    <definedName name="SG_03_12" localSheetId="6">#REF!</definedName>
    <definedName name="SG_03_12">#REF!</definedName>
    <definedName name="SG_03_13" localSheetId="6">#REF!</definedName>
    <definedName name="SG_03_13">#REF!</definedName>
    <definedName name="SG_03_14" localSheetId="6">#REF!</definedName>
    <definedName name="SG_03_14">#REF!</definedName>
    <definedName name="SG_03_15" localSheetId="6">#REF!</definedName>
    <definedName name="SG_03_15">#REF!</definedName>
    <definedName name="SG_03_17" localSheetId="6">#REF!</definedName>
    <definedName name="SG_03_17">#REF!</definedName>
    <definedName name="SG_03_18" localSheetId="6">#REF!</definedName>
    <definedName name="SG_03_18">#REF!</definedName>
    <definedName name="SG_04_01" localSheetId="6">#REF!</definedName>
    <definedName name="SG_04_01">#REF!</definedName>
    <definedName name="SG_04_02" localSheetId="6">#REF!</definedName>
    <definedName name="SG_04_02">#REF!</definedName>
    <definedName name="SG_04_03" localSheetId="6">#REF!</definedName>
    <definedName name="SG_04_03">#REF!</definedName>
    <definedName name="SG_04_04" localSheetId="6">#REF!</definedName>
    <definedName name="SG_04_04">#REF!</definedName>
    <definedName name="SG_04_05" localSheetId="6">#REF!</definedName>
    <definedName name="SG_04_05">#REF!</definedName>
    <definedName name="SG_04_06" localSheetId="6">#REF!</definedName>
    <definedName name="SG_04_06">#REF!</definedName>
    <definedName name="SG_04_07" localSheetId="6">#REF!</definedName>
    <definedName name="SG_04_07">#REF!</definedName>
    <definedName name="SG_04_08" localSheetId="6">#REF!</definedName>
    <definedName name="SG_04_08">#REF!</definedName>
    <definedName name="SG_04_09" localSheetId="6">#REF!</definedName>
    <definedName name="SG_04_09">#REF!</definedName>
    <definedName name="SG_04_10" localSheetId="6">#REF!</definedName>
    <definedName name="SG_04_10">#REF!</definedName>
    <definedName name="SG_04_11" localSheetId="6">#REF!</definedName>
    <definedName name="SG_04_11">#REF!</definedName>
    <definedName name="SG_04_12" localSheetId="6">#REF!</definedName>
    <definedName name="SG_04_12">#REF!</definedName>
    <definedName name="SG_04_13" localSheetId="6">#REF!</definedName>
    <definedName name="SG_04_13">#REF!</definedName>
    <definedName name="SG_04_14" localSheetId="6">#REF!</definedName>
    <definedName name="SG_04_14">#REF!</definedName>
    <definedName name="SG_04_15" localSheetId="6">#REF!</definedName>
    <definedName name="SG_04_15">#REF!</definedName>
    <definedName name="SG_05_01" localSheetId="6">#REF!</definedName>
    <definedName name="SG_05_01">#REF!</definedName>
    <definedName name="SG_05_02" localSheetId="6">#REF!</definedName>
    <definedName name="SG_05_02">#REF!</definedName>
    <definedName name="SG_05_03" localSheetId="6">#REF!</definedName>
    <definedName name="SG_05_03">#REF!</definedName>
    <definedName name="SG_05_04" localSheetId="6">#REF!</definedName>
    <definedName name="SG_05_04">#REF!</definedName>
    <definedName name="SG_05_05" localSheetId="6">#REF!</definedName>
    <definedName name="SG_05_05">#REF!</definedName>
    <definedName name="SG_05_06" localSheetId="6">#REF!</definedName>
    <definedName name="SG_05_06">#REF!</definedName>
    <definedName name="SG_05_07" localSheetId="6">#REF!</definedName>
    <definedName name="SG_05_07">#REF!</definedName>
    <definedName name="SG_05_08" localSheetId="6">#REF!</definedName>
    <definedName name="SG_05_08">#REF!</definedName>
    <definedName name="SG_05_09" localSheetId="6">#REF!</definedName>
    <definedName name="SG_05_09">#REF!</definedName>
    <definedName name="SG_05_10" localSheetId="6">#REF!</definedName>
    <definedName name="SG_05_10">#REF!</definedName>
    <definedName name="SG_05_11" localSheetId="6">#REF!</definedName>
    <definedName name="SG_05_11">#REF!</definedName>
    <definedName name="SG_05_12" localSheetId="6">#REF!</definedName>
    <definedName name="SG_05_12">#REF!</definedName>
    <definedName name="SG_05_13" localSheetId="6">#REF!</definedName>
    <definedName name="SG_05_13">#REF!</definedName>
    <definedName name="SG_05_14" localSheetId="6">#REF!</definedName>
    <definedName name="SG_05_14">#REF!</definedName>
    <definedName name="SG_05_15" localSheetId="6">#REF!</definedName>
    <definedName name="SG_05_15">#REF!</definedName>
    <definedName name="SG_06_01" localSheetId="6">#REF!</definedName>
    <definedName name="SG_06_01">#REF!</definedName>
    <definedName name="SG_06_02" localSheetId="6">#REF!</definedName>
    <definedName name="SG_06_02">#REF!</definedName>
    <definedName name="SG_06_03" localSheetId="6">#REF!</definedName>
    <definedName name="SG_06_03">#REF!</definedName>
    <definedName name="SG_06_04" localSheetId="6">#REF!</definedName>
    <definedName name="SG_06_04">#REF!</definedName>
    <definedName name="SG_06_05" localSheetId="6">#REF!</definedName>
    <definedName name="SG_06_05">#REF!</definedName>
    <definedName name="SG_06_06" localSheetId="6">#REF!</definedName>
    <definedName name="SG_06_06">#REF!</definedName>
    <definedName name="SG_06_07" localSheetId="6">#REF!</definedName>
    <definedName name="SG_06_07">#REF!</definedName>
    <definedName name="SG_06_08" localSheetId="6">#REF!</definedName>
    <definedName name="SG_06_08">#REF!</definedName>
    <definedName name="SG_06_09" localSheetId="6">#REF!</definedName>
    <definedName name="SG_06_09">#REF!</definedName>
    <definedName name="SG_06_10" localSheetId="6">#REF!</definedName>
    <definedName name="SG_06_10">#REF!</definedName>
    <definedName name="SG_06_11" localSheetId="6">#REF!</definedName>
    <definedName name="SG_06_11">#REF!</definedName>
    <definedName name="SG_06_12" localSheetId="6">#REF!</definedName>
    <definedName name="SG_06_12">#REF!</definedName>
    <definedName name="SG_06_13" localSheetId="6">#REF!</definedName>
    <definedName name="SG_06_13">#REF!</definedName>
    <definedName name="SG_06_14" localSheetId="6">#REF!</definedName>
    <definedName name="SG_06_14">#REF!</definedName>
    <definedName name="SG_06_15" localSheetId="6">#REF!</definedName>
    <definedName name="SG_06_15">#REF!</definedName>
    <definedName name="SG_07_01" localSheetId="6">#REF!</definedName>
    <definedName name="SG_07_01">#REF!</definedName>
    <definedName name="SG_07_02" localSheetId="6">#REF!</definedName>
    <definedName name="SG_07_02">#REF!</definedName>
    <definedName name="SG_07_03" localSheetId="6">#REF!</definedName>
    <definedName name="SG_07_03">#REF!</definedName>
    <definedName name="SG_07_04" localSheetId="6">#REF!</definedName>
    <definedName name="SG_07_04">#REF!</definedName>
    <definedName name="SG_07_05" localSheetId="6">#REF!</definedName>
    <definedName name="SG_07_05">#REF!</definedName>
    <definedName name="SG_07_06" localSheetId="6">#REF!</definedName>
    <definedName name="SG_07_06">#REF!</definedName>
    <definedName name="SG_07_07" localSheetId="6">#REF!</definedName>
    <definedName name="SG_07_07">#REF!</definedName>
    <definedName name="SG_07_08" localSheetId="6">#REF!</definedName>
    <definedName name="SG_07_08">#REF!</definedName>
    <definedName name="SG_07_09" localSheetId="6">#REF!</definedName>
    <definedName name="SG_07_09">#REF!</definedName>
    <definedName name="SG_07_10" localSheetId="6">#REF!</definedName>
    <definedName name="SG_07_10">#REF!</definedName>
    <definedName name="SG_07_11" localSheetId="6">#REF!</definedName>
    <definedName name="SG_07_11">#REF!</definedName>
    <definedName name="SG_07_12" localSheetId="6">#REF!</definedName>
    <definedName name="SG_07_12">#REF!</definedName>
    <definedName name="SG_07_13" localSheetId="6">#REF!</definedName>
    <definedName name="SG_07_13">#REF!</definedName>
    <definedName name="SG_07_14" localSheetId="6">#REF!</definedName>
    <definedName name="SG_07_14">#REF!</definedName>
    <definedName name="SG_07_15" localSheetId="6">#REF!</definedName>
    <definedName name="SG_07_15">#REF!</definedName>
    <definedName name="SG_08_01" localSheetId="6">#REF!</definedName>
    <definedName name="SG_08_01">#REF!</definedName>
    <definedName name="SG_08_02" localSheetId="6">#REF!</definedName>
    <definedName name="SG_08_02">#REF!</definedName>
    <definedName name="SG_08_03" localSheetId="6">#REF!</definedName>
    <definedName name="SG_08_03">#REF!</definedName>
    <definedName name="SG_08_04" localSheetId="6">#REF!</definedName>
    <definedName name="SG_08_04">#REF!</definedName>
    <definedName name="SG_08_05" localSheetId="6">#REF!</definedName>
    <definedName name="SG_08_05">#REF!</definedName>
    <definedName name="SG_08_06" localSheetId="6">#REF!</definedName>
    <definedName name="SG_08_06">#REF!</definedName>
    <definedName name="SG_08_07" localSheetId="6">#REF!</definedName>
    <definedName name="SG_08_07">#REF!</definedName>
    <definedName name="SG_08_08" localSheetId="6">#REF!</definedName>
    <definedName name="SG_08_08">#REF!</definedName>
    <definedName name="SG_08_09" localSheetId="6">#REF!</definedName>
    <definedName name="SG_08_09">#REF!</definedName>
    <definedName name="SG_08_10" localSheetId="6">#REF!</definedName>
    <definedName name="SG_08_10">#REF!</definedName>
    <definedName name="SG_08_11" localSheetId="6">#REF!</definedName>
    <definedName name="SG_08_11">#REF!</definedName>
    <definedName name="SG_08_12" localSheetId="6">#REF!</definedName>
    <definedName name="SG_08_12">#REF!</definedName>
    <definedName name="SG_08_13" localSheetId="6">#REF!</definedName>
    <definedName name="SG_08_13">#REF!</definedName>
    <definedName name="SG_08_14" localSheetId="6">#REF!</definedName>
    <definedName name="SG_08_14">#REF!</definedName>
    <definedName name="SG_08_15" localSheetId="6">#REF!</definedName>
    <definedName name="SG_08_15">#REF!</definedName>
    <definedName name="SG_09_01" localSheetId="6">#REF!</definedName>
    <definedName name="SG_09_01">#REF!</definedName>
    <definedName name="SG_09_02" localSheetId="6">#REF!</definedName>
    <definedName name="SG_09_02">#REF!</definedName>
    <definedName name="SG_09_03" localSheetId="6">#REF!</definedName>
    <definedName name="SG_09_03">#REF!</definedName>
    <definedName name="SG_09_04" localSheetId="6">#REF!</definedName>
    <definedName name="SG_09_04">#REF!</definedName>
    <definedName name="SG_09_05" localSheetId="6">#REF!</definedName>
    <definedName name="SG_09_05">#REF!</definedName>
    <definedName name="SG_09_06" localSheetId="6">#REF!</definedName>
    <definedName name="SG_09_06">#REF!</definedName>
    <definedName name="SG_09_07" localSheetId="6">#REF!</definedName>
    <definedName name="SG_09_07">#REF!</definedName>
    <definedName name="SG_09_08" localSheetId="6">#REF!</definedName>
    <definedName name="SG_09_08">#REF!</definedName>
    <definedName name="SG_09_09" localSheetId="6">#REF!</definedName>
    <definedName name="SG_09_09">#REF!</definedName>
    <definedName name="SG_09_10" localSheetId="6">#REF!</definedName>
    <definedName name="SG_09_10">#REF!</definedName>
    <definedName name="SG_09_11" localSheetId="6">#REF!</definedName>
    <definedName name="SG_09_11">#REF!</definedName>
    <definedName name="SG_09_12" localSheetId="6">#REF!</definedName>
    <definedName name="SG_09_12">#REF!</definedName>
    <definedName name="SG_09_13" localSheetId="6">#REF!</definedName>
    <definedName name="SG_09_13">#REF!</definedName>
    <definedName name="SG_09_14" localSheetId="6">#REF!</definedName>
    <definedName name="SG_09_14">#REF!</definedName>
    <definedName name="SG_09_15" localSheetId="6">#REF!</definedName>
    <definedName name="SG_09_15">#REF!</definedName>
    <definedName name="SG_10_01" localSheetId="6">#REF!</definedName>
    <definedName name="SG_10_01">#REF!</definedName>
    <definedName name="SG_10_02" localSheetId="6">#REF!</definedName>
    <definedName name="SG_10_02">#REF!</definedName>
    <definedName name="SG_10_03" localSheetId="6">#REF!</definedName>
    <definedName name="SG_10_03">#REF!</definedName>
    <definedName name="SG_10_04" localSheetId="6">#REF!</definedName>
    <definedName name="SG_10_04">#REF!</definedName>
    <definedName name="SG_10_05" localSheetId="6">#REF!</definedName>
    <definedName name="SG_10_05">#REF!</definedName>
    <definedName name="SG_10_06" localSheetId="6">#REF!</definedName>
    <definedName name="SG_10_06">#REF!</definedName>
    <definedName name="SG_10_07" localSheetId="6">#REF!</definedName>
    <definedName name="SG_10_07">#REF!</definedName>
    <definedName name="SG_10_08" localSheetId="6">#REF!</definedName>
    <definedName name="SG_10_08">#REF!</definedName>
    <definedName name="SG_10_09" localSheetId="6">#REF!</definedName>
    <definedName name="SG_10_09">#REF!</definedName>
    <definedName name="SG_10_10" localSheetId="6">#REF!</definedName>
    <definedName name="SG_10_10">#REF!</definedName>
    <definedName name="SG_10_11" localSheetId="6">#REF!</definedName>
    <definedName name="SG_10_11">#REF!</definedName>
    <definedName name="SG_10_12" localSheetId="6">#REF!</definedName>
    <definedName name="SG_10_12">#REF!</definedName>
    <definedName name="SG_10_13" localSheetId="6">#REF!</definedName>
    <definedName name="SG_10_13">#REF!</definedName>
    <definedName name="SG_10_14" localSheetId="6">#REF!</definedName>
    <definedName name="SG_10_14">#REF!</definedName>
    <definedName name="SG_10_15" localSheetId="6">#REF!</definedName>
    <definedName name="SG_10_15">#REF!</definedName>
    <definedName name="SG_11_01" localSheetId="6">#REF!</definedName>
    <definedName name="SG_11_01">#REF!</definedName>
    <definedName name="SG_11_02" localSheetId="6">#REF!</definedName>
    <definedName name="SG_11_02">#REF!</definedName>
    <definedName name="SG_11_03" localSheetId="6">#REF!</definedName>
    <definedName name="SG_11_03">#REF!</definedName>
    <definedName name="SG_11_04" localSheetId="6">#REF!</definedName>
    <definedName name="SG_11_04">#REF!</definedName>
    <definedName name="SG_11_05" localSheetId="6">#REF!</definedName>
    <definedName name="SG_11_05">#REF!</definedName>
    <definedName name="SG_11_06" localSheetId="6">#REF!</definedName>
    <definedName name="SG_11_06">#REF!</definedName>
    <definedName name="SG_11_07" localSheetId="6">#REF!</definedName>
    <definedName name="SG_11_07">#REF!</definedName>
    <definedName name="SG_11_08" localSheetId="6">#REF!</definedName>
    <definedName name="SG_11_08">#REF!</definedName>
    <definedName name="SG_11_09" localSheetId="6">#REF!</definedName>
    <definedName name="SG_11_09">#REF!</definedName>
    <definedName name="SG_11_10" localSheetId="6">#REF!</definedName>
    <definedName name="SG_11_10">#REF!</definedName>
    <definedName name="SG_11_11" localSheetId="6">#REF!</definedName>
    <definedName name="SG_11_11">#REF!</definedName>
    <definedName name="SG_11_12" localSheetId="6">#REF!</definedName>
    <definedName name="SG_11_12">#REF!</definedName>
    <definedName name="SG_11_13" localSheetId="6">#REF!</definedName>
    <definedName name="SG_11_13">#REF!</definedName>
    <definedName name="SG_11_14" localSheetId="6">#REF!</definedName>
    <definedName name="SG_11_14">#REF!</definedName>
    <definedName name="SG_11_15" localSheetId="6">#REF!</definedName>
    <definedName name="SG_11_15">#REF!</definedName>
    <definedName name="SG_12_01" localSheetId="6">#REF!</definedName>
    <definedName name="SG_12_01">#REF!</definedName>
    <definedName name="SG_12_02" localSheetId="6">#REF!</definedName>
    <definedName name="SG_12_02">#REF!</definedName>
    <definedName name="SG_12_03" localSheetId="6">#REF!</definedName>
    <definedName name="SG_12_03">#REF!</definedName>
    <definedName name="SG_12_04" localSheetId="6">#REF!</definedName>
    <definedName name="SG_12_04">#REF!</definedName>
    <definedName name="SG_12_05" localSheetId="6">#REF!</definedName>
    <definedName name="SG_12_05">#REF!</definedName>
    <definedName name="SG_12_06" localSheetId="6">#REF!</definedName>
    <definedName name="SG_12_06">#REF!</definedName>
    <definedName name="SG_12_07" localSheetId="6">#REF!</definedName>
    <definedName name="SG_12_07">#REF!</definedName>
    <definedName name="SG_12_08" localSheetId="6">#REF!</definedName>
    <definedName name="SG_12_08">#REF!</definedName>
    <definedName name="SG_12_09" localSheetId="6">#REF!</definedName>
    <definedName name="SG_12_09">#REF!</definedName>
    <definedName name="SG_12_10" localSheetId="6">#REF!</definedName>
    <definedName name="SG_12_10">#REF!</definedName>
    <definedName name="SG_12_11" localSheetId="6">#REF!</definedName>
    <definedName name="SG_12_11">#REF!</definedName>
    <definedName name="SG_12_12" localSheetId="6">#REF!</definedName>
    <definedName name="SG_12_12">#REF!</definedName>
    <definedName name="SG_12_13" localSheetId="6">#REF!</definedName>
    <definedName name="SG_12_13">#REF!</definedName>
    <definedName name="SG_12_14" localSheetId="6">#REF!</definedName>
    <definedName name="SG_12_14">#REF!</definedName>
    <definedName name="SG_12_15" localSheetId="6">#REF!</definedName>
    <definedName name="SG_12_15">#REF!</definedName>
    <definedName name="SG_12_16" localSheetId="6">#REF!</definedName>
    <definedName name="SG_12_16">#REF!</definedName>
    <definedName name="SG_12_17" localSheetId="6">#REF!</definedName>
    <definedName name="SG_12_17">#REF!</definedName>
    <definedName name="SG_12_18" localSheetId="6">#REF!</definedName>
    <definedName name="SG_12_18">#REF!</definedName>
    <definedName name="SG_12_19" localSheetId="6">#REF!</definedName>
    <definedName name="SG_12_19">#REF!</definedName>
    <definedName name="SG_12_20" localSheetId="6">#REF!</definedName>
    <definedName name="SG_12_20">#REF!</definedName>
    <definedName name="SG_12_21" localSheetId="6">#REF!</definedName>
    <definedName name="SG_12_21">#REF!</definedName>
    <definedName name="SG_12_22" localSheetId="6">#REF!</definedName>
    <definedName name="SG_12_22">#REF!</definedName>
    <definedName name="SG_12_23" localSheetId="6">#REF!</definedName>
    <definedName name="SG_12_23">#REF!</definedName>
    <definedName name="SG_12_24" localSheetId="6">#REF!</definedName>
    <definedName name="SG_12_24">#REF!</definedName>
    <definedName name="SG_12_25" localSheetId="6">#REF!</definedName>
    <definedName name="SG_12_25">#REF!</definedName>
    <definedName name="SG_13_01" localSheetId="6">#REF!</definedName>
    <definedName name="SG_13_01">#REF!</definedName>
    <definedName name="SG_13_02" localSheetId="6">#REF!</definedName>
    <definedName name="SG_13_02">#REF!</definedName>
    <definedName name="SG_13_03" localSheetId="6">#REF!</definedName>
    <definedName name="SG_13_03">#REF!</definedName>
    <definedName name="SG_13_04" localSheetId="6">#REF!</definedName>
    <definedName name="SG_13_04">#REF!</definedName>
    <definedName name="SG_13_05" localSheetId="6">#REF!</definedName>
    <definedName name="SG_13_05">#REF!</definedName>
    <definedName name="SG_13_06" localSheetId="6">#REF!</definedName>
    <definedName name="SG_13_06">#REF!</definedName>
    <definedName name="SG_13_07" localSheetId="6">#REF!</definedName>
    <definedName name="SG_13_07">#REF!</definedName>
    <definedName name="SG_13_08" localSheetId="6">#REF!</definedName>
    <definedName name="SG_13_08">#REF!</definedName>
    <definedName name="SG_13_09" localSheetId="6">#REF!</definedName>
    <definedName name="SG_13_09">#REF!</definedName>
    <definedName name="SG_13_10" localSheetId="6">#REF!</definedName>
    <definedName name="SG_13_10">#REF!</definedName>
    <definedName name="SG_13_11" localSheetId="6">#REF!</definedName>
    <definedName name="SG_13_11">#REF!</definedName>
    <definedName name="SG_13_12" localSheetId="6">#REF!</definedName>
    <definedName name="SG_13_12">#REF!</definedName>
    <definedName name="SG_13_13" localSheetId="6">#REF!</definedName>
    <definedName name="SG_13_13">#REF!</definedName>
    <definedName name="SG_13_14" localSheetId="6">#REF!</definedName>
    <definedName name="SG_13_14">#REF!</definedName>
    <definedName name="SG_13_15" localSheetId="6">#REF!</definedName>
    <definedName name="SG_13_15">#REF!</definedName>
    <definedName name="SG_13_16" localSheetId="6">#REF!</definedName>
    <definedName name="SG_13_16">#REF!</definedName>
    <definedName name="SG_13_17" localSheetId="6">#REF!</definedName>
    <definedName name="SG_13_17">#REF!</definedName>
    <definedName name="SG_13_18" localSheetId="6">#REF!</definedName>
    <definedName name="SG_13_18">#REF!</definedName>
    <definedName name="SG_13_19" localSheetId="6">#REF!</definedName>
    <definedName name="SG_13_19">#REF!</definedName>
    <definedName name="SG_13_20" localSheetId="6">#REF!</definedName>
    <definedName name="SG_13_20">#REF!</definedName>
    <definedName name="SG_13_21" localSheetId="6">#REF!</definedName>
    <definedName name="SG_13_21">#REF!</definedName>
    <definedName name="SG_13_22" localSheetId="6">#REF!</definedName>
    <definedName name="SG_13_22">#REF!</definedName>
    <definedName name="SG_13_23" localSheetId="6">#REF!</definedName>
    <definedName name="SG_13_23">#REF!</definedName>
    <definedName name="SG_13_24" localSheetId="6">#REF!</definedName>
    <definedName name="SG_13_24">#REF!</definedName>
    <definedName name="SG_13_25" localSheetId="6">#REF!</definedName>
    <definedName name="SG_13_25">#REF!</definedName>
    <definedName name="SG_14_01" localSheetId="6">#REF!</definedName>
    <definedName name="SG_14_01">#REF!</definedName>
    <definedName name="SG_14_02" localSheetId="6">#REF!</definedName>
    <definedName name="SG_14_02">#REF!</definedName>
    <definedName name="SG_14_03" localSheetId="6">#REF!</definedName>
    <definedName name="SG_14_03">#REF!</definedName>
    <definedName name="SG_14_04" localSheetId="6">#REF!</definedName>
    <definedName name="SG_14_04">#REF!</definedName>
    <definedName name="SG_14_05" localSheetId="6">#REF!</definedName>
    <definedName name="SG_14_05">#REF!</definedName>
    <definedName name="SG_14_06" localSheetId="6">#REF!</definedName>
    <definedName name="SG_14_06">#REF!</definedName>
    <definedName name="SG_14_07" localSheetId="6">#REF!</definedName>
    <definedName name="SG_14_07">#REF!</definedName>
    <definedName name="SG_14_08" localSheetId="6">#REF!</definedName>
    <definedName name="SG_14_08">#REF!</definedName>
    <definedName name="SG_14_09" localSheetId="6">#REF!</definedName>
    <definedName name="SG_14_09">#REF!</definedName>
    <definedName name="SG_14_10" localSheetId="6">#REF!</definedName>
    <definedName name="SG_14_10">#REF!</definedName>
    <definedName name="SG_14_11" localSheetId="6">#REF!</definedName>
    <definedName name="SG_14_11">#REF!</definedName>
    <definedName name="SG_14_12" localSheetId="6">#REF!</definedName>
    <definedName name="SG_14_12">#REF!</definedName>
    <definedName name="SG_14_13" localSheetId="6">#REF!</definedName>
    <definedName name="SG_14_13">#REF!</definedName>
    <definedName name="SG_14_14" localSheetId="6">#REF!</definedName>
    <definedName name="SG_14_14">#REF!</definedName>
    <definedName name="SG_14_15" localSheetId="6">#REF!</definedName>
    <definedName name="SG_14_15">#REF!</definedName>
    <definedName name="SG_14_16" localSheetId="6">#REF!</definedName>
    <definedName name="SG_14_16">#REF!</definedName>
    <definedName name="SG_14_17" localSheetId="6">#REF!</definedName>
    <definedName name="SG_14_17">#REF!</definedName>
    <definedName name="SG_14_18" localSheetId="6">#REF!</definedName>
    <definedName name="SG_14_18">#REF!</definedName>
    <definedName name="SG_14_19" localSheetId="6">#REF!</definedName>
    <definedName name="SG_14_19">#REF!</definedName>
    <definedName name="SG_14_20" localSheetId="6">#REF!</definedName>
    <definedName name="SG_14_20">#REF!</definedName>
    <definedName name="SG_14_21" localSheetId="6">#REF!</definedName>
    <definedName name="SG_14_21">#REF!</definedName>
    <definedName name="SG_14_22" localSheetId="6">#REF!</definedName>
    <definedName name="SG_14_22">#REF!</definedName>
    <definedName name="SG_14_23" localSheetId="6">#REF!</definedName>
    <definedName name="SG_14_23">#REF!</definedName>
    <definedName name="SG_14_24" localSheetId="6">#REF!</definedName>
    <definedName name="SG_14_24">#REF!</definedName>
    <definedName name="SG_14_25" localSheetId="6">#REF!</definedName>
    <definedName name="SG_14_25">#REF!</definedName>
    <definedName name="SG_15_01" localSheetId="6">#REF!</definedName>
    <definedName name="SG_15_01">#REF!</definedName>
    <definedName name="SG_15_02" localSheetId="6">#REF!</definedName>
    <definedName name="SG_15_02">#REF!</definedName>
    <definedName name="SG_15_03" localSheetId="6">#REF!</definedName>
    <definedName name="SG_15_03">#REF!</definedName>
    <definedName name="SG_15_04" localSheetId="6">#REF!</definedName>
    <definedName name="SG_15_04">#REF!</definedName>
    <definedName name="SG_15_05" localSheetId="6">#REF!</definedName>
    <definedName name="SG_15_05">#REF!</definedName>
    <definedName name="SG_15_06" localSheetId="6">#REF!</definedName>
    <definedName name="SG_15_06">#REF!</definedName>
    <definedName name="SG_15_07" localSheetId="6">#REF!</definedName>
    <definedName name="SG_15_07">#REF!</definedName>
    <definedName name="SG_15_08" localSheetId="6">#REF!</definedName>
    <definedName name="SG_15_08">#REF!</definedName>
    <definedName name="SG_15_09" localSheetId="6">#REF!</definedName>
    <definedName name="SG_15_09">#REF!</definedName>
    <definedName name="SG_15_10" localSheetId="6">#REF!</definedName>
    <definedName name="SG_15_10">#REF!</definedName>
    <definedName name="SG_15_11" localSheetId="6">#REF!</definedName>
    <definedName name="SG_15_11">#REF!</definedName>
    <definedName name="SG_15_12" localSheetId="6">#REF!</definedName>
    <definedName name="SG_15_12">#REF!</definedName>
    <definedName name="SG_15_13" localSheetId="6">#REF!</definedName>
    <definedName name="SG_15_13">#REF!</definedName>
    <definedName name="SG_15_14" localSheetId="6">#REF!</definedName>
    <definedName name="SG_15_14">#REF!</definedName>
    <definedName name="SG_15_15" localSheetId="6">#REF!</definedName>
    <definedName name="SG_15_15">#REF!</definedName>
    <definedName name="SG_15_16" localSheetId="6">#REF!</definedName>
    <definedName name="SG_15_16">#REF!</definedName>
    <definedName name="SG_15_17" localSheetId="6">#REF!</definedName>
    <definedName name="SG_15_17">#REF!</definedName>
    <definedName name="SG_15_18" localSheetId="6">#REF!</definedName>
    <definedName name="SG_15_18">#REF!</definedName>
    <definedName name="SG_15_19" localSheetId="6">#REF!</definedName>
    <definedName name="SG_15_19">#REF!</definedName>
    <definedName name="SG_15_20" localSheetId="6">#REF!</definedName>
    <definedName name="SG_15_20">#REF!</definedName>
    <definedName name="SG_15_21" localSheetId="6">#REF!</definedName>
    <definedName name="SG_15_21">#REF!</definedName>
    <definedName name="SG_15_22" localSheetId="6">#REF!</definedName>
    <definedName name="SG_15_22">#REF!</definedName>
    <definedName name="SG_15_23" localSheetId="6">#REF!</definedName>
    <definedName name="SG_15_23">#REF!</definedName>
    <definedName name="SG_15_24" localSheetId="6">#REF!</definedName>
    <definedName name="SG_15_24">#REF!</definedName>
    <definedName name="SG_15_25" localSheetId="6">#REF!</definedName>
    <definedName name="SG_15_25">#REF!</definedName>
    <definedName name="SG_16_01" localSheetId="6">#REF!</definedName>
    <definedName name="SG_16_01">#REF!</definedName>
    <definedName name="SG_16_02" localSheetId="6">#REF!</definedName>
    <definedName name="SG_16_02">#REF!</definedName>
    <definedName name="SG_16_03" localSheetId="6">#REF!</definedName>
    <definedName name="SG_16_03">#REF!</definedName>
    <definedName name="SG_16_04" localSheetId="6">#REF!</definedName>
    <definedName name="SG_16_04">#REF!</definedName>
    <definedName name="SG_16_05" localSheetId="6">#REF!</definedName>
    <definedName name="SG_16_05">#REF!</definedName>
    <definedName name="SG_16_06" localSheetId="6">#REF!</definedName>
    <definedName name="SG_16_06">#REF!</definedName>
    <definedName name="SG_16_07" localSheetId="6">#REF!</definedName>
    <definedName name="SG_16_07">#REF!</definedName>
    <definedName name="SG_16_08" localSheetId="6">#REF!</definedName>
    <definedName name="SG_16_08">#REF!</definedName>
    <definedName name="SG_16_09" localSheetId="6">#REF!</definedName>
    <definedName name="SG_16_09">#REF!</definedName>
    <definedName name="SG_16_10" localSheetId="6">#REF!</definedName>
    <definedName name="SG_16_10">#REF!</definedName>
    <definedName name="SG_16_11" localSheetId="6">#REF!</definedName>
    <definedName name="SG_16_11">#REF!</definedName>
    <definedName name="SG_16_12" localSheetId="6">#REF!</definedName>
    <definedName name="SG_16_12">#REF!</definedName>
    <definedName name="SG_16_13" localSheetId="6">#REF!</definedName>
    <definedName name="SG_16_13">#REF!</definedName>
    <definedName name="SG_16_14" localSheetId="6">#REF!</definedName>
    <definedName name="SG_16_14">#REF!</definedName>
    <definedName name="SG_16_15" localSheetId="6">#REF!</definedName>
    <definedName name="SG_16_15">#REF!</definedName>
    <definedName name="SG_16_16" localSheetId="6">#REF!</definedName>
    <definedName name="SG_16_16">#REF!</definedName>
    <definedName name="SG_16_17" localSheetId="6">#REF!</definedName>
    <definedName name="SG_16_17">#REF!</definedName>
    <definedName name="SG_16_18" localSheetId="6">#REF!</definedName>
    <definedName name="SG_16_18">#REF!</definedName>
    <definedName name="SG_16_19" localSheetId="6">#REF!</definedName>
    <definedName name="SG_16_19">#REF!</definedName>
    <definedName name="SG_16_20" localSheetId="6">#REF!</definedName>
    <definedName name="SG_16_20">#REF!</definedName>
    <definedName name="SG_16_21" localSheetId="6">#REF!</definedName>
    <definedName name="SG_16_21">#REF!</definedName>
    <definedName name="SG_16_22" localSheetId="6">#REF!</definedName>
    <definedName name="SG_16_22">#REF!</definedName>
    <definedName name="SG_16_23" localSheetId="6">#REF!</definedName>
    <definedName name="SG_16_23">#REF!</definedName>
    <definedName name="SG_16_24" localSheetId="6">#REF!</definedName>
    <definedName name="SG_16_24">#REF!</definedName>
    <definedName name="SG_16_25" localSheetId="6">#REF!</definedName>
    <definedName name="SG_16_25">#REF!</definedName>
    <definedName name="SG_17_01" localSheetId="6">#REF!</definedName>
    <definedName name="SG_17_01">#REF!</definedName>
    <definedName name="SG_17_02" localSheetId="6">#REF!</definedName>
    <definedName name="SG_17_02">#REF!</definedName>
    <definedName name="SG_17_03" localSheetId="6">#REF!</definedName>
    <definedName name="SG_17_03">#REF!</definedName>
    <definedName name="SG_17_04" localSheetId="6">#REF!</definedName>
    <definedName name="SG_17_04">#REF!</definedName>
    <definedName name="SG_17_05" localSheetId="6">#REF!</definedName>
    <definedName name="SG_17_05">#REF!</definedName>
    <definedName name="SG_17_06" localSheetId="6">#REF!</definedName>
    <definedName name="SG_17_06">#REF!</definedName>
    <definedName name="SG_17_07" localSheetId="6">#REF!</definedName>
    <definedName name="SG_17_07">#REF!</definedName>
    <definedName name="SG_17_08" localSheetId="6">#REF!</definedName>
    <definedName name="SG_17_08">#REF!</definedName>
    <definedName name="SG_17_09" localSheetId="6">#REF!</definedName>
    <definedName name="SG_17_09">#REF!</definedName>
    <definedName name="SG_17_10" localSheetId="6">#REF!</definedName>
    <definedName name="SG_17_10">#REF!</definedName>
    <definedName name="SG_17_11" localSheetId="6">#REF!</definedName>
    <definedName name="SG_17_11">#REF!</definedName>
    <definedName name="SG_17_12" localSheetId="6">#REF!</definedName>
    <definedName name="SG_17_12">#REF!</definedName>
    <definedName name="SG_17_13" localSheetId="6">#REF!</definedName>
    <definedName name="SG_17_13">#REF!</definedName>
    <definedName name="SG_17_14" localSheetId="6">#REF!</definedName>
    <definedName name="SG_17_14">#REF!</definedName>
    <definedName name="SG_17_15" localSheetId="6">#REF!</definedName>
    <definedName name="SG_17_15">#REF!</definedName>
    <definedName name="SG_17_16" localSheetId="6">#REF!</definedName>
    <definedName name="SG_17_16">#REF!</definedName>
    <definedName name="SG_17_17" localSheetId="6">#REF!</definedName>
    <definedName name="SG_17_17">#REF!</definedName>
    <definedName name="SG_17_18" localSheetId="6">#REF!</definedName>
    <definedName name="SG_17_18">#REF!</definedName>
    <definedName name="SG_17_19" localSheetId="6">#REF!</definedName>
    <definedName name="SG_17_19">#REF!</definedName>
    <definedName name="SG_17_20" localSheetId="6">#REF!</definedName>
    <definedName name="SG_17_20">#REF!</definedName>
    <definedName name="SG_17_21" localSheetId="6">#REF!</definedName>
    <definedName name="SG_17_21">#REF!</definedName>
    <definedName name="SG_17_22" localSheetId="6">#REF!</definedName>
    <definedName name="SG_17_22">#REF!</definedName>
    <definedName name="SG_17_23" localSheetId="6">#REF!</definedName>
    <definedName name="SG_17_23">#REF!</definedName>
    <definedName name="SG_17_24" localSheetId="6">#REF!</definedName>
    <definedName name="SG_17_24">#REF!</definedName>
    <definedName name="SG_17_25" localSheetId="6">#REF!</definedName>
    <definedName name="SG_17_25">#REF!</definedName>
    <definedName name="SG_18_01" localSheetId="6">#REF!</definedName>
    <definedName name="SG_18_01">#REF!</definedName>
    <definedName name="SG_18_02" localSheetId="6">#REF!</definedName>
    <definedName name="SG_18_02">#REF!</definedName>
    <definedName name="SG_18_03" localSheetId="6">#REF!</definedName>
    <definedName name="SG_18_03">#REF!</definedName>
    <definedName name="SG_18_04" localSheetId="6">#REF!</definedName>
    <definedName name="SG_18_04">#REF!</definedName>
    <definedName name="SG_18_05" localSheetId="6">#REF!</definedName>
    <definedName name="SG_18_05">#REF!</definedName>
    <definedName name="SG_18_06" localSheetId="6">#REF!</definedName>
    <definedName name="SG_18_06">#REF!</definedName>
    <definedName name="SG_18_07" localSheetId="6">#REF!</definedName>
    <definedName name="SG_18_07">#REF!</definedName>
    <definedName name="SG_18_08" localSheetId="6">#REF!</definedName>
    <definedName name="SG_18_08">#REF!</definedName>
    <definedName name="SG_18_09" localSheetId="6">#REF!</definedName>
    <definedName name="SG_18_09">#REF!</definedName>
    <definedName name="SG_18_10" localSheetId="6">#REF!</definedName>
    <definedName name="SG_18_10">#REF!</definedName>
    <definedName name="SG_18_11" localSheetId="6">#REF!</definedName>
    <definedName name="SG_18_11">#REF!</definedName>
    <definedName name="SG_18_12" localSheetId="6">#REF!</definedName>
    <definedName name="SG_18_12">#REF!</definedName>
    <definedName name="SG_18_13" localSheetId="6">#REF!</definedName>
    <definedName name="SG_18_13">#REF!</definedName>
    <definedName name="SG_18_14" localSheetId="6">#REF!</definedName>
    <definedName name="SG_18_14">#REF!</definedName>
    <definedName name="SG_18_15" localSheetId="6">#REF!</definedName>
    <definedName name="SG_18_15">#REF!</definedName>
    <definedName name="SG_18_16" localSheetId="6">#REF!</definedName>
    <definedName name="SG_18_16">#REF!</definedName>
    <definedName name="SG_18_17" localSheetId="6">#REF!</definedName>
    <definedName name="SG_18_17">#REF!</definedName>
    <definedName name="SG_18_18" localSheetId="6">#REF!</definedName>
    <definedName name="SG_18_18">#REF!</definedName>
    <definedName name="SG_18_19" localSheetId="6">#REF!</definedName>
    <definedName name="SG_18_19">#REF!</definedName>
    <definedName name="SG_18_20" localSheetId="6">#REF!</definedName>
    <definedName name="SG_18_20">#REF!</definedName>
    <definedName name="SG_18_21" localSheetId="6">#REF!</definedName>
    <definedName name="SG_18_21">#REF!</definedName>
    <definedName name="SG_18_22" localSheetId="6">#REF!</definedName>
    <definedName name="SG_18_22">#REF!</definedName>
    <definedName name="SG_18_23" localSheetId="6">#REF!</definedName>
    <definedName name="SG_18_23">#REF!</definedName>
    <definedName name="SG_18_24" localSheetId="6">#REF!</definedName>
    <definedName name="SG_18_24">#REF!</definedName>
    <definedName name="SG_18_25" localSheetId="6">#REF!</definedName>
    <definedName name="SG_18_25">#REF!</definedName>
    <definedName name="SG_19_01" localSheetId="6">#REF!</definedName>
    <definedName name="SG_19_01">#REF!</definedName>
    <definedName name="SG_19_02" localSheetId="6">#REF!</definedName>
    <definedName name="SG_19_02">#REF!</definedName>
    <definedName name="SG_19_03" localSheetId="6">#REF!</definedName>
    <definedName name="SG_19_03">#REF!</definedName>
    <definedName name="SG_19_04" localSheetId="6">#REF!</definedName>
    <definedName name="SG_19_04">#REF!</definedName>
    <definedName name="SG_19_05" localSheetId="6">#REF!</definedName>
    <definedName name="SG_19_05">#REF!</definedName>
    <definedName name="SG_19_06" localSheetId="6">#REF!</definedName>
    <definedName name="SG_19_06">#REF!</definedName>
    <definedName name="SG_19_07" localSheetId="6">#REF!</definedName>
    <definedName name="SG_19_07">#REF!</definedName>
    <definedName name="SG_19_08" localSheetId="6">#REF!</definedName>
    <definedName name="SG_19_08">#REF!</definedName>
    <definedName name="SG_19_09" localSheetId="6">#REF!</definedName>
    <definedName name="SG_19_09">#REF!</definedName>
    <definedName name="SG_19_10" localSheetId="6">#REF!</definedName>
    <definedName name="SG_19_10">#REF!</definedName>
    <definedName name="SG_19_11" localSheetId="6">#REF!</definedName>
    <definedName name="SG_19_11">#REF!</definedName>
    <definedName name="SG_19_12" localSheetId="6">#REF!</definedName>
    <definedName name="SG_19_12">#REF!</definedName>
    <definedName name="SG_19_13" localSheetId="6">#REF!</definedName>
    <definedName name="SG_19_13">#REF!</definedName>
    <definedName name="SG_19_14" localSheetId="6">#REF!</definedName>
    <definedName name="SG_19_14">#REF!</definedName>
    <definedName name="SG_19_15" localSheetId="6">#REF!</definedName>
    <definedName name="SG_19_15">#REF!</definedName>
    <definedName name="SG_19_16" localSheetId="6">#REF!</definedName>
    <definedName name="SG_19_16">#REF!</definedName>
    <definedName name="SG_19_17" localSheetId="6">#REF!</definedName>
    <definedName name="SG_19_17">#REF!</definedName>
    <definedName name="SG_19_18" localSheetId="6">#REF!</definedName>
    <definedName name="SG_19_18">#REF!</definedName>
    <definedName name="SG_19_19" localSheetId="6">#REF!</definedName>
    <definedName name="SG_19_19">#REF!</definedName>
    <definedName name="SG_19_20" localSheetId="6">#REF!</definedName>
    <definedName name="SG_19_20">#REF!</definedName>
    <definedName name="SG_19_21" localSheetId="6">#REF!</definedName>
    <definedName name="SG_19_21">#REF!</definedName>
    <definedName name="SG_19_22" localSheetId="6">#REF!</definedName>
    <definedName name="SG_19_22">#REF!</definedName>
    <definedName name="SG_19_23" localSheetId="6">#REF!</definedName>
    <definedName name="SG_19_23">#REF!</definedName>
    <definedName name="SG_19_24" localSheetId="6">#REF!</definedName>
    <definedName name="SG_19_24">#REF!</definedName>
    <definedName name="SG_19_25" localSheetId="6">#REF!</definedName>
    <definedName name="SG_19_25">#REF!</definedName>
    <definedName name="SG_20_01" localSheetId="6">#REF!</definedName>
    <definedName name="SG_20_01">#REF!</definedName>
    <definedName name="SG_20_02" localSheetId="6">#REF!</definedName>
    <definedName name="SG_20_02">#REF!</definedName>
    <definedName name="SG_20_03" localSheetId="6">#REF!</definedName>
    <definedName name="SG_20_03">#REF!</definedName>
    <definedName name="SG_20_04" localSheetId="6">#REF!</definedName>
    <definedName name="SG_20_04">#REF!</definedName>
    <definedName name="SG_20_05" localSheetId="6">#REF!</definedName>
    <definedName name="SG_20_05">#REF!</definedName>
    <definedName name="SG_20_06" localSheetId="6">#REF!</definedName>
    <definedName name="SG_20_06">#REF!</definedName>
    <definedName name="SG_20_07" localSheetId="6">#REF!</definedName>
    <definedName name="SG_20_07">#REF!</definedName>
    <definedName name="SG_20_08" localSheetId="6">#REF!</definedName>
    <definedName name="SG_20_08">#REF!</definedName>
    <definedName name="SG_20_09" localSheetId="6">#REF!</definedName>
    <definedName name="SG_20_09">#REF!</definedName>
    <definedName name="SG_20_10" localSheetId="6">#REF!</definedName>
    <definedName name="SG_20_10">#REF!</definedName>
    <definedName name="SG_20_11" localSheetId="6">#REF!</definedName>
    <definedName name="SG_20_11">#REF!</definedName>
    <definedName name="SG_20_12" localSheetId="6">#REF!</definedName>
    <definedName name="SG_20_12">#REF!</definedName>
    <definedName name="SG_20_13" localSheetId="6">#REF!</definedName>
    <definedName name="SG_20_13">#REF!</definedName>
    <definedName name="SG_20_14" localSheetId="6">#REF!</definedName>
    <definedName name="SG_20_14">#REF!</definedName>
    <definedName name="SG_20_15" localSheetId="6">#REF!</definedName>
    <definedName name="SG_20_15">#REF!</definedName>
    <definedName name="SG_20_16" localSheetId="6">#REF!</definedName>
    <definedName name="SG_20_16">#REF!</definedName>
    <definedName name="SG_20_17" localSheetId="6">#REF!</definedName>
    <definedName name="SG_20_17">#REF!</definedName>
    <definedName name="SG_20_18" localSheetId="6">#REF!</definedName>
    <definedName name="SG_20_18">#REF!</definedName>
    <definedName name="SG_20_19" localSheetId="6">#REF!</definedName>
    <definedName name="SG_20_19">#REF!</definedName>
    <definedName name="SG_20_20" localSheetId="6">#REF!</definedName>
    <definedName name="SG_20_20">#REF!</definedName>
    <definedName name="SG_20_21" localSheetId="6">#REF!</definedName>
    <definedName name="SG_20_21">#REF!</definedName>
    <definedName name="SG_20_22" localSheetId="6">#REF!</definedName>
    <definedName name="SG_20_22">#REF!</definedName>
    <definedName name="SG_20_23" localSheetId="6">#REF!</definedName>
    <definedName name="SG_20_23">#REF!</definedName>
    <definedName name="SG_20_24" localSheetId="6">#REF!</definedName>
    <definedName name="SG_20_24">#REF!</definedName>
    <definedName name="SG_20_25" localSheetId="6">#REF!</definedName>
    <definedName name="SG_20_25">#REF!</definedName>
    <definedName name="SG_21_01" localSheetId="6">#REF!</definedName>
    <definedName name="SG_21_01">#REF!</definedName>
    <definedName name="SG_21_02" localSheetId="6">#REF!</definedName>
    <definedName name="SG_21_02">#REF!</definedName>
    <definedName name="SG_21_03" localSheetId="6">#REF!</definedName>
    <definedName name="SG_21_03">#REF!</definedName>
    <definedName name="SG_21_04" localSheetId="6">#REF!</definedName>
    <definedName name="SG_21_04">#REF!</definedName>
    <definedName name="SG_21_05" localSheetId="6">#REF!</definedName>
    <definedName name="SG_21_05">#REF!</definedName>
    <definedName name="SG_21_06" localSheetId="6">#REF!</definedName>
    <definedName name="SG_21_06">#REF!</definedName>
    <definedName name="SG_21_07" localSheetId="6">#REF!</definedName>
    <definedName name="SG_21_07">#REF!</definedName>
    <definedName name="SG_21_08" localSheetId="6">#REF!</definedName>
    <definedName name="SG_21_08">#REF!</definedName>
    <definedName name="SG_21_09" localSheetId="6">#REF!</definedName>
    <definedName name="SG_21_09">#REF!</definedName>
    <definedName name="SG_21_10" localSheetId="6">#REF!</definedName>
    <definedName name="SG_21_10">#REF!</definedName>
    <definedName name="SG_21_11" localSheetId="6">#REF!</definedName>
    <definedName name="SG_21_11">#REF!</definedName>
    <definedName name="SG_21_12" localSheetId="6">#REF!</definedName>
    <definedName name="SG_21_12">#REF!</definedName>
    <definedName name="SG_21_13" localSheetId="6">#REF!</definedName>
    <definedName name="SG_21_13">#REF!</definedName>
    <definedName name="SG_21_14" localSheetId="6">#REF!</definedName>
    <definedName name="SG_21_14">#REF!</definedName>
    <definedName name="SG_21_15" localSheetId="6">#REF!</definedName>
    <definedName name="SG_21_15">#REF!</definedName>
    <definedName name="SG_21_16" localSheetId="6">#REF!</definedName>
    <definedName name="SG_21_16">#REF!</definedName>
    <definedName name="SG_21_17" localSheetId="6">#REF!</definedName>
    <definedName name="SG_21_17">#REF!</definedName>
    <definedName name="SG_21_18" localSheetId="6">#REF!</definedName>
    <definedName name="SG_21_18">#REF!</definedName>
    <definedName name="SG_21_19" localSheetId="6">#REF!</definedName>
    <definedName name="SG_21_19">#REF!</definedName>
    <definedName name="SG_21_20" localSheetId="6">#REF!</definedName>
    <definedName name="SG_21_20">#REF!</definedName>
    <definedName name="SG_21_21" localSheetId="6">#REF!</definedName>
    <definedName name="SG_21_21">#REF!</definedName>
    <definedName name="SG_21_22" localSheetId="6">#REF!</definedName>
    <definedName name="SG_21_22">#REF!</definedName>
    <definedName name="SG_21_23" localSheetId="6">#REF!</definedName>
    <definedName name="SG_21_23">#REF!</definedName>
    <definedName name="SG_21_24" localSheetId="6">#REF!</definedName>
    <definedName name="SG_21_24">#REF!</definedName>
    <definedName name="SG_21_25" localSheetId="6">#REF!</definedName>
    <definedName name="SG_21_25">#REF!</definedName>
    <definedName name="SG_22_01" localSheetId="6">#REF!</definedName>
    <definedName name="SG_22_01">#REF!</definedName>
    <definedName name="SG_22_02" localSheetId="6">#REF!</definedName>
    <definedName name="SG_22_02">#REF!</definedName>
    <definedName name="SG_22_03" localSheetId="6">#REF!</definedName>
    <definedName name="SG_22_03">#REF!</definedName>
    <definedName name="SG_22_04" localSheetId="6">#REF!</definedName>
    <definedName name="SG_22_04">#REF!</definedName>
    <definedName name="SG_22_05" localSheetId="6">#REF!</definedName>
    <definedName name="SG_22_05">#REF!</definedName>
    <definedName name="SG_22_06" localSheetId="6">#REF!</definedName>
    <definedName name="SG_22_06">#REF!</definedName>
    <definedName name="SG_22_07" localSheetId="6">#REF!</definedName>
    <definedName name="SG_22_07">#REF!</definedName>
    <definedName name="SG_22_08" localSheetId="6">#REF!</definedName>
    <definedName name="SG_22_08">#REF!</definedName>
    <definedName name="SG_22_09" localSheetId="6">#REF!</definedName>
    <definedName name="SG_22_09">#REF!</definedName>
    <definedName name="SG_22_10" localSheetId="6">#REF!</definedName>
    <definedName name="SG_22_10">#REF!</definedName>
    <definedName name="SG_22_11" localSheetId="6">#REF!</definedName>
    <definedName name="SG_22_11">#REF!</definedName>
    <definedName name="SG_22_12" localSheetId="6">#REF!</definedName>
    <definedName name="SG_22_12">#REF!</definedName>
    <definedName name="SG_22_13" localSheetId="6">#REF!</definedName>
    <definedName name="SG_22_13">#REF!</definedName>
    <definedName name="SG_22_14" localSheetId="6">#REF!</definedName>
    <definedName name="SG_22_14">#REF!</definedName>
    <definedName name="SG_22_15" localSheetId="6">#REF!</definedName>
    <definedName name="SG_22_15">#REF!</definedName>
    <definedName name="SG_22_16" localSheetId="6">#REF!</definedName>
    <definedName name="SG_22_16">#REF!</definedName>
    <definedName name="SG_22_17" localSheetId="6">#REF!</definedName>
    <definedName name="SG_22_17">#REF!</definedName>
    <definedName name="SG_22_18" localSheetId="6">#REF!</definedName>
    <definedName name="SG_22_18">#REF!</definedName>
    <definedName name="SG_22_19" localSheetId="6">#REF!</definedName>
    <definedName name="SG_22_19">#REF!</definedName>
    <definedName name="SG_22_20" localSheetId="6">#REF!</definedName>
    <definedName name="SG_22_20">#REF!</definedName>
    <definedName name="SG_22_21" localSheetId="6">#REF!</definedName>
    <definedName name="SG_22_21">#REF!</definedName>
    <definedName name="SG_22_22" localSheetId="6">#REF!</definedName>
    <definedName name="SG_22_22">#REF!</definedName>
    <definedName name="SG_22_23" localSheetId="6">#REF!</definedName>
    <definedName name="SG_22_23">#REF!</definedName>
    <definedName name="SG_22_24" localSheetId="6">#REF!</definedName>
    <definedName name="SG_22_24">#REF!</definedName>
    <definedName name="SG_22_25" localSheetId="6">#REF!</definedName>
    <definedName name="SG_22_25">#REF!</definedName>
    <definedName name="SG_23_01" localSheetId="6">#REF!</definedName>
    <definedName name="SG_23_01">#REF!</definedName>
    <definedName name="SG_23_02" localSheetId="6">#REF!</definedName>
    <definedName name="SG_23_02">#REF!</definedName>
    <definedName name="SG_23_03" localSheetId="6">#REF!</definedName>
    <definedName name="SG_23_03">#REF!</definedName>
    <definedName name="SG_23_04" localSheetId="6">#REF!</definedName>
    <definedName name="SG_23_04">#REF!</definedName>
    <definedName name="SG_23_05" localSheetId="6">#REF!</definedName>
    <definedName name="SG_23_05">#REF!</definedName>
    <definedName name="SG_23_06" localSheetId="6">#REF!</definedName>
    <definedName name="SG_23_06">#REF!</definedName>
    <definedName name="SG_23_07" localSheetId="6">#REF!</definedName>
    <definedName name="SG_23_07">#REF!</definedName>
    <definedName name="SG_23_08" localSheetId="6">#REF!</definedName>
    <definedName name="SG_23_08">#REF!</definedName>
    <definedName name="SG_23_09" localSheetId="6">#REF!</definedName>
    <definedName name="SG_23_09">#REF!</definedName>
    <definedName name="SG_23_10" localSheetId="6">#REF!</definedName>
    <definedName name="SG_23_10">#REF!</definedName>
    <definedName name="SG_23_11" localSheetId="6">#REF!</definedName>
    <definedName name="SG_23_11">#REF!</definedName>
    <definedName name="SG_23_12" localSheetId="6">#REF!</definedName>
    <definedName name="SG_23_12">#REF!</definedName>
    <definedName name="SG_23_13" localSheetId="6">#REF!</definedName>
    <definedName name="SG_23_13">#REF!</definedName>
    <definedName name="SG_23_14" localSheetId="6">#REF!</definedName>
    <definedName name="SG_23_14">#REF!</definedName>
    <definedName name="SG_23_15" localSheetId="6">#REF!</definedName>
    <definedName name="SG_23_15">#REF!</definedName>
    <definedName name="SG_23_16" localSheetId="6">#REF!</definedName>
    <definedName name="SG_23_16">#REF!</definedName>
    <definedName name="SG_23_17" localSheetId="6">#REF!</definedName>
    <definedName name="SG_23_17">#REF!</definedName>
    <definedName name="SG_23_18" localSheetId="6">#REF!</definedName>
    <definedName name="SG_23_18">#REF!</definedName>
    <definedName name="SG_23_19" localSheetId="6">#REF!</definedName>
    <definedName name="SG_23_19">#REF!</definedName>
    <definedName name="SG_23_20" localSheetId="6">#REF!</definedName>
    <definedName name="SG_23_20">#REF!</definedName>
    <definedName name="SG_23_21" localSheetId="6">#REF!</definedName>
    <definedName name="SG_23_21">#REF!</definedName>
    <definedName name="SG_23_22" localSheetId="6">#REF!</definedName>
    <definedName name="SG_23_22">#REF!</definedName>
    <definedName name="SG_23_23" localSheetId="6">#REF!</definedName>
    <definedName name="SG_23_23">#REF!</definedName>
    <definedName name="SG_23_24" localSheetId="6">#REF!</definedName>
    <definedName name="SG_23_24">#REF!</definedName>
    <definedName name="SG_23_25" localSheetId="6">#REF!</definedName>
    <definedName name="SG_23_25">#REF!</definedName>
    <definedName name="SG_24_01" localSheetId="6">#REF!</definedName>
    <definedName name="SG_24_01">#REF!</definedName>
    <definedName name="SG_24_02" localSheetId="6">#REF!</definedName>
    <definedName name="SG_24_02">#REF!</definedName>
    <definedName name="SG_24_03" localSheetId="6">#REF!</definedName>
    <definedName name="SG_24_03">#REF!</definedName>
    <definedName name="SG_24_04" localSheetId="6">#REF!</definedName>
    <definedName name="SG_24_04">#REF!</definedName>
    <definedName name="SG_24_05" localSheetId="6">#REF!</definedName>
    <definedName name="SG_24_05">#REF!</definedName>
    <definedName name="SG_24_06" localSheetId="6">#REF!</definedName>
    <definedName name="SG_24_06">#REF!</definedName>
    <definedName name="SG_24_07" localSheetId="6">#REF!</definedName>
    <definedName name="SG_24_07">#REF!</definedName>
    <definedName name="SG_24_08" localSheetId="6">#REF!</definedName>
    <definedName name="SG_24_08">#REF!</definedName>
    <definedName name="SG_24_09" localSheetId="6">#REF!</definedName>
    <definedName name="SG_24_09">#REF!</definedName>
    <definedName name="SG_24_10" localSheetId="6">#REF!</definedName>
    <definedName name="SG_24_10">#REF!</definedName>
    <definedName name="SG_24_11" localSheetId="6">#REF!</definedName>
    <definedName name="SG_24_11">#REF!</definedName>
    <definedName name="SG_24_12" localSheetId="6">#REF!</definedName>
    <definedName name="SG_24_12">#REF!</definedName>
    <definedName name="SG_24_13" localSheetId="6">#REF!</definedName>
    <definedName name="SG_24_13">#REF!</definedName>
    <definedName name="SG_24_14" localSheetId="6">#REF!</definedName>
    <definedName name="SG_24_14">#REF!</definedName>
    <definedName name="SG_24_15" localSheetId="6">#REF!</definedName>
    <definedName name="SG_24_15">#REF!</definedName>
    <definedName name="SG_24_16" localSheetId="6">#REF!</definedName>
    <definedName name="SG_24_16">#REF!</definedName>
    <definedName name="SG_24_17" localSheetId="6">#REF!</definedName>
    <definedName name="SG_24_17">#REF!</definedName>
    <definedName name="SG_24_18" localSheetId="6">#REF!</definedName>
    <definedName name="SG_24_18">#REF!</definedName>
    <definedName name="SG_24_19" localSheetId="6">#REF!</definedName>
    <definedName name="SG_24_19">#REF!</definedName>
    <definedName name="SG_24_20" localSheetId="6">#REF!</definedName>
    <definedName name="SG_24_20">#REF!</definedName>
    <definedName name="SG_24_21" localSheetId="6">#REF!</definedName>
    <definedName name="SG_24_21">#REF!</definedName>
    <definedName name="SG_24_22" localSheetId="6">#REF!</definedName>
    <definedName name="SG_24_22">#REF!</definedName>
    <definedName name="SG_24_23" localSheetId="6">#REF!</definedName>
    <definedName name="SG_24_23">#REF!</definedName>
    <definedName name="SG_24_24" localSheetId="6">#REF!</definedName>
    <definedName name="SG_24_24">#REF!</definedName>
    <definedName name="SG_24_25" localSheetId="6">#REF!</definedName>
    <definedName name="SG_24_25">#REF!</definedName>
    <definedName name="SG_25_01" localSheetId="6">#REF!</definedName>
    <definedName name="SG_25_01">#REF!</definedName>
    <definedName name="SG_25_02" localSheetId="6">#REF!</definedName>
    <definedName name="SG_25_02">#REF!</definedName>
    <definedName name="SG_25_03" localSheetId="6">#REF!</definedName>
    <definedName name="SG_25_03">#REF!</definedName>
    <definedName name="SG_25_04" localSheetId="6">#REF!</definedName>
    <definedName name="SG_25_04">#REF!</definedName>
    <definedName name="SG_25_05" localSheetId="6">#REF!</definedName>
    <definedName name="SG_25_05">#REF!</definedName>
    <definedName name="SG_25_06" localSheetId="6">#REF!</definedName>
    <definedName name="SG_25_06">#REF!</definedName>
    <definedName name="SG_25_07" localSheetId="6">#REF!</definedName>
    <definedName name="SG_25_07">#REF!</definedName>
    <definedName name="SG_25_08" localSheetId="6">#REF!</definedName>
    <definedName name="SG_25_08">#REF!</definedName>
    <definedName name="SG_25_09" localSheetId="6">#REF!</definedName>
    <definedName name="SG_25_09">#REF!</definedName>
    <definedName name="SG_25_10" localSheetId="6">#REF!</definedName>
    <definedName name="SG_25_10">#REF!</definedName>
    <definedName name="SG_25_11" localSheetId="6">#REF!</definedName>
    <definedName name="SG_25_11">#REF!</definedName>
    <definedName name="SG_25_12" localSheetId="6">#REF!</definedName>
    <definedName name="SG_25_12">#REF!</definedName>
    <definedName name="SG_25_13" localSheetId="6">#REF!</definedName>
    <definedName name="SG_25_13">#REF!</definedName>
    <definedName name="SG_25_14" localSheetId="6">#REF!</definedName>
    <definedName name="SG_25_14">#REF!</definedName>
    <definedName name="SG_25_15" localSheetId="6">#REF!</definedName>
    <definedName name="SG_25_15">#REF!</definedName>
    <definedName name="SG_25_16" localSheetId="6">#REF!</definedName>
    <definedName name="SG_25_16">#REF!</definedName>
    <definedName name="SG_25_17" localSheetId="6">#REF!</definedName>
    <definedName name="SG_25_17">#REF!</definedName>
    <definedName name="SG_25_18" localSheetId="6">#REF!</definedName>
    <definedName name="SG_25_18">#REF!</definedName>
    <definedName name="SG_25_19" localSheetId="6">#REF!</definedName>
    <definedName name="SG_25_19">#REF!</definedName>
    <definedName name="SG_25_20" localSheetId="6">#REF!</definedName>
    <definedName name="SG_25_20">#REF!</definedName>
    <definedName name="SG_25_21" localSheetId="6">#REF!</definedName>
    <definedName name="SG_25_21">#REF!</definedName>
    <definedName name="SG_25_22" localSheetId="6">#REF!</definedName>
    <definedName name="SG_25_22">#REF!</definedName>
    <definedName name="SG_25_23" localSheetId="6">#REF!</definedName>
    <definedName name="SG_25_23">#REF!</definedName>
    <definedName name="SG_25_24" localSheetId="6">#REF!</definedName>
    <definedName name="SG_25_24">#REF!</definedName>
    <definedName name="SG_25_25" localSheetId="6">#REF!</definedName>
    <definedName name="SG_25_25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HRETY">#N/A</definedName>
    <definedName name="si" localSheetId="6">#REF!</definedName>
    <definedName name="si">#REF!</definedName>
    <definedName name="SIN" hidden="1">{#N/A,#N/A,FALSE,"Planilha";#N/A,#N/A,FALSE,"Resumo";#N/A,#N/A,FALSE,"Fisico";#N/A,#N/A,FALSE,"Financeiro";#N/A,#N/A,FALSE,"Financeiro"}</definedName>
    <definedName name="SINA" hidden="1">{#N/A,#N/A,FALSE,"Planilha";#N/A,#N/A,FALSE,"Resumo";#N/A,#N/A,FALSE,"Fisico";#N/A,#N/A,FALSE,"Financeiro";#N/A,#N/A,FALSE,"Financeiro"}</definedName>
    <definedName name="Sinapi" localSheetId="6">#REF!</definedName>
    <definedName name="Sinapi">#REF!</definedName>
    <definedName name="sort" localSheetId="6" hidden="1">#REF!</definedName>
    <definedName name="sort" hidden="1">#REF!</definedName>
    <definedName name="SRTTY">#N/A</definedName>
    <definedName name="SRUSRU" localSheetId="6">#REF!</definedName>
    <definedName name="SRUSRU">#REF!</definedName>
    <definedName name="sss">#N/A</definedName>
    <definedName name="stjs" localSheetId="6">#REF!</definedName>
    <definedName name="stjs">#REF!</definedName>
    <definedName name="STU" localSheetId="4">OFFSET(_SR1,,4)</definedName>
    <definedName name="STU" localSheetId="3">OFFSET(_SR1,,4)</definedName>
    <definedName name="STU" localSheetId="6">OFFSET(_SR1,,4)</definedName>
    <definedName name="STU" localSheetId="5">OFFSET(_SR1,,4)</definedName>
    <definedName name="STU" localSheetId="8">OFFSET(_SR1,,4)</definedName>
    <definedName name="STU" localSheetId="2">OFFSET(_SR1,,4)</definedName>
    <definedName name="STU" localSheetId="7">OFFSET(_SR1,,4)</definedName>
    <definedName name="STU" localSheetId="0">OFFSET(_SR1,,4)</definedName>
    <definedName name="STU">OFFSET(_SR1,,4)</definedName>
    <definedName name="STUSTUARU" localSheetId="6">#REF!</definedName>
    <definedName name="STUSTUARU">#REF!</definedName>
    <definedName name="SUB" localSheetId="6">#REF!</definedName>
    <definedName name="SUB">#REF!</definedName>
    <definedName name="SUB_TRECHO" localSheetId="6">#REF!</definedName>
    <definedName name="SUB_TRECHO">#REF!</definedName>
    <definedName name="SUBT" localSheetId="6">#REF!</definedName>
    <definedName name="SUBT">#REF!</definedName>
    <definedName name="SUBTO" localSheetId="6">#REF!</definedName>
    <definedName name="SUBTO">#REF!</definedName>
    <definedName name="SZDRTYAERY">#N/A</definedName>
    <definedName name="t" localSheetId="6">#REF!</definedName>
    <definedName name="t">#REF!</definedName>
    <definedName name="TABELA">'[16]PLANILHA FONTE'!$B$2:$G$290</definedName>
    <definedName name="Tabela_1" localSheetId="6">#REF!</definedName>
    <definedName name="Tabela_1">#REF!</definedName>
    <definedName name="Tabela_1_6" localSheetId="6">#REF!</definedName>
    <definedName name="Tabela_1_6">#REF!</definedName>
    <definedName name="Tabela_10" localSheetId="6">#REF!</definedName>
    <definedName name="Tabela_10">#REF!</definedName>
    <definedName name="Tabela_2" localSheetId="6">#REF!</definedName>
    <definedName name="Tabela_2">#REF!</definedName>
    <definedName name="TABELA_22" localSheetId="6">#REF!</definedName>
    <definedName name="TABELA_22">#REF!</definedName>
    <definedName name="TABELA_23" localSheetId="6">#REF!</definedName>
    <definedName name="TABELA_23">#REF!</definedName>
    <definedName name="Tabela_3" localSheetId="6">#REF!</definedName>
    <definedName name="Tabela_3">#REF!</definedName>
    <definedName name="Tabela_4" localSheetId="6">#REF!</definedName>
    <definedName name="Tabela_4">#REF!</definedName>
    <definedName name="Tabela_5" localSheetId="6">#REF!</definedName>
    <definedName name="Tabela_5">#REF!</definedName>
    <definedName name="Tabela_5_1" localSheetId="6">#REF!</definedName>
    <definedName name="Tabela_5_1">#REF!</definedName>
    <definedName name="Tabela_6" localSheetId="6">#REF!</definedName>
    <definedName name="Tabela_6">#REF!</definedName>
    <definedName name="Tanque_lavar_roupa" localSheetId="6">#REF!</definedName>
    <definedName name="Tanque_lavar_roupa">#REF!</definedName>
    <definedName name="Tanque_premoldado" localSheetId="6">#REF!</definedName>
    <definedName name="Tanque_premoldado">#REF!</definedName>
    <definedName name="TAWT" localSheetId="6">#REF!</definedName>
    <definedName name="TAWT">#REF!</definedName>
    <definedName name="taxa_cap" localSheetId="6">#REF!</definedName>
    <definedName name="taxa_cap">#REF!</definedName>
    <definedName name="TB" localSheetId="6">#REF!</definedName>
    <definedName name="TB">#REF!</definedName>
    <definedName name="TB_1" localSheetId="6">#REF!</definedName>
    <definedName name="TB_1">#REF!</definedName>
    <definedName name="TB_2" localSheetId="6">#REF!</definedName>
    <definedName name="TB_2">#REF!</definedName>
    <definedName name="TB_26" localSheetId="6">#REF!</definedName>
    <definedName name="TB_26">#REF!</definedName>
    <definedName name="TB_3" localSheetId="6">#REF!</definedName>
    <definedName name="TB_3">#REF!</definedName>
    <definedName name="TB_33" localSheetId="6">#REF!</definedName>
    <definedName name="TB_33">#REF!</definedName>
    <definedName name="TB_34" localSheetId="6">#REF!</definedName>
    <definedName name="TB_34">#REF!</definedName>
    <definedName name="Teor">[13]Teor!$A$3:$A$7</definedName>
    <definedName name="terra" localSheetId="6">#REF!</definedName>
    <definedName name="terra">#REF!</definedName>
    <definedName name="teste" localSheetId="6">#REF!</definedName>
    <definedName name="teste">#REF!</definedName>
    <definedName name="teste1" localSheetId="6">#REF!</definedName>
    <definedName name="teste1">#REF!</definedName>
    <definedName name="teste2" localSheetId="6">#REF!</definedName>
    <definedName name="teste2">#REF!</definedName>
    <definedName name="teste3" localSheetId="6">#REF!</definedName>
    <definedName name="teste3">#REF!</definedName>
    <definedName name="_xlnm.Print_Titles" localSheetId="4">'ABC Insumos'!$1:$13</definedName>
    <definedName name="_xlnm.Print_Titles" localSheetId="3">'ABC Serviços'!$1:$8</definedName>
    <definedName name="_xlnm.Print_Titles" localSheetId="6">'BDI INSUMOS'!$1:$11</definedName>
    <definedName name="_xlnm.Print_Titles" localSheetId="5">'BDI SERV'!$1:$12</definedName>
    <definedName name="_xlnm.Print_Titles" localSheetId="8">Composições!$1:$11</definedName>
    <definedName name="_xlnm.Print_Titles" localSheetId="2">Cronograma!$1:$14</definedName>
    <definedName name="_xlnm.Print_Titles" localSheetId="7">'Encargos Sociais'!$1:$11</definedName>
    <definedName name="_xlnm.Print_Titles" localSheetId="1">Planilha!$1:$12</definedName>
    <definedName name="_xlnm.Print_Titles" localSheetId="0">Resumo!$1:$11</definedName>
    <definedName name="_xlnm.Print_Titles">#REF!</definedName>
    <definedName name="Títulos_impressão_IM" localSheetId="6">#REF!</definedName>
    <definedName name="Títulos_impressão_IM">#REF!</definedName>
    <definedName name="Títulos_impressão_IM_1" localSheetId="6">#REF!</definedName>
    <definedName name="Títulos_impressão_IM_1">#REF!</definedName>
    <definedName name="Títulos_impressão_IM_2" localSheetId="6">#REF!</definedName>
    <definedName name="Títulos_impressão_IM_2">#REF!</definedName>
    <definedName name="Títulos_impressão_IM_26" localSheetId="6">#REF!</definedName>
    <definedName name="Títulos_impressão_IM_26">#REF!</definedName>
    <definedName name="Títulos_impressão_IM_3" localSheetId="6">#REF!</definedName>
    <definedName name="Títulos_impressão_IM_3">#REF!</definedName>
    <definedName name="Títulos_impressão_IM_33" localSheetId="6">#REF!</definedName>
    <definedName name="Títulos_impressão_IM_33">#REF!</definedName>
    <definedName name="Títulos_impressão_IM_34" localSheetId="6">#REF!</definedName>
    <definedName name="Títulos_impressão_IM_34">#REF!</definedName>
    <definedName name="TOP" localSheetId="6">#REF!</definedName>
    <definedName name="TOP">#REF!</definedName>
    <definedName name="TOT" localSheetId="4">OFFSET(_SR1,,4)</definedName>
    <definedName name="TOT" localSheetId="3">OFFSET(_SR1,,4)</definedName>
    <definedName name="TOT" localSheetId="6">OFFSET(_SR1,,4)</definedName>
    <definedName name="TOT" localSheetId="5">OFFSET(_SR1,,4)</definedName>
    <definedName name="TOT" localSheetId="8">OFFSET(_SR1,,4)</definedName>
    <definedName name="TOT" localSheetId="2">OFFSET(_SR1,,4)</definedName>
    <definedName name="TOT" localSheetId="7">OFFSET(_SR1,,4)</definedName>
    <definedName name="TOT" localSheetId="0">OFFSET(_SR1,,4)</definedName>
    <definedName name="TOT">OFFSET(_SR1,,4)</definedName>
    <definedName name="TOTAL" localSheetId="6">#REF!</definedName>
    <definedName name="TOTAL">#REF!</definedName>
    <definedName name="TOTAL_1" localSheetId="6">#REF!</definedName>
    <definedName name="TOTAL_1">#REF!</definedName>
    <definedName name="TOTAL_2" localSheetId="6">#REF!</definedName>
    <definedName name="TOTAL_2">#REF!</definedName>
    <definedName name="TOTAL_26" localSheetId="6">#REF!</definedName>
    <definedName name="TOTAL_26">#REF!</definedName>
    <definedName name="TOTAL_3" localSheetId="6">#REF!</definedName>
    <definedName name="TOTAL_3">#REF!</definedName>
    <definedName name="TOTAL_33" localSheetId="6">#REF!</definedName>
    <definedName name="TOTAL_33">#REF!</definedName>
    <definedName name="TOTAL_34" localSheetId="6">#REF!</definedName>
    <definedName name="TOTAL_34">#REF!</definedName>
    <definedName name="TOTAL_GERAL" localSheetId="6">#REF!</definedName>
    <definedName name="TOTAL_GERAL">#REF!</definedName>
    <definedName name="TOTAL_RESUMO" localSheetId="6">#REF!</definedName>
    <definedName name="TOTAL_RESUMO">#REF!</definedName>
    <definedName name="total1" localSheetId="6">#REF!</definedName>
    <definedName name="total1">#REF!</definedName>
    <definedName name="total2" localSheetId="6">#REF!</definedName>
    <definedName name="total2">#REF!</definedName>
    <definedName name="total3" localSheetId="6">#REF!</definedName>
    <definedName name="total3">#REF!</definedName>
    <definedName name="total4" localSheetId="6">#REF!</definedName>
    <definedName name="total4">#REF!</definedName>
    <definedName name="total5" localSheetId="6">#REF!</definedName>
    <definedName name="total5">#REF!</definedName>
    <definedName name="total6" localSheetId="6">#REF!</definedName>
    <definedName name="total6">#REF!</definedName>
    <definedName name="totee_3" localSheetId="6">#REF!</definedName>
    <definedName name="totee_3">#REF!</definedName>
    <definedName name="totee1" localSheetId="6">#REF!</definedName>
    <definedName name="totee1">#REF!</definedName>
    <definedName name="totee2" localSheetId="6">#REF!</definedName>
    <definedName name="totee2">#REF!</definedName>
    <definedName name="TOTMAT_EE1" localSheetId="6">#REF!</definedName>
    <definedName name="TOTMAT_EE1">#REF!</definedName>
    <definedName name="TOTMAT_EE2" localSheetId="6">#REF!</definedName>
    <definedName name="TOTMAT_EE2">#REF!</definedName>
    <definedName name="TOTMAT_EE3" localSheetId="6">#REF!</definedName>
    <definedName name="TOTMAT_EE3">#REF!</definedName>
    <definedName name="TOTSER_EE1" localSheetId="6">#REF!</definedName>
    <definedName name="TOTSER_EE1">#REF!</definedName>
    <definedName name="TOTSER_EE2" localSheetId="6">#REF!</definedName>
    <definedName name="TOTSER_EE2">#REF!</definedName>
    <definedName name="TOTSER_EE3" localSheetId="6">#REF!</definedName>
    <definedName name="TOTSER_EE3">#REF!</definedName>
    <definedName name="TPM" localSheetId="6">#REF!</definedName>
    <definedName name="TPM">#REF!</definedName>
    <definedName name="TRÂNS_SEG_EMISS2" localSheetId="6">#REF!</definedName>
    <definedName name="TRÂNS_SEG_EMISS2">#REF!</definedName>
    <definedName name="TRÂNS_SEG_EMISS3" localSheetId="6">#REF!</definedName>
    <definedName name="TRÂNS_SEG_EMISS3">#REF!</definedName>
    <definedName name="TRÂNS_SEGU" localSheetId="6">#REF!</definedName>
    <definedName name="TRÂNS_SEGU">#REF!</definedName>
    <definedName name="TRÂNS_SEGURANÇA" localSheetId="6">#REF!</definedName>
    <definedName name="TRÂNS_SEGURANÇA">#REF!</definedName>
    <definedName name="TRAV_EMISS3_S" localSheetId="6">#REF!</definedName>
    <definedName name="TRAV_EMISS3_S">#REF!</definedName>
    <definedName name="TRYUHAW">#N/A</definedName>
    <definedName name="tttt" localSheetId="6" hidden="1">#REF!</definedName>
    <definedName name="tttt" hidden="1">#REF!</definedName>
    <definedName name="TU" localSheetId="6">#REF!</definedName>
    <definedName name="TU">#REF!</definedName>
    <definedName name="TY">#N/A</definedName>
    <definedName name="UN" localSheetId="6">#REF!</definedName>
    <definedName name="UN">#REF!</definedName>
    <definedName name="UN." localSheetId="6">#REF!</definedName>
    <definedName name="UN.">#REF!</definedName>
    <definedName name="Unit." localSheetId="6">#REF!</definedName>
    <definedName name="Unit.">#REF!</definedName>
    <definedName name="UYT">#N/A</definedName>
    <definedName name="v" localSheetId="6">[13]Equipamentos!#REF!</definedName>
    <definedName name="v">[13]Equipamentos!#REF!</definedName>
    <definedName name="V_VENDA" localSheetId="6">#REF!</definedName>
    <definedName name="V_VENDA">#REF!</definedName>
    <definedName name="Vazios">[13]Teor!$B$3:$B$7</definedName>
    <definedName name="VBNFGHJ">#N/A</definedName>
    <definedName name="VENDA_ADOTADA" localSheetId="6">#REF!</definedName>
    <definedName name="VENDA_ADOTADA">#REF!</definedName>
    <definedName name="verde" localSheetId="6">#REF!</definedName>
    <definedName name="verde">#REF!</definedName>
    <definedName name="verdepav" localSheetId="6">#REF!</definedName>
    <definedName name="verdepav">#REF!</definedName>
    <definedName name="Verga" localSheetId="6">#REF!</definedName>
    <definedName name="Verga">#REF!</definedName>
    <definedName name="VL" localSheetId="6">#REF!</definedName>
    <definedName name="VL">#REF!</definedName>
    <definedName name="VOLUME" localSheetId="6">#REF!</definedName>
    <definedName name="VOLUME">#REF!</definedName>
    <definedName name="VT" localSheetId="6">#REF!</definedName>
    <definedName name="VT">#REF!</definedName>
    <definedName name="VTE" localSheetId="6">#REF!</definedName>
    <definedName name="VTE">#REF!</definedName>
    <definedName name="vv">#N/A</definedName>
    <definedName name="WEWRWR">#N/A</definedName>
    <definedName name="WEWRWRE">#N/A</definedName>
    <definedName name="WQWE">#N/A</definedName>
    <definedName name="wrn.mo2." hidden="1">{#N/A,#N/A,FALSE,"MO (2)"}</definedName>
    <definedName name="wrn.Orçamento." hidden="1">{#N/A,#N/A,FALSE,"Planilha";#N/A,#N/A,FALSE,"Resumo";#N/A,#N/A,FALSE,"Fisico";#N/A,#N/A,FALSE,"Financeiro";#N/A,#N/A,FALSE,"Financeiro"}</definedName>
    <definedName name="WRTUWRTU">#N/A</definedName>
    <definedName name="WRTUWTU">#N/A</definedName>
    <definedName name="WTR" localSheetId="6">#REF!</definedName>
    <definedName name="WTR">#REF!</definedName>
    <definedName name="WTUWTU">#N/A</definedName>
    <definedName name="WTWYRa" localSheetId="6">#REF!</definedName>
    <definedName name="WTWYRa">#REF!</definedName>
    <definedName name="x" localSheetId="6">[13]Equipamentos!#REF!</definedName>
    <definedName name="x">[13]Equipamentos!#REF!</definedName>
    <definedName name="Xa" localSheetId="6">#REF!</definedName>
    <definedName name="Xa">#REF!</definedName>
    <definedName name="Xb" localSheetId="6">#REF!</definedName>
    <definedName name="Xb">#REF!</definedName>
    <definedName name="Xc" localSheetId="6">#REF!</definedName>
    <definedName name="Xc">#REF!</definedName>
    <definedName name="xfj" localSheetId="6">#REF!</definedName>
    <definedName name="xfj">#REF!</definedName>
    <definedName name="XXX">#N/A</definedName>
    <definedName name="XXXX">#N/A</definedName>
    <definedName name="xxxxzzz" localSheetId="6">#REF!</definedName>
    <definedName name="xxxxzzz">#REF!</definedName>
    <definedName name="xxxxzzzz" localSheetId="6">#REF!</definedName>
    <definedName name="xxxxzzzz">#REF!</definedName>
    <definedName name="Y" localSheetId="6">#REF!</definedName>
    <definedName name="Y">#REF!</definedName>
    <definedName name="YAY">#N/A</definedName>
    <definedName name="YROYU">#N/A</definedName>
    <definedName name="YYYAA">#N/A</definedName>
    <definedName name="YYYAERT">#N/A</definedName>
    <definedName name="Z" localSheetId="6">#REF!</definedName>
    <definedName name="Z">#REF!</definedName>
    <definedName name="ZCERTOP" localSheetId="6">#REF!</definedName>
    <definedName name="ZCERTOP">#REF!</definedName>
    <definedName name="ZCZ">#N/A</definedName>
    <definedName name="ZRZFFFF">#N/A</definedName>
    <definedName name="ZXVSERTW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9" i="5" l="1"/>
  <c r="I79" i="5"/>
  <c r="I70" i="5"/>
  <c r="I63" i="5"/>
  <c r="I52" i="5"/>
  <c r="I40" i="5"/>
  <c r="I21" i="5"/>
  <c r="I16" i="5"/>
  <c r="I13" i="5"/>
  <c r="I205" i="5"/>
  <c r="I198" i="5"/>
  <c r="I187" i="5"/>
  <c r="I164" i="5"/>
  <c r="I149" i="5"/>
  <c r="I106" i="5"/>
  <c r="I101" i="5"/>
  <c r="I91" i="5"/>
  <c r="I163" i="5" l="1"/>
  <c r="I90" i="5"/>
  <c r="B12" i="7"/>
  <c r="B11" i="7"/>
  <c r="B10" i="7"/>
  <c r="D23" i="8"/>
  <c r="K14" i="5" l="1"/>
  <c r="E45" i="11"/>
  <c r="C45" i="11"/>
  <c r="E44" i="11"/>
  <c r="C44" i="11"/>
  <c r="C38" i="11"/>
  <c r="E38" i="11"/>
  <c r="C39" i="11"/>
  <c r="E39" i="11"/>
  <c r="C40" i="11"/>
  <c r="E40" i="11"/>
  <c r="C41" i="11"/>
  <c r="E41" i="11"/>
  <c r="E37" i="11"/>
  <c r="C37" i="11"/>
  <c r="C28" i="11"/>
  <c r="E28" i="11"/>
  <c r="C29" i="11"/>
  <c r="E29" i="11"/>
  <c r="C31" i="11"/>
  <c r="C32" i="11"/>
  <c r="E32" i="11"/>
  <c r="C33" i="11"/>
  <c r="E33" i="11"/>
  <c r="C34" i="11"/>
  <c r="E34" i="11"/>
  <c r="E27" i="11"/>
  <c r="C27" i="11"/>
  <c r="I41" i="11"/>
  <c r="H41" i="11"/>
  <c r="I35" i="11"/>
  <c r="H35" i="11"/>
  <c r="I30" i="11"/>
  <c r="E30" i="11" s="1"/>
  <c r="H30" i="11"/>
  <c r="C30" i="11" s="1"/>
  <c r="C35" i="11" s="1"/>
  <c r="A101" i="7"/>
  <c r="A30" i="15"/>
  <c r="D80" i="7"/>
  <c r="E80" i="7"/>
  <c r="F80" i="7"/>
  <c r="G80" i="7"/>
  <c r="H80" i="7"/>
  <c r="I80" i="7"/>
  <c r="J80" i="7"/>
  <c r="K80" i="7"/>
  <c r="L80" i="7"/>
  <c r="M80" i="7"/>
  <c r="N80" i="7"/>
  <c r="O80" i="7"/>
  <c r="A1780" i="13" l="1"/>
  <c r="A353" i="10"/>
  <c r="A188" i="9"/>
  <c r="E46" i="11"/>
  <c r="C46" i="11"/>
  <c r="E42" i="11"/>
  <c r="C42" i="11"/>
  <c r="F35" i="11"/>
  <c r="E35" i="11"/>
  <c r="E23" i="11"/>
  <c r="C23" i="11"/>
  <c r="D34" i="14"/>
  <c r="C25" i="14"/>
  <c r="C21" i="14"/>
  <c r="C19" i="14"/>
  <c r="C17" i="14"/>
  <c r="D15" i="14"/>
  <c r="C14" i="14"/>
  <c r="B34" i="14" l="1"/>
  <c r="P65" i="7" l="1"/>
  <c r="B64" i="7" l="1"/>
  <c r="C64" i="7"/>
  <c r="J64" i="7" l="1"/>
  <c r="K64" i="7"/>
  <c r="I64" i="7"/>
  <c r="L64" i="7"/>
  <c r="M64" i="7"/>
  <c r="N64" i="7"/>
  <c r="O64" i="7"/>
  <c r="D64" i="7"/>
  <c r="G64" i="7"/>
  <c r="E64" i="7"/>
  <c r="F64" i="7"/>
  <c r="H64" i="7"/>
  <c r="E18" i="14"/>
  <c r="O16" i="14"/>
  <c r="B11" i="14"/>
  <c r="B10" i="14"/>
  <c r="B9" i="14"/>
  <c r="E37" i="14" l="1"/>
  <c r="P64" i="7"/>
  <c r="C40" i="7" l="1"/>
  <c r="C42" i="7"/>
  <c r="C44" i="7"/>
  <c r="C46" i="7"/>
  <c r="C48" i="7"/>
  <c r="C50" i="7"/>
  <c r="C52" i="7"/>
  <c r="C54" i="7"/>
  <c r="C16" i="7"/>
  <c r="C18" i="7"/>
  <c r="C20" i="7"/>
  <c r="C22" i="7"/>
  <c r="C24" i="7"/>
  <c r="C26" i="7"/>
  <c r="C28" i="7"/>
  <c r="C30" i="7"/>
  <c r="C32" i="7"/>
  <c r="C34" i="7"/>
  <c r="D30" i="7" l="1"/>
  <c r="H30" i="7"/>
  <c r="G30" i="7"/>
  <c r="F30" i="7"/>
  <c r="E30" i="7"/>
  <c r="H28" i="7"/>
  <c r="G28" i="7"/>
  <c r="F28" i="7"/>
  <c r="E28" i="7"/>
  <c r="D28" i="7"/>
  <c r="F26" i="7"/>
  <c r="D26" i="7"/>
  <c r="E26" i="7"/>
  <c r="G26" i="7"/>
  <c r="H26" i="7"/>
  <c r="G32" i="7"/>
  <c r="E32" i="7"/>
  <c r="D32" i="7"/>
  <c r="H32" i="7"/>
  <c r="F32" i="7"/>
  <c r="H22" i="7"/>
  <c r="G22" i="7"/>
  <c r="F22" i="7"/>
  <c r="E22" i="7"/>
  <c r="D22" i="7"/>
  <c r="H24" i="7"/>
  <c r="D24" i="7"/>
  <c r="G24" i="7"/>
  <c r="F24" i="7"/>
  <c r="E24" i="7"/>
  <c r="E20" i="7"/>
  <c r="G20" i="7"/>
  <c r="D20" i="7"/>
  <c r="F20" i="7"/>
  <c r="H20" i="7"/>
  <c r="H34" i="7"/>
  <c r="G34" i="7"/>
  <c r="F34" i="7"/>
  <c r="E34" i="7"/>
  <c r="D34" i="7"/>
  <c r="H18" i="7"/>
  <c r="G18" i="7"/>
  <c r="D18" i="7"/>
  <c r="F18" i="7"/>
  <c r="E18" i="7"/>
  <c r="G16" i="7"/>
  <c r="F16" i="7"/>
  <c r="E16" i="7"/>
  <c r="D16" i="7"/>
  <c r="H16" i="7"/>
  <c r="H44" i="7"/>
  <c r="D44" i="7"/>
  <c r="E44" i="7"/>
  <c r="F44" i="7"/>
  <c r="G44" i="7"/>
  <c r="E42" i="7"/>
  <c r="F42" i="7"/>
  <c r="G42" i="7"/>
  <c r="H42" i="7"/>
  <c r="D42" i="7"/>
  <c r="D40" i="7"/>
  <c r="G40" i="7"/>
  <c r="H40" i="7"/>
  <c r="E40" i="7"/>
  <c r="F40" i="7"/>
  <c r="O54" i="7"/>
  <c r="H54" i="7"/>
  <c r="I54" i="7"/>
  <c r="J54" i="7"/>
  <c r="N54" i="7"/>
  <c r="K54" i="7"/>
  <c r="L54" i="7"/>
  <c r="M54" i="7"/>
  <c r="K52" i="7"/>
  <c r="M52" i="7"/>
  <c r="N52" i="7"/>
  <c r="O52" i="7"/>
  <c r="L52" i="7"/>
  <c r="H52" i="7"/>
  <c r="I52" i="7"/>
  <c r="J52" i="7"/>
  <c r="L50" i="7"/>
  <c r="H50" i="7"/>
  <c r="I50" i="7"/>
  <c r="J50" i="7"/>
  <c r="K50" i="7"/>
  <c r="M50" i="7"/>
  <c r="N50" i="7"/>
  <c r="O50" i="7"/>
  <c r="O48" i="7"/>
  <c r="H48" i="7"/>
  <c r="I48" i="7"/>
  <c r="J48" i="7"/>
  <c r="N48" i="7"/>
  <c r="K48" i="7"/>
  <c r="L48" i="7"/>
  <c r="M48" i="7"/>
  <c r="K46" i="7"/>
  <c r="L46" i="7"/>
  <c r="M46" i="7"/>
  <c r="O46" i="7"/>
  <c r="N46" i="7"/>
  <c r="H46" i="7"/>
  <c r="I46" i="7"/>
  <c r="J46" i="7"/>
  <c r="I32" i="7"/>
  <c r="K32" i="7"/>
  <c r="L32" i="7"/>
  <c r="J32" i="7"/>
  <c r="M32" i="7"/>
  <c r="N32" i="7"/>
  <c r="O32" i="7"/>
  <c r="I44" i="7"/>
  <c r="J44" i="7"/>
  <c r="K44" i="7"/>
  <c r="M44" i="7"/>
  <c r="N44" i="7"/>
  <c r="O44" i="7"/>
  <c r="L44" i="7"/>
  <c r="K34" i="7"/>
  <c r="L34" i="7"/>
  <c r="M34" i="7"/>
  <c r="O34" i="7"/>
  <c r="N34" i="7"/>
  <c r="I34" i="7"/>
  <c r="J34" i="7"/>
  <c r="O42" i="7"/>
  <c r="I42" i="7"/>
  <c r="J42" i="7"/>
  <c r="N42" i="7"/>
  <c r="K42" i="7"/>
  <c r="L42" i="7"/>
  <c r="M42" i="7"/>
  <c r="N30" i="7"/>
  <c r="O30" i="7"/>
  <c r="I30" i="7"/>
  <c r="J30" i="7"/>
  <c r="K30" i="7"/>
  <c r="M30" i="7"/>
  <c r="L30" i="7"/>
  <c r="K40" i="7"/>
  <c r="L40" i="7"/>
  <c r="M40" i="7"/>
  <c r="O40" i="7"/>
  <c r="N40" i="7"/>
  <c r="I40" i="7"/>
  <c r="J40" i="7"/>
  <c r="I28" i="7"/>
  <c r="I26" i="7"/>
  <c r="I24" i="7"/>
  <c r="I22" i="7"/>
  <c r="I20" i="7"/>
  <c r="I18" i="7"/>
  <c r="G46" i="7"/>
  <c r="E46" i="7"/>
  <c r="F46" i="7"/>
  <c r="D46" i="7"/>
  <c r="G54" i="7"/>
  <c r="D54" i="7"/>
  <c r="F54" i="7"/>
  <c r="E54" i="7"/>
  <c r="D52" i="7"/>
  <c r="E52" i="7"/>
  <c r="G52" i="7"/>
  <c r="F52" i="7"/>
  <c r="G50" i="7"/>
  <c r="F50" i="7"/>
  <c r="E50" i="7"/>
  <c r="D50" i="7"/>
  <c r="F48" i="7"/>
  <c r="G48" i="7"/>
  <c r="E48" i="7"/>
  <c r="D48" i="7"/>
  <c r="M28" i="7"/>
  <c r="J28" i="7"/>
  <c r="N28" i="7"/>
  <c r="K28" i="7"/>
  <c r="O28" i="7"/>
  <c r="L28" i="7"/>
  <c r="M20" i="7"/>
  <c r="J20" i="7"/>
  <c r="N20" i="7"/>
  <c r="K20" i="7"/>
  <c r="O20" i="7"/>
  <c r="L20" i="7"/>
  <c r="M22" i="7"/>
  <c r="J22" i="7"/>
  <c r="N22" i="7"/>
  <c r="K22" i="7"/>
  <c r="O22" i="7"/>
  <c r="L22" i="7"/>
  <c r="M26" i="7"/>
  <c r="J26" i="7"/>
  <c r="N26" i="7"/>
  <c r="K26" i="7"/>
  <c r="O26" i="7"/>
  <c r="L26" i="7"/>
  <c r="M18" i="7"/>
  <c r="J18" i="7"/>
  <c r="N18" i="7"/>
  <c r="K18" i="7"/>
  <c r="O18" i="7"/>
  <c r="L18" i="7"/>
  <c r="M24" i="7"/>
  <c r="J24" i="7"/>
  <c r="N24" i="7"/>
  <c r="K24" i="7"/>
  <c r="O24" i="7"/>
  <c r="L24" i="7"/>
  <c r="I16" i="7"/>
  <c r="M16" i="7"/>
  <c r="J16" i="7"/>
  <c r="N16" i="7"/>
  <c r="L16" i="7"/>
  <c r="K16" i="7"/>
  <c r="O16" i="7"/>
  <c r="P79" i="7"/>
  <c r="C78" i="7"/>
  <c r="B78" i="7"/>
  <c r="P81" i="7"/>
  <c r="B80" i="7"/>
  <c r="P77" i="7"/>
  <c r="C76" i="7"/>
  <c r="B76" i="7"/>
  <c r="P75" i="7"/>
  <c r="C74" i="7"/>
  <c r="B74" i="7"/>
  <c r="P73" i="7"/>
  <c r="C72" i="7"/>
  <c r="B72" i="7"/>
  <c r="P71" i="7"/>
  <c r="C70" i="7"/>
  <c r="B70" i="7"/>
  <c r="P69" i="7"/>
  <c r="C68" i="7"/>
  <c r="B68" i="7"/>
  <c r="P67" i="7"/>
  <c r="C66" i="7"/>
  <c r="B66" i="7"/>
  <c r="P63" i="7"/>
  <c r="C62" i="7"/>
  <c r="B62" i="7"/>
  <c r="P61" i="7"/>
  <c r="C60" i="7"/>
  <c r="B60" i="7"/>
  <c r="P59" i="7"/>
  <c r="C58" i="7"/>
  <c r="B58" i="7"/>
  <c r="P57" i="7"/>
  <c r="C56" i="7"/>
  <c r="B56" i="7"/>
  <c r="P55" i="7"/>
  <c r="B54" i="7"/>
  <c r="P83" i="7"/>
  <c r="C82" i="7"/>
  <c r="B82" i="7"/>
  <c r="P85" i="7"/>
  <c r="C84" i="7"/>
  <c r="B84" i="7"/>
  <c r="I58" i="7" l="1"/>
  <c r="H58" i="7"/>
  <c r="G58" i="7"/>
  <c r="D58" i="7"/>
  <c r="F58" i="7"/>
  <c r="E58" i="7"/>
  <c r="I56" i="7"/>
  <c r="G56" i="7"/>
  <c r="E56" i="7"/>
  <c r="H56" i="7"/>
  <c r="F56" i="7"/>
  <c r="D56" i="7"/>
  <c r="J62" i="7"/>
  <c r="K62" i="7"/>
  <c r="L62" i="7"/>
  <c r="I62" i="7"/>
  <c r="M62" i="7"/>
  <c r="N62" i="7"/>
  <c r="O62" i="7"/>
  <c r="G62" i="7"/>
  <c r="D62" i="7"/>
  <c r="E62" i="7"/>
  <c r="F62" i="7"/>
  <c r="H62" i="7"/>
  <c r="J72" i="7"/>
  <c r="K72" i="7"/>
  <c r="L72" i="7"/>
  <c r="M72" i="7"/>
  <c r="N72" i="7"/>
  <c r="I72" i="7"/>
  <c r="O72" i="7"/>
  <c r="D72" i="7"/>
  <c r="E72" i="7"/>
  <c r="G72" i="7"/>
  <c r="F72" i="7"/>
  <c r="H72" i="7"/>
  <c r="J56" i="7"/>
  <c r="K56" i="7"/>
  <c r="L56" i="7"/>
  <c r="M56" i="7"/>
  <c r="N56" i="7"/>
  <c r="O56" i="7"/>
  <c r="J66" i="7"/>
  <c r="K66" i="7"/>
  <c r="L66" i="7"/>
  <c r="M66" i="7"/>
  <c r="G66" i="7"/>
  <c r="N66" i="7"/>
  <c r="O66" i="7"/>
  <c r="D66" i="7"/>
  <c r="I66" i="7"/>
  <c r="E66" i="7"/>
  <c r="F66" i="7"/>
  <c r="H66" i="7"/>
  <c r="J74" i="7"/>
  <c r="K74" i="7"/>
  <c r="I74" i="7"/>
  <c r="L74" i="7"/>
  <c r="M74" i="7"/>
  <c r="N74" i="7"/>
  <c r="O74" i="7"/>
  <c r="G74" i="7"/>
  <c r="D74" i="7"/>
  <c r="E74" i="7"/>
  <c r="F74" i="7"/>
  <c r="H74" i="7"/>
  <c r="J68" i="7"/>
  <c r="I68" i="7"/>
  <c r="K68" i="7"/>
  <c r="G68" i="7"/>
  <c r="L68" i="7"/>
  <c r="M68" i="7"/>
  <c r="N68" i="7"/>
  <c r="O68" i="7"/>
  <c r="D68" i="7"/>
  <c r="E68" i="7"/>
  <c r="F68" i="7"/>
  <c r="H68" i="7"/>
  <c r="J76" i="7"/>
  <c r="K76" i="7"/>
  <c r="L76" i="7"/>
  <c r="G76" i="7"/>
  <c r="I76" i="7"/>
  <c r="M76" i="7"/>
  <c r="N76" i="7"/>
  <c r="O76" i="7"/>
  <c r="D76" i="7"/>
  <c r="E76" i="7"/>
  <c r="F76" i="7"/>
  <c r="H76" i="7"/>
  <c r="J58" i="7"/>
  <c r="K58" i="7"/>
  <c r="L58" i="7"/>
  <c r="M58" i="7"/>
  <c r="N58" i="7"/>
  <c r="O58" i="7"/>
  <c r="J84" i="7"/>
  <c r="K84" i="7"/>
  <c r="L84" i="7"/>
  <c r="M84" i="7"/>
  <c r="N84" i="7"/>
  <c r="G84" i="7"/>
  <c r="O84" i="7"/>
  <c r="I84" i="7"/>
  <c r="D84" i="7"/>
  <c r="E84" i="7"/>
  <c r="F84" i="7"/>
  <c r="H84" i="7"/>
  <c r="J60" i="7"/>
  <c r="G60" i="7"/>
  <c r="K60" i="7"/>
  <c r="L60" i="7"/>
  <c r="M60" i="7"/>
  <c r="N60" i="7"/>
  <c r="O60" i="7"/>
  <c r="D60" i="7"/>
  <c r="E60" i="7"/>
  <c r="F60" i="7"/>
  <c r="I60" i="7"/>
  <c r="H60" i="7"/>
  <c r="J70" i="7"/>
  <c r="G70" i="7"/>
  <c r="K70" i="7"/>
  <c r="L70" i="7"/>
  <c r="M70" i="7"/>
  <c r="N70" i="7"/>
  <c r="O70" i="7"/>
  <c r="D70" i="7"/>
  <c r="E70" i="7"/>
  <c r="I70" i="7"/>
  <c r="F70" i="7"/>
  <c r="H70" i="7"/>
  <c r="J82" i="7"/>
  <c r="K82" i="7"/>
  <c r="G82" i="7"/>
  <c r="L82" i="7"/>
  <c r="M82" i="7"/>
  <c r="I82" i="7"/>
  <c r="N82" i="7"/>
  <c r="O82" i="7"/>
  <c r="D82" i="7"/>
  <c r="E82" i="7"/>
  <c r="F82" i="7"/>
  <c r="H82" i="7"/>
  <c r="J78" i="7"/>
  <c r="K78" i="7"/>
  <c r="L78" i="7"/>
  <c r="M78" i="7"/>
  <c r="N78" i="7"/>
  <c r="O78" i="7"/>
  <c r="D78" i="7"/>
  <c r="E78" i="7"/>
  <c r="F78" i="7"/>
  <c r="G78" i="7"/>
  <c r="H78" i="7"/>
  <c r="I78" i="7"/>
  <c r="C10" i="13"/>
  <c r="C9" i="13"/>
  <c r="C8" i="13"/>
  <c r="P60" i="7" l="1"/>
  <c r="P66" i="7"/>
  <c r="P54" i="7"/>
  <c r="P74" i="7"/>
  <c r="P78" i="7"/>
  <c r="P68" i="7"/>
  <c r="P80" i="7"/>
  <c r="P70" i="7"/>
  <c r="P62" i="7"/>
  <c r="P76" i="7"/>
  <c r="P72" i="7"/>
  <c r="P58" i="7"/>
  <c r="P56" i="7"/>
  <c r="P82" i="7"/>
  <c r="P84" i="7"/>
  <c r="C12" i="10"/>
  <c r="C11" i="10"/>
  <c r="C10" i="10"/>
  <c r="B11" i="8"/>
  <c r="B10" i="11" s="1"/>
  <c r="B10" i="8"/>
  <c r="B9" i="11" s="1"/>
  <c r="B9" i="8"/>
  <c r="B8" i="11" s="1"/>
  <c r="B7" i="9"/>
  <c r="B6" i="9"/>
  <c r="B5" i="9"/>
  <c r="P51" i="7"/>
  <c r="B50" i="7"/>
  <c r="P49" i="7"/>
  <c r="B48" i="7"/>
  <c r="P47" i="7"/>
  <c r="B46" i="7"/>
  <c r="P45" i="7"/>
  <c r="B44" i="7"/>
  <c r="P43" i="7"/>
  <c r="B42" i="7"/>
  <c r="P41" i="7"/>
  <c r="B40" i="7"/>
  <c r="P89" i="7"/>
  <c r="C88" i="7"/>
  <c r="B88" i="7"/>
  <c r="P87" i="7"/>
  <c r="C86" i="7"/>
  <c r="B86" i="7"/>
  <c r="P53" i="7"/>
  <c r="B52" i="7"/>
  <c r="B26" i="7"/>
  <c r="B28" i="7"/>
  <c r="B30" i="7"/>
  <c r="B32" i="7"/>
  <c r="B34" i="7"/>
  <c r="B36" i="7"/>
  <c r="C36" i="7"/>
  <c r="B38" i="7"/>
  <c r="C38" i="7"/>
  <c r="B90" i="7"/>
  <c r="C90" i="7"/>
  <c r="B92" i="7"/>
  <c r="C92" i="7"/>
  <c r="B94" i="7"/>
  <c r="C94" i="7"/>
  <c r="B20" i="7"/>
  <c r="B22" i="7"/>
  <c r="B18" i="7"/>
  <c r="B24" i="7"/>
  <c r="B16" i="7"/>
  <c r="P95" i="7"/>
  <c r="P93" i="7"/>
  <c r="P91" i="7"/>
  <c r="P39" i="7"/>
  <c r="P37" i="7"/>
  <c r="P35" i="7"/>
  <c r="P33" i="7"/>
  <c r="P31" i="7"/>
  <c r="P29" i="7"/>
  <c r="P27" i="7"/>
  <c r="P25" i="7"/>
  <c r="P23" i="7"/>
  <c r="P21" i="7"/>
  <c r="P19" i="7"/>
  <c r="P17" i="7"/>
  <c r="E36" i="7" l="1"/>
  <c r="D36" i="7"/>
  <c r="H36" i="7"/>
  <c r="G36" i="7"/>
  <c r="F36" i="7"/>
  <c r="G38" i="7"/>
  <c r="D38" i="7"/>
  <c r="H38" i="7"/>
  <c r="E38" i="7"/>
  <c r="F38" i="7"/>
  <c r="I38" i="7"/>
  <c r="J38" i="7"/>
  <c r="L38" i="7"/>
  <c r="K38" i="7"/>
  <c r="M38" i="7"/>
  <c r="N38" i="7"/>
  <c r="O38" i="7"/>
  <c r="O36" i="7"/>
  <c r="I36" i="7"/>
  <c r="J36" i="7"/>
  <c r="N36" i="7"/>
  <c r="K36" i="7"/>
  <c r="L36" i="7"/>
  <c r="M36" i="7"/>
  <c r="C96" i="7"/>
  <c r="J90" i="7"/>
  <c r="K90" i="7"/>
  <c r="L90" i="7"/>
  <c r="M90" i="7"/>
  <c r="N90" i="7"/>
  <c r="O90" i="7"/>
  <c r="D90" i="7"/>
  <c r="E90" i="7"/>
  <c r="G90" i="7"/>
  <c r="I90" i="7"/>
  <c r="F90" i="7"/>
  <c r="H90" i="7"/>
  <c r="J88" i="7"/>
  <c r="K88" i="7"/>
  <c r="I88" i="7"/>
  <c r="L88" i="7"/>
  <c r="M88" i="7"/>
  <c r="N88" i="7"/>
  <c r="O88" i="7"/>
  <c r="G88" i="7"/>
  <c r="D88" i="7"/>
  <c r="E88" i="7"/>
  <c r="F88" i="7"/>
  <c r="H88" i="7"/>
  <c r="J86" i="7"/>
  <c r="G86" i="7"/>
  <c r="K86" i="7"/>
  <c r="L86" i="7"/>
  <c r="M86" i="7"/>
  <c r="N86" i="7"/>
  <c r="O86" i="7"/>
  <c r="D86" i="7"/>
  <c r="I86" i="7"/>
  <c r="E86" i="7"/>
  <c r="F86" i="7"/>
  <c r="H86" i="7"/>
  <c r="J92" i="7"/>
  <c r="I92" i="7"/>
  <c r="K92" i="7"/>
  <c r="L92" i="7"/>
  <c r="M92" i="7"/>
  <c r="N92" i="7"/>
  <c r="O92" i="7"/>
  <c r="D92" i="7"/>
  <c r="G92" i="7"/>
  <c r="E92" i="7"/>
  <c r="F92" i="7"/>
  <c r="H92" i="7"/>
  <c r="J94" i="7"/>
  <c r="K94" i="7"/>
  <c r="L94" i="7"/>
  <c r="G94" i="7"/>
  <c r="M94" i="7"/>
  <c r="N94" i="7"/>
  <c r="I94" i="7"/>
  <c r="O94" i="7"/>
  <c r="D94" i="7"/>
  <c r="E94" i="7"/>
  <c r="F94" i="7"/>
  <c r="H94" i="7"/>
  <c r="F47" i="11"/>
  <c r="D47" i="11"/>
  <c r="J97" i="7" l="1"/>
  <c r="J98" i="7" s="1"/>
  <c r="M97" i="7"/>
  <c r="M98" i="7" s="1"/>
  <c r="F97" i="7"/>
  <c r="F98" i="7" s="1"/>
  <c r="K97" i="7"/>
  <c r="K98" i="7" s="1"/>
  <c r="O97" i="7"/>
  <c r="O98" i="7" s="1"/>
  <c r="E97" i="7"/>
  <c r="E98" i="7" s="1"/>
  <c r="H97" i="7"/>
  <c r="H98" i="7" s="1"/>
  <c r="I97" i="7"/>
  <c r="I98" i="7" s="1"/>
  <c r="D97" i="7"/>
  <c r="D98" i="7" s="1"/>
  <c r="N97" i="7"/>
  <c r="N98" i="7" s="1"/>
  <c r="G97" i="7"/>
  <c r="G98" i="7" s="1"/>
  <c r="L97" i="7"/>
  <c r="L98" i="7" s="1"/>
  <c r="P44" i="7"/>
  <c r="P46" i="7"/>
  <c r="P48" i="7"/>
  <c r="P40" i="7"/>
  <c r="P50" i="7"/>
  <c r="P42" i="7"/>
  <c r="P86" i="7"/>
  <c r="P52" i="7"/>
  <c r="P88" i="7"/>
  <c r="P94" i="7"/>
  <c r="P90" i="7"/>
  <c r="P36" i="7"/>
  <c r="P32" i="7"/>
  <c r="P28" i="7"/>
  <c r="P24" i="7"/>
  <c r="P20" i="7"/>
  <c r="P18" i="7"/>
  <c r="P16" i="7"/>
  <c r="P92" i="7"/>
  <c r="P38" i="7"/>
  <c r="P34" i="7"/>
  <c r="P30" i="7"/>
  <c r="P26" i="7"/>
  <c r="P22" i="7"/>
  <c r="P97" i="7" l="1"/>
  <c r="Q100" i="7" s="1"/>
  <c r="P98" i="7"/>
</calcChain>
</file>

<file path=xl/sharedStrings.xml><?xml version="1.0" encoding="utf-8"?>
<sst xmlns="http://schemas.openxmlformats.org/spreadsheetml/2006/main" count="15876" uniqueCount="3371">
  <si>
    <t>SINAPI</t>
  </si>
  <si>
    <t>m³</t>
  </si>
  <si>
    <t>m²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</si>
  <si>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</si>
  <si>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</si>
  <si>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</si>
  <si>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</si>
  <si>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</si>
  <si>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</si>
  <si>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</si>
  <si>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</si>
  <si>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</si>
  <si>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</si>
  <si>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</t>
  </si>
  <si>
    <t>UN</t>
  </si>
  <si>
    <t>Total sem BDI</t>
  </si>
  <si>
    <t>Total do BDI</t>
  </si>
  <si>
    <t>Total Geral</t>
  </si>
  <si>
    <t xml:space="preserve">OBJETO: </t>
  </si>
  <si>
    <t>DATA:</t>
  </si>
  <si>
    <t>PROPONENTE</t>
  </si>
  <si>
    <t>PROPONENTE:</t>
  </si>
  <si>
    <t>DIAS</t>
  </si>
  <si>
    <t>TOTAL</t>
  </si>
  <si>
    <t>CUSTO TOTAL COM BDI</t>
  </si>
  <si>
    <t>Preço Total C/BDI</t>
  </si>
  <si>
    <t>CRONOGRAMA FÍSICO-FINANCEIRO</t>
  </si>
  <si>
    <t>COMPOSIÇÃO DO BDI</t>
  </si>
  <si>
    <t>Tipo</t>
  </si>
  <si>
    <t>Quantidade</t>
  </si>
  <si>
    <t>Valor  Unitário</t>
  </si>
  <si>
    <t>Peso</t>
  </si>
  <si>
    <t>Valor Acumulado</t>
  </si>
  <si>
    <t>Peso Acumulado</t>
  </si>
  <si>
    <t>Operativa</t>
  </si>
  <si>
    <t>Improdutiva</t>
  </si>
  <si>
    <t>Geral</t>
  </si>
  <si>
    <t>Material</t>
  </si>
  <si>
    <t xml:space="preserve"> 00006111 </t>
  </si>
  <si>
    <t>Mão de Obra</t>
  </si>
  <si>
    <t>H</t>
  </si>
  <si>
    <t xml:space="preserve"> 00004750 </t>
  </si>
  <si>
    <t xml:space="preserve"> 00001379 </t>
  </si>
  <si>
    <t>CIMENTO PORTLAND COMPOSTO CP II-32</t>
  </si>
  <si>
    <t>KG</t>
  </si>
  <si>
    <t xml:space="preserve"> 00037370 </t>
  </si>
  <si>
    <t>Outros</t>
  </si>
  <si>
    <t xml:space="preserve"> 00000370 </t>
  </si>
  <si>
    <t>AREIA MEDIA - POSTO JAZIDA/FORNECEDOR (RETIRADO NA JAZIDA, SEM TRANSPORTE)</t>
  </si>
  <si>
    <t>Equipamento</t>
  </si>
  <si>
    <t xml:space="preserve"> 00037372 </t>
  </si>
  <si>
    <t xml:space="preserve"> 00043491 </t>
  </si>
  <si>
    <t>EPI - FAMILIA SERVENTE - HORISTA (ENCARGOS COMPLEMENTARES - COLETADO CAIXA)</t>
  </si>
  <si>
    <t xml:space="preserve"> 00037371 </t>
  </si>
  <si>
    <t>Serviços</t>
  </si>
  <si>
    <t xml:space="preserve"> 00043489 </t>
  </si>
  <si>
    <t>EPI - FAMILIA PEDREIRO - HORISTA (ENCARGOS COMPLEMENTARES - COLETADO CAIXA)</t>
  </si>
  <si>
    <t>L</t>
  </si>
  <si>
    <t xml:space="preserve"> 00043465 </t>
  </si>
  <si>
    <t>FERRAMENTAS - FAMILIA PEDREIRO - HORISTA (ENCARGOS COMPLEMENTARES - COLETADO CAIXA)</t>
  </si>
  <si>
    <t xml:space="preserve"> 00043467 </t>
  </si>
  <si>
    <t>FERRAMENTAS - FAMILIA SERVENTE - HORISTA (ENCARGOS COMPLEMENTARES - COLETADO CAIXA)</t>
  </si>
  <si>
    <t xml:space="preserve"> 00043488 </t>
  </si>
  <si>
    <t>EPI - FAMILIA OPERADOR ESCAVADEIRA - HORISTA (ENCARGOS COMPLEMENTARES - COLETADO CAIXA)</t>
  </si>
  <si>
    <t xml:space="preserve"> 00037373 </t>
  </si>
  <si>
    <t>Taxas</t>
  </si>
  <si>
    <t xml:space="preserve"> 00004721 </t>
  </si>
  <si>
    <t>PEDRA BRITADA N. 1 (9,5 a 19 MM) POSTO PEDREIRA/FORNECEDOR, SEM FRETE</t>
  </si>
  <si>
    <t xml:space="preserve"> 00043464 </t>
  </si>
  <si>
    <t>FERRAMENTAS - FAMILIA OPERADOR ESCAVADEIRA - HORISTA (ENCARGOS COMPLEMENTARES - COLETADO CAIXA)</t>
  </si>
  <si>
    <t>Totais por Tipo</t>
  </si>
  <si>
    <t>Equipamento para Aquisição Permanente</t>
  </si>
  <si>
    <t>Administração</t>
  </si>
  <si>
    <t>Aluguel</t>
  </si>
  <si>
    <t>Verba</t>
  </si>
  <si>
    <t>CURVA ABC DE INSUMOS</t>
  </si>
  <si>
    <t>Valor  Unit</t>
  </si>
  <si>
    <t>Peso Acumulado (%)</t>
  </si>
  <si>
    <t>HORISTA:</t>
  </si>
  <si>
    <t xml:space="preserve">MENSALISTA: </t>
  </si>
  <si>
    <t>CURVA ABC DE SERVIÇOS</t>
  </si>
  <si>
    <t>Composições Principais</t>
  </si>
  <si>
    <t>Composição</t>
  </si>
  <si>
    <t>Composição Auxiliar</t>
  </si>
  <si>
    <t>CHOR - CUSTOS HORÁRIOS DE MÁQUINAS E EQUIPAMENTOS</t>
  </si>
  <si>
    <t>CHP</t>
  </si>
  <si>
    <t xml:space="preserve"> 88316 </t>
  </si>
  <si>
    <t>SERVENTE COM ENCARGOS COMPLEMENTARES</t>
  </si>
  <si>
    <t>SEDI - SERVIÇOS DIVERSOS</t>
  </si>
  <si>
    <t>MO sem LS =&gt;</t>
  </si>
  <si>
    <t>LS =&gt;</t>
  </si>
  <si>
    <t>MO com LS =&gt;</t>
  </si>
  <si>
    <t>Valor do BDI =&gt;</t>
  </si>
  <si>
    <t>Valor com BDI =&gt;</t>
  </si>
  <si>
    <t>Insumo</t>
  </si>
  <si>
    <t xml:space="preserve"> 88309 </t>
  </si>
  <si>
    <t>PEDREIRO COM ENCARGOS COMPLEMENTARES</t>
  </si>
  <si>
    <t>COMPOSIÇÕES DE CUSTO UNITÁRIO</t>
  </si>
  <si>
    <t>FUES - FUNDAÇÕES E ESTRUTURAS</t>
  </si>
  <si>
    <t xml:space="preserve"> 00037666 </t>
  </si>
  <si>
    <t xml:space="preserve"> 00002705 </t>
  </si>
  <si>
    <t>ENERGIA ELETRICA ATE 2000 KWH INDUSTRIAL, SEM DEMANDA</t>
  </si>
  <si>
    <t>CHI</t>
  </si>
  <si>
    <t xml:space="preserve"> 00010535 </t>
  </si>
  <si>
    <t>BETONEIRA CAPACIDADE NOMINAL 400 L, CAPACIDADE DE MISTURA  280 L, MOTOR ELETRICO TRIFASICO 220/380 V POTENCIA 2 CV, SEM CARREGADOR</t>
  </si>
  <si>
    <t>Próprio</t>
  </si>
  <si>
    <t xml:space="preserve"> 00001213 </t>
  </si>
  <si>
    <t xml:space="preserve"> 00043483 </t>
  </si>
  <si>
    <t>EPI - FAMILIA CARPINTEIRO DE FORMAS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</si>
  <si>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</si>
  <si>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</si>
  <si>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88262 </t>
  </si>
  <si>
    <t>CARPINTEIRO DE FORMAS COM ENCARGOS COMPLEMENTARES</t>
  </si>
  <si>
    <t xml:space="preserve"> 00004221 </t>
  </si>
  <si>
    <t>ENCARGOS SOCIAIS</t>
  </si>
  <si>
    <t>I  →  Incidência de Impostos (PIS, COFINS e ISS) e CPRB</t>
  </si>
  <si>
    <t>Adotado</t>
  </si>
  <si>
    <t xml:space="preserve"> 00004234 </t>
  </si>
  <si>
    <t>ADMINISRAÇÃO CENTRAL</t>
  </si>
  <si>
    <t>AC</t>
  </si>
  <si>
    <t>R</t>
  </si>
  <si>
    <t>DESPESAS FINACEIRAS</t>
  </si>
  <si>
    <t>DF</t>
  </si>
  <si>
    <t>LUCRO</t>
  </si>
  <si>
    <t>TRIBUTOS (PIS+COFINS+ISS)</t>
  </si>
  <si>
    <t>I</t>
  </si>
  <si>
    <t>CONTRIBUIÇÃO PREVIDENCIÁRIA SOBRE RECEITA BRUTA (CPRB)</t>
  </si>
  <si>
    <t>BDI(%)</t>
  </si>
  <si>
    <t>INEL - INSTALAÇÃO ELÉTRICA/ELETRIFICAÇÃO E ILUMINAÇÃO EXTERNA</t>
  </si>
  <si>
    <t xml:space="preserve"> 00002436 </t>
  </si>
  <si>
    <t xml:space="preserve"> 00043484 </t>
  </si>
  <si>
    <t>EPI - FAMILIA ELETRICISTA - HORISTA (ENCARGOS COMPLEMENTARES - COLETADO CAIXA)</t>
  </si>
  <si>
    <t xml:space="preserve"> 00043460 </t>
  </si>
  <si>
    <t>FERRAMENTAS - FAMILIA ELETRICISTA - HORISTA (ENCARGOS COMPLEMENTARES - COLETADO CAIXA)</t>
  </si>
  <si>
    <t>Despesas Financeiras</t>
  </si>
  <si>
    <t>Lucro</t>
  </si>
  <si>
    <t>ISS</t>
  </si>
  <si>
    <t xml:space="preserve"> 88264 </t>
  </si>
  <si>
    <t>ELETRICISTA COM ENCARGOS COMPLEMENTARES</t>
  </si>
  <si>
    <t>T</t>
  </si>
  <si>
    <t>1.0</t>
  </si>
  <si>
    <t>2.0</t>
  </si>
  <si>
    <t>3.0</t>
  </si>
  <si>
    <t>TRAN - TRANSPORTES, CARGAS E DESCARGAS</t>
  </si>
  <si>
    <t xml:space="preserve"> 00020020 </t>
  </si>
  <si>
    <t xml:space="preserve"> 88489 </t>
  </si>
  <si>
    <t>4.0</t>
  </si>
  <si>
    <t>5.0</t>
  </si>
  <si>
    <t>4.8</t>
  </si>
  <si>
    <t>4.9</t>
  </si>
  <si>
    <t>PINT - PINTURAS</t>
  </si>
  <si>
    <t>ESQV - ESQUADRIAS/FERRAGENS/VIDROS</t>
  </si>
  <si>
    <t>MOVT - MOVIMENTO DE TERRA</t>
  </si>
  <si>
    <t>PISO - PISOS</t>
  </si>
  <si>
    <t xml:space="preserve"> 00004783 </t>
  </si>
  <si>
    <t xml:space="preserve"> 00007356 </t>
  </si>
  <si>
    <t xml:space="preserve"> 00043490 </t>
  </si>
  <si>
    <t>EPI - FAMILIA PINTOR - HORISTA (ENCARGOS COMPLEMENTARES - COLETADO CAIXA)</t>
  </si>
  <si>
    <t xml:space="preserve"> 00043466 </t>
  </si>
  <si>
    <t>FERRAMENTAS - FAMILIA PINTOR - HORISTA (ENCARGOS COMPLEMENTARES - COLETADO CAIXA)</t>
  </si>
  <si>
    <t xml:space="preserve"> 00001106 </t>
  </si>
  <si>
    <t>CAL HIDRATADA CH-I PARA ARGAMASSAS</t>
  </si>
  <si>
    <t xml:space="preserve"> 00000378 </t>
  </si>
  <si>
    <t xml:space="preserve"> 00043132 </t>
  </si>
  <si>
    <t>ARAME RECOZIDO 16 BWG, D = 1,65 MM (0,016 KG/M) OU 18 BWG, D = 1,25 MM (0,01 KG/M)</t>
  </si>
  <si>
    <t xml:space="preserve"> 00006117 </t>
  </si>
  <si>
    <t xml:space="preserve"> 00006114 </t>
  </si>
  <si>
    <t xml:space="preserve"> 00039017 </t>
  </si>
  <si>
    <t>ESPACADOR / DISTANCIADOR CIRCULAR COM ENTRADA LATERAL, EM PLASTICO, PARA VERGALHAO *4,2 A 12,5* MM, COBRIMENTO 20 MM</t>
  </si>
  <si>
    <t xml:space="preserve"> 00004230 </t>
  </si>
  <si>
    <t xml:space="preserve"> 00000367 </t>
  </si>
  <si>
    <t>AREIA GROSSA - POSTO JAZIDA/FORNECEDOR (RETIRADO NA JAZIDA, SEM TRANSPORTE)</t>
  </si>
  <si>
    <t xml:space="preserve"> 00002696 </t>
  </si>
  <si>
    <t xml:space="preserve"> 00009836 </t>
  </si>
  <si>
    <t>TUBO PVC  SERIE NORMAL, DN 100 MM, PARA ESGOTO  PREDIAL (NBR 5688)</t>
  </si>
  <si>
    <t xml:space="preserve"> 00004222 </t>
  </si>
  <si>
    <t>GASOLINA COMUM</t>
  </si>
  <si>
    <t xml:space="preserve"> 00002692 </t>
  </si>
  <si>
    <t>DESMOLDANTE PROTETOR PARA FORMAS DE MADEIRA, DE BASE OLEOSA EMULSIONADA EM AGUA</t>
  </si>
  <si>
    <t xml:space="preserve"> 00036397 </t>
  </si>
  <si>
    <t>BETONEIRA, CAPACIDADE NOMINAL 600 L, CAPACIDADE DE MISTURA  360L, MOTOR ELETRICO TRIFASICO 220/380V, POTENCIA 4CV, EXCLUSO CARREGADOR</t>
  </si>
  <si>
    <t xml:space="preserve"> 00013458 </t>
  </si>
  <si>
    <t>COMPACTADOR DE SOLOS DE PERCURSAO (SOQUETE) COM MOTOR A GASOLINA 4 TEMPOS DE 4 HP (4 CV)</t>
  </si>
  <si>
    <t xml:space="preserve"> 00043485 </t>
  </si>
  <si>
    <t>EPI - FAMILIA ENCANADOR - HORISTA (ENCARGOS COMPLEMENTARES - COLETADO CAIXA)</t>
  </si>
  <si>
    <t xml:space="preserve"> 00043461 </t>
  </si>
  <si>
    <t>FERRAMENTAS - FAMILIA ENCANADOR - HORISTA (ENCARGOS COMPLEMENTARES - COLETADO CAIXA)</t>
  </si>
  <si>
    <t xml:space="preserve"> 00014618 </t>
  </si>
  <si>
    <t>SERRA CIRCULAR DE BANCADA COM MOTOR ELETRICO, POTENCIA DE *1600* W, PARA DISCO DE DIAMETRO DE 10" (250 MM)</t>
  </si>
  <si>
    <t xml:space="preserve"> 88245 </t>
  </si>
  <si>
    <t>ARMADOR COM ENCARGOS COMPLEMENTARES</t>
  </si>
  <si>
    <t xml:space="preserve"> 88239 </t>
  </si>
  <si>
    <t>AJUDANTE DE CARPINTEIRO COM ENCARGOS COMPLEMENTARES</t>
  </si>
  <si>
    <t xml:space="preserve"> 88310 </t>
  </si>
  <si>
    <t>PINTOR COM ENCARGOS COMPLEMENTARES</t>
  </si>
  <si>
    <t xml:space="preserve"> 88267 </t>
  </si>
  <si>
    <t>ENCANADOR OU BOMBEIRO HIDRÁULICO COM ENCARGOS COMPLEMENTARES</t>
  </si>
  <si>
    <t xml:space="preserve"> 94968 </t>
  </si>
  <si>
    <t>CONCRETO MAGRO PARA LASTRO, TRAÇO 1:4,5:4,5 (EM MASSA SECA DE CIMENTO/ AREIA MÉDIA/ BRITA 1) - PREPARO MECÂNICO COM BETONEIRA 600 L. AF_05/2021</t>
  </si>
  <si>
    <t xml:space="preserve"> 91533 </t>
  </si>
  <si>
    <t>COMPACTADOR DE SOLOS DE PERCUSSÃO (SOQUETE) COM MOTOR A GASOLINA 4 TEMPOS, POTÊNCIA 4 CV - CHP DIURNO. AF_08/2015</t>
  </si>
  <si>
    <t xml:space="preserve"> 91534 </t>
  </si>
  <si>
    <t>COMPACTADOR DE SOLOS DE PERCUSSÃO (SOQUETE) COM MOTOR A GASOLINA 4 TEMPOS, POTÊNCIA 4 CV - CHI DIURNO. AF_08/2015</t>
  </si>
  <si>
    <t xml:space="preserve"> 5.1 </t>
  </si>
  <si>
    <t xml:space="preserve"> 88238 </t>
  </si>
  <si>
    <t>AJUDANTE DE ARMADOR COM ENCARGOS COMPLEMENTARES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</si>
  <si>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</si>
  <si>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</si>
  <si>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</si>
  <si>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</si>
  <si>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>PLANILHA ORÇAMENTÁRIA</t>
  </si>
  <si>
    <t xml:space="preserve"> 1.1 </t>
  </si>
  <si>
    <t xml:space="preserve"> 3.1 </t>
  </si>
  <si>
    <t>6.0</t>
  </si>
  <si>
    <t>7.0</t>
  </si>
  <si>
    <t>PAVI - PAVIMENTAÇÃO</t>
  </si>
  <si>
    <t>PEDREIRO (HORISTA)</t>
  </si>
  <si>
    <t>CARPINTEIRO DE FORMAS (HORISTA)</t>
  </si>
  <si>
    <t>PINTOR (HORISTA)</t>
  </si>
  <si>
    <t xml:space="preserve"> 00004813 </t>
  </si>
  <si>
    <t>PLACA DE OBRA (PARA CONSTRUCAO CIVIL) EM CHAPA GALVANIZADA *N. 22*, ADESIVADA, DE *2,4 X 1,2* M (SEM POSTES PARA FIXACAO)</t>
  </si>
  <si>
    <t>CARPINTEIRO AUXILIAR (HORISTA)</t>
  </si>
  <si>
    <t>TINTA LATEX ACRILICA PREMIUM, COR BRANCO FOSCO</t>
  </si>
  <si>
    <t>ARMADOR (HORISTA)</t>
  </si>
  <si>
    <t>ELETRICISTA (HORISTA)</t>
  </si>
  <si>
    <t xml:space="preserve"> 00004517 </t>
  </si>
  <si>
    <t>SARRAFO *2,5 X 7,5* CM EM PINUS, MISTA OU EQUIVALENTE DA REGIAO - BRUTA</t>
  </si>
  <si>
    <t xml:space="preserve"> 00000247 </t>
  </si>
  <si>
    <t>AJUDANTE DE ELETRICISTA (HORISTA)</t>
  </si>
  <si>
    <t>ENCANADOR OU BOMBEIRO HIDRAULICO (HORISTA)</t>
  </si>
  <si>
    <t xml:space="preserve"> 00004491 </t>
  </si>
  <si>
    <t>PONTALETE *7,5 X 7,5* CM EM PINUS, MISTA OU EQUIVALENTE DA REGIAO - BRUTA</t>
  </si>
  <si>
    <t xml:space="preserve"> 00012869 </t>
  </si>
  <si>
    <t>TELHADOR (HORISTA)</t>
  </si>
  <si>
    <t>KWH</t>
  </si>
  <si>
    <t xml:space="preserve"> 00038101 </t>
  </si>
  <si>
    <t>TOMADA 2P+T 10A, 250V  (APENAS MODULO)</t>
  </si>
  <si>
    <t xml:space="preserve"> 00000246 </t>
  </si>
  <si>
    <t>AUXILIAR DE ENCANADOR OU BOMBEIRO HIDRAULICO (HORISTA)</t>
  </si>
  <si>
    <t xml:space="preserve"> 00000392 </t>
  </si>
  <si>
    <t>ABRACADEIRA EM ACO PARA AMARRACAO DE ELETRODUTOS, TIPO D, COM 1/2" E PARAFUSO DE FIXACAO</t>
  </si>
  <si>
    <t>CJ</t>
  </si>
  <si>
    <t xml:space="preserve"> 00004253 </t>
  </si>
  <si>
    <t xml:space="preserve"> 00005075 </t>
  </si>
  <si>
    <t>PREGO DE ACO POLIDO COM CABECA 18 X 30 (2 3/4 X 10)</t>
  </si>
  <si>
    <t>AJUDANTE DE ARMADOR (HORISTA)</t>
  </si>
  <si>
    <t xml:space="preserve"> 00038094 </t>
  </si>
  <si>
    <t>ESPELHO / PLACA DE 3 POSTOS 4" X 2", PARA INSTALACAO DE TOMADAS E INTERRUPTORES</t>
  </si>
  <si>
    <t xml:space="preserve"> 00020083 </t>
  </si>
  <si>
    <t>SOLUCAO PREPARADORA / LIMPADORA PARA PVC, FRASCO COM 1000 CM3</t>
  </si>
  <si>
    <t xml:space="preserve"> 00009868 </t>
  </si>
  <si>
    <t xml:space="preserve"> 00007568 </t>
  </si>
  <si>
    <t>BUCHA DE NYLON SEM ABA S10, COM PARAFUSO DE 6,10 X 65 MM EM ACO ZINCADO COM ROSCA SOBERBA, CABECA CHATA E FENDA PHILLIPS</t>
  </si>
  <si>
    <t xml:space="preserve"> 00038099 </t>
  </si>
  <si>
    <t>SUPORTE DE FIXACAO PARA ESPELHO / PLACA 4" X 2", PARA 3 MODULOS, PARA INSTALACAO DE TOMADAS E INTERRUPTORES (SOMENTE SUPORTE)</t>
  </si>
  <si>
    <t xml:space="preserve"> 00000122 </t>
  </si>
  <si>
    <t>ADESIVO PLASTICO PARA PVC, FRASCO COM *850* GR</t>
  </si>
  <si>
    <t xml:space="preserve"> 00038112 </t>
  </si>
  <si>
    <t>INTERRUPTOR SIMPLES 10A, 250V (APENAS MODULO)</t>
  </si>
  <si>
    <t xml:space="preserve"> 00021127 </t>
  </si>
  <si>
    <t>FITA ISOLANTE ADESIVA ANTICHAMA, USO ATE 750 V, EM ROLO DE 19 MM X 5 M</t>
  </si>
  <si>
    <t xml:space="preserve"> 00036487 </t>
  </si>
  <si>
    <t>GUINCHO ELETRICO DE COLUNA, CAPACIDADE 400 KG, COM MOTO FREIO, MOTOR TRIFASICO DE 1,25 CV</t>
  </si>
  <si>
    <t>TAXA DE BONIFICAÇÃO E DESPESAS INDIRETAS - BDI (SEM DESONERAÇÃO)</t>
  </si>
  <si>
    <t>ADMINISTRAÇÃO CENTRAL</t>
  </si>
  <si>
    <t>AC 01</t>
  </si>
  <si>
    <t>Despesas Administrativa</t>
  </si>
  <si>
    <t>AC 02</t>
  </si>
  <si>
    <t>L 01</t>
  </si>
  <si>
    <t>DESPESAS FINANCEIRAS</t>
  </si>
  <si>
    <t>DF 01</t>
  </si>
  <si>
    <t>SEGUROS, RISCOS E GARANTIAS</t>
  </si>
  <si>
    <t>R 01</t>
  </si>
  <si>
    <t>Seguros</t>
  </si>
  <si>
    <t>R 02</t>
  </si>
  <si>
    <t>Garantias</t>
  </si>
  <si>
    <t>R 03</t>
  </si>
  <si>
    <t>Riscos</t>
  </si>
  <si>
    <t>TRIBUTOS</t>
  </si>
  <si>
    <t>T 01</t>
  </si>
  <si>
    <t>T 02</t>
  </si>
  <si>
    <t>PIS</t>
  </si>
  <si>
    <t>T 03</t>
  </si>
  <si>
    <t>COFINS</t>
  </si>
  <si>
    <t>FÓRMULA PARA O CÁLCULO DO BDI</t>
  </si>
  <si>
    <t>LANÇADOS OS PERCENTUAIS NA PLANILHA, A FÓRMULA EXCEL, CÁLCULA O PERCENTUAL FINAL DO BDI</t>
  </si>
  <si>
    <t xml:space="preserve">BDI (%) = </t>
  </si>
  <si>
    <t>OBS.: FÓRMULA ADOTADA PELO TCU</t>
  </si>
  <si>
    <t>CPRB = Contribuição Previdenciária Sobre Receita Bruta (Observar Lei nº 13.161/2015)</t>
  </si>
  <si>
    <t>Para essa composição foram consideradas as diretrizes estipulads pelo Acordão nº 2622/2013 do TCU</t>
  </si>
  <si>
    <t>COBE - COBERTURA</t>
  </si>
  <si>
    <t>INHI - INSTALAÇÕES HIDROS SANITÁRIAS</t>
  </si>
  <si>
    <t xml:space="preserve"> 91170 </t>
  </si>
  <si>
    <t xml:space="preserve"> 88247 </t>
  </si>
  <si>
    <t>AUXILIAR DE ELETRICISTA COM ENCARGOS COMPLEMENTARES</t>
  </si>
  <si>
    <t xml:space="preserve"> 88629 </t>
  </si>
  <si>
    <t>ARGAMASSA TRAÇO 1:3 (EM VOLUME DE CIMENTO E AREIA MÉDIA ÚMIDA), PREPARO MANUAL. AF_08/2019</t>
  </si>
  <si>
    <t xml:space="preserve"> 88248 </t>
  </si>
  <si>
    <t>AUXILIAR DE ENCANADOR OU BOMBEIRO HIDRÁULICO COM ENCARGOS COMPLEMENTARES</t>
  </si>
  <si>
    <t xml:space="preserve"> 93282 </t>
  </si>
  <si>
    <t>GUINCHO ELÉTRICO DE COLUNA, CAPACIDADE 400 KG, COM MOTO FREIO, MOTOR TRIFÁSICO DE 1,25 CV - CHI DIURNO. AF_03/2016</t>
  </si>
  <si>
    <t xml:space="preserve"> 93281 </t>
  </si>
  <si>
    <t>GUINCHO ELÉTRICO DE COLUNA, CAPACIDADE 400 KG, COM MOTO FREIO, MOTOR TRIFÁSICO DE 1,25 CV - CHP DIURNO. AF_03/2016</t>
  </si>
  <si>
    <t xml:space="preserve"> 91946 </t>
  </si>
  <si>
    <t xml:space="preserve"> 88323 </t>
  </si>
  <si>
    <t>TELHADISTA COM ENCARGOS COMPLEMENTARES</t>
  </si>
  <si>
    <t xml:space="preserve"> 2.1 </t>
  </si>
  <si>
    <t xml:space="preserve"> 4.1 </t>
  </si>
  <si>
    <t xml:space="preserve"> 4.2 </t>
  </si>
  <si>
    <t xml:space="preserve"> 6.1 </t>
  </si>
  <si>
    <t xml:space="preserve"> 6.2 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</si>
  <si>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</si>
  <si>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</si>
  <si>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</si>
  <si>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</si>
  <si>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</si>
  <si>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</si>
  <si>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</si>
  <si>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</si>
  <si>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</si>
  <si>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</si>
  <si>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</si>
  <si>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</si>
  <si>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>20.0</t>
  </si>
  <si>
    <t>21.0</t>
  </si>
  <si>
    <t>22.0</t>
  </si>
  <si>
    <t xml:space="preserve"> 00007258 </t>
  </si>
  <si>
    <t xml:space="preserve"> 00000033 </t>
  </si>
  <si>
    <t>ACO CA-50, 8,0 MM, VERGALHAO</t>
  </si>
  <si>
    <t xml:space="preserve"> 00020078 </t>
  </si>
  <si>
    <t>PASTA LUBRIFICANTE PARA TUBOS E CONEXOES COM JUNTA ELASTICA, EMBALAGEM DE *400* GR (USO EM PVC, ACO, POLIETILENO E OUTROS)</t>
  </si>
  <si>
    <r>
      <rPr>
        <b/>
        <sz val="16"/>
        <color rgb="FF231F20"/>
        <rFont val="Times New Roman"/>
        <family val="1"/>
      </rPr>
      <t>Item</t>
    </r>
  </si>
  <si>
    <r>
      <rPr>
        <b/>
        <sz val="16"/>
        <color rgb="FF231F20"/>
        <rFont val="Times New Roman"/>
        <family val="1"/>
      </rPr>
      <t>Descrição</t>
    </r>
  </si>
  <si>
    <r>
      <rPr>
        <b/>
        <sz val="18"/>
        <rFont val="Arial"/>
        <family val="2"/>
      </rPr>
      <t>COD</t>
    </r>
  </si>
  <si>
    <r>
      <rPr>
        <b/>
        <sz val="18"/>
        <rFont val="Arial"/>
        <family val="2"/>
      </rPr>
      <t>DESCRIÇÃO</t>
    </r>
  </si>
  <si>
    <r>
      <rPr>
        <b/>
        <sz val="18"/>
        <rFont val="Arial"/>
        <family val="2"/>
      </rPr>
      <t>HORA %</t>
    </r>
  </si>
  <si>
    <r>
      <rPr>
        <b/>
        <sz val="18"/>
        <rFont val="Arial"/>
        <family val="2"/>
      </rPr>
      <t>MES %</t>
    </r>
  </si>
  <si>
    <r>
      <rPr>
        <b/>
        <sz val="16"/>
        <rFont val="Arial"/>
        <family val="2"/>
      </rPr>
      <t>GRUPO A</t>
    </r>
  </si>
  <si>
    <r>
      <rPr>
        <b/>
        <sz val="16"/>
        <rFont val="Arial"/>
        <family val="2"/>
      </rPr>
      <t>A</t>
    </r>
  </si>
  <si>
    <r>
      <rPr>
        <b/>
        <sz val="16"/>
        <rFont val="Arial"/>
        <family val="2"/>
      </rPr>
      <t>B</t>
    </r>
  </si>
  <si>
    <r>
      <rPr>
        <b/>
        <sz val="16"/>
        <rFont val="Arial"/>
        <family val="2"/>
      </rPr>
      <t>C</t>
    </r>
  </si>
  <si>
    <r>
      <rPr>
        <b/>
        <sz val="16"/>
        <rFont val="Arial"/>
        <family val="2"/>
      </rPr>
      <t>GRUPO B</t>
    </r>
  </si>
  <si>
    <r>
      <rPr>
        <b/>
        <sz val="16"/>
        <rFont val="Arial"/>
        <family val="2"/>
      </rPr>
      <t>GRUPO C</t>
    </r>
  </si>
  <si>
    <r>
      <rPr>
        <b/>
        <sz val="16"/>
        <rFont val="Arial"/>
        <family val="2"/>
      </rPr>
      <t>D</t>
    </r>
  </si>
  <si>
    <r>
      <rPr>
        <b/>
        <sz val="16"/>
        <rFont val="Arial"/>
        <family val="2"/>
      </rPr>
      <t>GRUPO D</t>
    </r>
  </si>
  <si>
    <r>
      <rPr>
        <sz val="14"/>
        <rFont val="Arial"/>
        <family val="2"/>
      </rPr>
      <t>A1</t>
    </r>
  </si>
  <si>
    <r>
      <rPr>
        <sz val="14"/>
        <rFont val="Arial"/>
        <family val="2"/>
      </rPr>
      <t>INSS</t>
    </r>
  </si>
  <si>
    <r>
      <rPr>
        <sz val="14"/>
        <rFont val="Arial"/>
        <family val="2"/>
      </rPr>
      <t>A2</t>
    </r>
  </si>
  <si>
    <r>
      <rPr>
        <sz val="14"/>
        <rFont val="Arial"/>
        <family val="2"/>
      </rPr>
      <t>SESI</t>
    </r>
  </si>
  <si>
    <r>
      <rPr>
        <sz val="14"/>
        <rFont val="Arial"/>
        <family val="2"/>
      </rPr>
      <t>A3</t>
    </r>
  </si>
  <si>
    <r>
      <rPr>
        <sz val="14"/>
        <rFont val="Arial"/>
        <family val="2"/>
      </rPr>
      <t>SENAI</t>
    </r>
  </si>
  <si>
    <r>
      <rPr>
        <sz val="14"/>
        <rFont val="Arial"/>
        <family val="2"/>
      </rPr>
      <t>A4</t>
    </r>
  </si>
  <si>
    <r>
      <rPr>
        <sz val="14"/>
        <rFont val="Arial"/>
        <family val="2"/>
      </rPr>
      <t>INCRA</t>
    </r>
  </si>
  <si>
    <r>
      <rPr>
        <sz val="14"/>
        <rFont val="Arial"/>
        <family val="2"/>
      </rPr>
      <t>A5</t>
    </r>
  </si>
  <si>
    <r>
      <rPr>
        <sz val="14"/>
        <rFont val="Arial"/>
        <family val="2"/>
      </rPr>
      <t>SEBRAE</t>
    </r>
  </si>
  <si>
    <r>
      <rPr>
        <sz val="14"/>
        <rFont val="Arial"/>
        <family val="2"/>
      </rPr>
      <t>A6</t>
    </r>
  </si>
  <si>
    <r>
      <rPr>
        <sz val="14"/>
        <rFont val="Arial"/>
        <family val="2"/>
      </rPr>
      <t>Salário Educação</t>
    </r>
  </si>
  <si>
    <r>
      <rPr>
        <sz val="14"/>
        <rFont val="Arial"/>
        <family val="2"/>
      </rPr>
      <t>A7</t>
    </r>
  </si>
  <si>
    <r>
      <rPr>
        <sz val="14"/>
        <rFont val="Arial"/>
        <family val="2"/>
      </rPr>
      <t xml:space="preserve">Seguro Contra Acidentes de Trabalho </t>
    </r>
  </si>
  <si>
    <r>
      <rPr>
        <sz val="14"/>
        <rFont val="Arial"/>
        <family val="2"/>
      </rPr>
      <t>A8</t>
    </r>
  </si>
  <si>
    <r>
      <rPr>
        <sz val="14"/>
        <rFont val="Arial"/>
        <family val="2"/>
      </rPr>
      <t>FGTS</t>
    </r>
  </si>
  <si>
    <r>
      <rPr>
        <sz val="14"/>
        <rFont val="Arial"/>
        <family val="2"/>
      </rPr>
      <t>A9</t>
    </r>
  </si>
  <si>
    <r>
      <rPr>
        <sz val="14"/>
        <rFont val="Arial"/>
        <family val="2"/>
      </rPr>
      <t>SECONCI</t>
    </r>
  </si>
  <si>
    <r>
      <rPr>
        <b/>
        <sz val="14"/>
        <rFont val="Arial"/>
        <family val="2"/>
      </rPr>
      <t>TOTAL</t>
    </r>
  </si>
  <si>
    <r>
      <rPr>
        <sz val="14"/>
        <rFont val="Arial"/>
        <family val="2"/>
      </rPr>
      <t>B1</t>
    </r>
  </si>
  <si>
    <r>
      <rPr>
        <sz val="14"/>
        <rFont val="Arial"/>
        <family val="2"/>
      </rPr>
      <t>Repouso Semanal Remunerado</t>
    </r>
  </si>
  <si>
    <r>
      <rPr>
        <sz val="14"/>
        <rFont val="Arial"/>
        <family val="2"/>
      </rPr>
      <t>B2</t>
    </r>
  </si>
  <si>
    <r>
      <rPr>
        <sz val="14"/>
        <rFont val="Arial"/>
        <family val="2"/>
      </rPr>
      <t>Feriados</t>
    </r>
  </si>
  <si>
    <r>
      <rPr>
        <sz val="14"/>
        <rFont val="Arial"/>
        <family val="2"/>
      </rPr>
      <t>B3</t>
    </r>
  </si>
  <si>
    <r>
      <rPr>
        <sz val="14"/>
        <rFont val="Arial"/>
        <family val="2"/>
      </rPr>
      <t>Auxílio - Enfermidade</t>
    </r>
  </si>
  <si>
    <r>
      <rPr>
        <sz val="14"/>
        <rFont val="Arial"/>
        <family val="2"/>
      </rPr>
      <t>B4</t>
    </r>
  </si>
  <si>
    <r>
      <rPr>
        <sz val="14"/>
        <rFont val="Arial"/>
        <family val="2"/>
      </rPr>
      <t>13º Salário</t>
    </r>
  </si>
  <si>
    <r>
      <rPr>
        <sz val="14"/>
        <rFont val="Arial"/>
        <family val="2"/>
      </rPr>
      <t>B5</t>
    </r>
  </si>
  <si>
    <r>
      <rPr>
        <sz val="14"/>
        <rFont val="Arial"/>
        <family val="2"/>
      </rPr>
      <t>Licença PaternidadE</t>
    </r>
  </si>
  <si>
    <r>
      <rPr>
        <sz val="14"/>
        <rFont val="Arial"/>
        <family val="2"/>
      </rPr>
      <t>B6</t>
    </r>
  </si>
  <si>
    <r>
      <rPr>
        <sz val="14"/>
        <rFont val="Arial"/>
        <family val="2"/>
      </rPr>
      <t>Faltas Justificadas</t>
    </r>
  </si>
  <si>
    <r>
      <rPr>
        <sz val="14"/>
        <rFont val="Arial"/>
        <family val="2"/>
      </rPr>
      <t>B7</t>
    </r>
  </si>
  <si>
    <r>
      <rPr>
        <sz val="14"/>
        <rFont val="Arial"/>
        <family val="2"/>
      </rPr>
      <t>Dias de Chuvas</t>
    </r>
  </si>
  <si>
    <r>
      <rPr>
        <sz val="14"/>
        <rFont val="Arial"/>
        <family val="2"/>
      </rPr>
      <t>B8</t>
    </r>
  </si>
  <si>
    <r>
      <rPr>
        <sz val="14"/>
        <rFont val="Arial"/>
        <family val="2"/>
      </rPr>
      <t>Auxílio Acidente de Trabalho</t>
    </r>
  </si>
  <si>
    <r>
      <rPr>
        <sz val="14"/>
        <rFont val="Arial"/>
        <family val="2"/>
      </rPr>
      <t>B9</t>
    </r>
  </si>
  <si>
    <r>
      <rPr>
        <sz val="14"/>
        <rFont val="Arial"/>
        <family val="2"/>
      </rPr>
      <t>Férias Gozadas</t>
    </r>
  </si>
  <si>
    <r>
      <rPr>
        <sz val="14"/>
        <rFont val="Arial"/>
        <family val="2"/>
      </rPr>
      <t>B10</t>
    </r>
  </si>
  <si>
    <r>
      <rPr>
        <sz val="14"/>
        <rFont val="Arial"/>
        <family val="2"/>
      </rPr>
      <t>Salário Maternidade</t>
    </r>
  </si>
  <si>
    <r>
      <rPr>
        <sz val="14"/>
        <rFont val="Arial"/>
        <family val="2"/>
      </rPr>
      <t>C1</t>
    </r>
  </si>
  <si>
    <r>
      <rPr>
        <sz val="14"/>
        <rFont val="Arial"/>
        <family val="2"/>
      </rPr>
      <t>Aviso Prévio Indenizado</t>
    </r>
  </si>
  <si>
    <r>
      <rPr>
        <sz val="14"/>
        <rFont val="Arial"/>
        <family val="2"/>
      </rPr>
      <t>C2</t>
    </r>
  </si>
  <si>
    <r>
      <rPr>
        <sz val="14"/>
        <rFont val="Arial"/>
        <family val="2"/>
      </rPr>
      <t>Aviso Prévio Trabalhado</t>
    </r>
  </si>
  <si>
    <r>
      <rPr>
        <sz val="14"/>
        <rFont val="Arial"/>
        <family val="2"/>
      </rPr>
      <t>C3</t>
    </r>
  </si>
  <si>
    <r>
      <rPr>
        <sz val="14"/>
        <rFont val="Arial"/>
        <family val="2"/>
      </rPr>
      <t>Férias Indenizadas</t>
    </r>
  </si>
  <si>
    <r>
      <rPr>
        <sz val="14"/>
        <rFont val="Arial"/>
        <family val="2"/>
      </rPr>
      <t>C4</t>
    </r>
  </si>
  <si>
    <r>
      <rPr>
        <sz val="14"/>
        <rFont val="Arial"/>
        <family val="2"/>
      </rPr>
      <t>Depósito Rescisão Sem Justa Causa</t>
    </r>
  </si>
  <si>
    <r>
      <rPr>
        <sz val="14"/>
        <rFont val="Arial"/>
        <family val="2"/>
      </rPr>
      <t>C5</t>
    </r>
  </si>
  <si>
    <r>
      <rPr>
        <sz val="14"/>
        <rFont val="Arial"/>
        <family val="2"/>
      </rPr>
      <t>Indenização Adicional</t>
    </r>
  </si>
  <si>
    <r>
      <rPr>
        <sz val="14"/>
        <rFont val="Arial"/>
        <family val="2"/>
      </rPr>
      <t>D1</t>
    </r>
  </si>
  <si>
    <r>
      <rPr>
        <sz val="14"/>
        <rFont val="Arial"/>
        <family val="2"/>
      </rPr>
      <t xml:space="preserve">Reincidência de Grupo A sobre Grupo B </t>
    </r>
  </si>
  <si>
    <r>
      <rPr>
        <sz val="14"/>
        <rFont val="Arial"/>
        <family val="2"/>
      </rPr>
      <t>D2</t>
    </r>
  </si>
  <si>
    <r>
      <rPr>
        <sz val="14"/>
        <rFont val="Arial"/>
        <family val="2"/>
      </rPr>
      <t>Reincidência de Grupo A sobre Aviso Prévio Trabalhado e Reincidência do FGTS sobre Aviso Prévio Indenizado</t>
    </r>
  </si>
  <si>
    <t>PAISAGISMO</t>
  </si>
  <si>
    <t>REVE - REVESTIMENTO E TRATAMENTO DE SUPERFÍCIES</t>
  </si>
  <si>
    <t xml:space="preserve"> 00004351 </t>
  </si>
  <si>
    <t>PARAFUSO NIQUELADO 3 1/2" COM ACABAMENTO CROMADO PARA FIXAR PECA SANITARIA, INCLUI PORCA CEGA, ARRUELA E BUCHA DE NYLON TAMANHO S-8</t>
  </si>
  <si>
    <t xml:space="preserve"> 00001381 </t>
  </si>
  <si>
    <t>ARGAMASSA COLANTE AC I PARA CERAMICAS</t>
  </si>
  <si>
    <t xml:space="preserve"> 00004760 </t>
  </si>
  <si>
    <t>AZULEJISTA OU LADRILHEIRO (HORISTA)</t>
  </si>
  <si>
    <t xml:space="preserve"> 00004384 </t>
  </si>
  <si>
    <t>PARAFUSO NIQUELADO COM ACABAMENTO CROMADO PARA FIXAR PECA SANITARIA, INCLUI PORCA CEGA, ARRUELA E BUCHA DE NYLON TAMANHO S-10</t>
  </si>
  <si>
    <t xml:space="preserve"> 00034357 </t>
  </si>
  <si>
    <t>REJUNTE CIMENTICIO, QUALQUER COR</t>
  </si>
  <si>
    <t xml:space="preserve"> 00001214 </t>
  </si>
  <si>
    <t>CARPINTEIRO DE ESQUADRIAS (HORISTA)</t>
  </si>
  <si>
    <t xml:space="preserve"> 00001872 </t>
  </si>
  <si>
    <t>CAIXA DE PASSAGEM, EM PVC, DE 4" X 2", PARA ELETRODUTO FLEXIVEL CORRUGADO</t>
  </si>
  <si>
    <t xml:space="preserve"> 00037329 </t>
  </si>
  <si>
    <t>REJUNTE EPOXI, QUALQUER COR</t>
  </si>
  <si>
    <t xml:space="preserve"> 00006138 </t>
  </si>
  <si>
    <t>ANEL DE VEDACAO, PVC FLEXIVEL, 100 MM, PARA SAIDA DE BACIA / VASO SANITARIO</t>
  </si>
  <si>
    <t>CENTO</t>
  </si>
  <si>
    <t xml:space="preserve"> 00007139 </t>
  </si>
  <si>
    <t>TE SOLDAVEL, PVC, 90 GRAUS, 25 MM, PARA AGUA FRIA PREDIAL (NBR 5648)</t>
  </si>
  <si>
    <t xml:space="preserve"> 00038383 </t>
  </si>
  <si>
    <t>LIXA D'AGUA EM FOLHA, GRAO 100</t>
  </si>
  <si>
    <t xml:space="preserve"> 00004417 </t>
  </si>
  <si>
    <t xml:space="preserve"> 00004823 </t>
  </si>
  <si>
    <t>MASSA PLASTICA PARA MARMORE/GRANITO</t>
  </si>
  <si>
    <t xml:space="preserve"> 00012295 </t>
  </si>
  <si>
    <t>SOQUETE DE BAQUELITE BASE E27, PARA LAMPADAS</t>
  </si>
  <si>
    <t xml:space="preserve"> 00003146 </t>
  </si>
  <si>
    <t>FITA VEDA ROSCA EM ROLOS DE 18 MM X 10 M (L X C)</t>
  </si>
  <si>
    <t xml:space="preserve"> 00011055 </t>
  </si>
  <si>
    <t>PARAFUSO ROSCA SOBERBA ZINCADO CABECA CHATA FENDA SIMPLES 3,5 X 25 MM (1 ")</t>
  </si>
  <si>
    <t xml:space="preserve"> 94970 </t>
  </si>
  <si>
    <t>CONCRETO FCK = 20MPA, TRAÇO 1:2,7:3 (EM MASSA SECA DE CIMENTO/ AREIA MÉDIA/ BRITA 1) - PREPARO MECÂNICO COM BETONEIRA 600 L. AF_05/2021</t>
  </si>
  <si>
    <t xml:space="preserve"> 88256 </t>
  </si>
  <si>
    <t>AZULEJISTA OU LADRILHISTA COM ENCARGOS COMPLEMENTARES</t>
  </si>
  <si>
    <t xml:space="preserve"> 91940 </t>
  </si>
  <si>
    <t xml:space="preserve"> 89356 </t>
  </si>
  <si>
    <t>TUBO, PVC, SOLDÁVEL, DN 25MM, INSTALADO EM RAMAL OU SUB-RAMAL DE ÁGUA - FORNECIMENTO E INSTALAÇÃO. AF_06/2022</t>
  </si>
  <si>
    <t xml:space="preserve"> 87369 </t>
  </si>
  <si>
    <t>ARGAMASSA TRAÇO 1:2:8 (EM VOLUME DE CIMENTO, CAL E AREIA MÉDIA ÚMIDA) PARA EMBOÇO/MASSA ÚNICA/ASSENTAMENTO DE ALVENARIA DE VEDAÇÃO, PREPARO MANUAL. AF_08/2019</t>
  </si>
  <si>
    <t xml:space="preserve"> 88261 </t>
  </si>
  <si>
    <t>CARPINTEIRO DE ESQUADRIA COM ENCARGOS COMPLEMENTARES</t>
  </si>
  <si>
    <t xml:space="preserve"> 92802 </t>
  </si>
  <si>
    <t>CORTE E DOBRA DE AÇO CA-50, DIÂMETRO DE 8,0 MM. AF_06/2022</t>
  </si>
  <si>
    <t xml:space="preserve"> 92006 </t>
  </si>
  <si>
    <t>ADMINISTRAÇÃO LOCAL</t>
  </si>
  <si>
    <t>CANTEIRO DE OBRAS</t>
  </si>
  <si>
    <t>SERVIÇOS PRELIMINARES / DEMOLIÇÕES</t>
  </si>
  <si>
    <t>CARAMANCHÃO</t>
  </si>
  <si>
    <t>PLAYGROUND</t>
  </si>
  <si>
    <t>ACADEMIA DA SAÚDE E ÁREA DE CONVIVÊNCIA</t>
  </si>
  <si>
    <t>PASSEIOS E CALÇADAS</t>
  </si>
  <si>
    <t>ILUMINÇÃO EXTERNA</t>
  </si>
  <si>
    <t>"PARCÃOLISTA" - AGILITY</t>
  </si>
  <si>
    <t>ÁREA DE COMUM</t>
  </si>
  <si>
    <t>IRRIGAÇÃO</t>
  </si>
  <si>
    <t xml:space="preserve"> 00037752 </t>
  </si>
  <si>
    <t>CAMINHAO TOCO, PESO BRUTO TOTAL 16000 KG, CARGA UTIL MAXIMA 11030 KG, DISTANCIA ENTRE EIXOS 5,41 M, POTENCIA 185 CV (INCLUI CABINE E CHASSI, NAO INCLUI CARROCERIA)</t>
  </si>
  <si>
    <t xml:space="preserve"> 00037758 </t>
  </si>
  <si>
    <t>CAMINHAO TRUCADO, PESO BRUTO TOTAL 23000 KG, CARGA UTIL MAXIMA 15285 KG, DISTANCIA ENTRE EIXOS 4,80 M, POTENCIA 326 CV (INCLUI CABINE E CHASSI, NAO INCLUI CARROCERIA)</t>
  </si>
  <si>
    <t>-</t>
  </si>
  <si>
    <t xml:space="preserve"> 3.2 </t>
  </si>
  <si>
    <t xml:space="preserve"> 3.3 </t>
  </si>
  <si>
    <t xml:space="preserve"> 3.4 </t>
  </si>
  <si>
    <t xml:space="preserve"> 3.5 </t>
  </si>
  <si>
    <t xml:space="preserve"> 3.6 </t>
  </si>
  <si>
    <t xml:space="preserve"> 4.3 </t>
  </si>
  <si>
    <t xml:space="preserve"> 4.4 </t>
  </si>
  <si>
    <t xml:space="preserve"> 4.5 </t>
  </si>
  <si>
    <t xml:space="preserve"> 4.6 </t>
  </si>
  <si>
    <t xml:space="preserve"> 4.7 </t>
  </si>
  <si>
    <t xml:space="preserve"> 4.8 </t>
  </si>
  <si>
    <t xml:space="preserve"> 5.2 </t>
  </si>
  <si>
    <t xml:space="preserve"> 5.3 </t>
  </si>
  <si>
    <t>PREFEITURA DE CAMARAGIBE</t>
  </si>
  <si>
    <t>SERP - SERVIÇOS PRELIMINARES</t>
  </si>
  <si>
    <t xml:space="preserve"> 00004718 </t>
  </si>
  <si>
    <t>PEDRA BRITADA N. 2 (19 A 38 MM) POSTO PEDREIRA/FORNECEDOR, SEM FRETE</t>
  </si>
  <si>
    <t xml:space="preserve"> 00000301 </t>
  </si>
  <si>
    <t>ANEL BORRACHA PARA TUBO ESGOTO PREDIAL, DN 100 MM (NBR 5688)</t>
  </si>
  <si>
    <t xml:space="preserve"> 00000142 </t>
  </si>
  <si>
    <t>SELANTE ELASTICO MONOCOMPONENTE A BASE DE POLIURETANO (PU) PARA JUNTAS DIVERSAS</t>
  </si>
  <si>
    <t>310ML</t>
  </si>
  <si>
    <t>B  D  I</t>
  </si>
  <si>
    <t>PLANILHA DE DETALHAMENTO DE BDI - PADRÃO</t>
  </si>
  <si>
    <t>ITENS</t>
  </si>
  <si>
    <t>SIGLAS</t>
  </si>
  <si>
    <t>VALORES</t>
  </si>
  <si>
    <t>TAXA DE RATEIO DA ADMINISTRAÇÃO CENTRAL</t>
  </si>
  <si>
    <t>TAXA DE SEGURO E GARANTIA DO EMPREENDIMENTO</t>
  </si>
  <si>
    <t>S+G</t>
  </si>
  <si>
    <t>TAXA DE RISCO</t>
  </si>
  <si>
    <t>TAXA DE DESPESAS FINANCEIRAS</t>
  </si>
  <si>
    <t>TAXA DE LUCRO</t>
  </si>
  <si>
    <t>TAXA DE TRIBUTOS</t>
  </si>
  <si>
    <t>COFINS (geralmente 3,00%)</t>
  </si>
  <si>
    <t>ISS (legislação municipal)</t>
  </si>
  <si>
    <t>PIS (geralmente 0,65%)</t>
  </si>
  <si>
    <t>BDI RESULTANTE</t>
  </si>
  <si>
    <t>FÓRMULA UTILIZADA:</t>
  </si>
  <si>
    <t>BDI = {[((1+AC/100)*(1+DF/100)*(1+(R+S+G)/100)*(1+L/100))/(1-(T/100))-1]*100}</t>
  </si>
  <si>
    <t xml:space="preserve"> 90777 </t>
  </si>
  <si>
    <t>ENGENHEIRO CIVIL DE OBRA JUNIOR COM ENCARGOS COMPLEMENTARES</t>
  </si>
  <si>
    <t>DEMOLICAO DE REVESTIMENTO DE PISO EM CIMENTADO INCLUSIVE LASTRO DE CONCRETO.</t>
  </si>
  <si>
    <t xml:space="preserve"> 94962 </t>
  </si>
  <si>
    <t>CONCRETO MAGRO PARA LASTRO, TRAÇO 1:4,5:4,5 (EM MASSA SECA DE CIMENTO/ AREIA MÉDIA/ BRITA 1) - PREPARO MECÂNICO COM BETONEIRA 400 L. AF_05/2021</t>
  </si>
  <si>
    <t>ESCAVACAO MANUAL EM TERRA ATE 1,50 M DE PROFUNDIDADE, SEM ESCORAMENTO.</t>
  </si>
  <si>
    <t xml:space="preserve"> 7.1 </t>
  </si>
  <si>
    <t xml:space="preserve"> 7.2 </t>
  </si>
  <si>
    <t xml:space="preserve"> 7.3 </t>
  </si>
  <si>
    <t xml:space="preserve"> 7.4 </t>
  </si>
  <si>
    <t xml:space="preserve"> 8.1 </t>
  </si>
  <si>
    <t xml:space="preserve"> 8.2 </t>
  </si>
  <si>
    <t xml:space="preserve"> 8.3 </t>
  </si>
  <si>
    <t xml:space="preserve"> 8.4 </t>
  </si>
  <si>
    <t xml:space="preserve"> 101878 </t>
  </si>
  <si>
    <t>QUADRO DE DISTRIBUIÇÃO DE ENERGIA EM CHAPA DE AÇO GALVANIZADO, DE SOBREPOR, COM BARRAMENTO TRIFÁSICO, PARA 18 DISJUNTORES DIN 100A - FORNECIMENTO E INSTALAÇÃO. AF_10/2020</t>
  </si>
  <si>
    <t xml:space="preserve"> 93653 </t>
  </si>
  <si>
    <t>DISJUNTOR MONOPOLAR TIPO DIN, CORRENTE NOMINAL DE 10A - FORNECIMENTO E INSTALAÇÃO. AF_10/2020</t>
  </si>
  <si>
    <t xml:space="preserve"> 8.5 </t>
  </si>
  <si>
    <t xml:space="preserve"> 92982 </t>
  </si>
  <si>
    <t xml:space="preserve"> 8.6 </t>
  </si>
  <si>
    <t xml:space="preserve"> 8.7 </t>
  </si>
  <si>
    <t xml:space="preserve"> 9.1 </t>
  </si>
  <si>
    <t xml:space="preserve"> 9.2 </t>
  </si>
  <si>
    <t xml:space="preserve"> 9.3 </t>
  </si>
  <si>
    <t xml:space="preserve"> 9.4 </t>
  </si>
  <si>
    <t xml:space="preserve"> 9.5 </t>
  </si>
  <si>
    <t xml:space="preserve"> 9.6 </t>
  </si>
  <si>
    <t xml:space="preserve"> 9.7 </t>
  </si>
  <si>
    <t xml:space="preserve"> 9.8 </t>
  </si>
  <si>
    <t xml:space="preserve"> 10.1 </t>
  </si>
  <si>
    <t xml:space="preserve"> 10.2 </t>
  </si>
  <si>
    <t xml:space="preserve"> 10.3 </t>
  </si>
  <si>
    <t xml:space="preserve"> 10.4 </t>
  </si>
  <si>
    <t xml:space="preserve"> 10.5 </t>
  </si>
  <si>
    <t xml:space="preserve"> 10.6 </t>
  </si>
  <si>
    <t xml:space="preserve"> 10.7 </t>
  </si>
  <si>
    <t xml:space="preserve"> 10.8 </t>
  </si>
  <si>
    <t xml:space="preserve"> 10.9 </t>
  </si>
  <si>
    <t xml:space="preserve"> 10.10 </t>
  </si>
  <si>
    <t xml:space="preserve"> 11.1 </t>
  </si>
  <si>
    <t xml:space="preserve"> 11.2 </t>
  </si>
  <si>
    <t xml:space="preserve"> 11.3 </t>
  </si>
  <si>
    <t xml:space="preserve"> 11.4 </t>
  </si>
  <si>
    <t>ESQUADRIAS</t>
  </si>
  <si>
    <t xml:space="preserve"> 88488 </t>
  </si>
  <si>
    <t xml:space="preserve"> 00002706 </t>
  </si>
  <si>
    <t xml:space="preserve"> 00043055 </t>
  </si>
  <si>
    <t>ACO CA-50, 12,5 MM OU 16,0 MM, VERGALHAO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</si>
  <si>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</si>
  <si>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</si>
  <si>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00004257 </t>
  </si>
  <si>
    <t xml:space="preserve"> 00012038 </t>
  </si>
  <si>
    <t>QUADRO DE DISTRIBUICAO COM BARRAMENTO TRIFASICO, DE SOBREPOR, EM CHAPA DE ACO GALVANIZADO, PARA 18 DISJUNTORES DIN, 100 A</t>
  </si>
  <si>
    <t xml:space="preserve"> 00005318 </t>
  </si>
  <si>
    <t>DILUENTE AGUARRAS</t>
  </si>
  <si>
    <t xml:space="preserve"> 00006085 </t>
  </si>
  <si>
    <t>SELADOR ACRILICO OPACO PREMIUM INTERIOR/EXTERIOR</t>
  </si>
  <si>
    <t>MES</t>
  </si>
  <si>
    <t xml:space="preserve"> 00005061 </t>
  </si>
  <si>
    <t>PREGO DE ACO POLIDO COM CABECA 18 X 27 (2 1/2 X 10)</t>
  </si>
  <si>
    <t xml:space="preserve"> 00034653 </t>
  </si>
  <si>
    <t xml:space="preserve"> 00040547 </t>
  </si>
  <si>
    <t>PARAFUSO ZINCADO, AUTOBROCANTE, FLANGEADO, 4,2 MM X 19 MM</t>
  </si>
  <si>
    <t xml:space="preserve"> 00004254 </t>
  </si>
  <si>
    <t xml:space="preserve"> 00043486 </t>
  </si>
  <si>
    <t>EPI - FAMILIA ENGENHEIRO CIVIL - HORISTA (ENCARGOS COMPLEMENTARES - COLETADO CAIXA)</t>
  </si>
  <si>
    <t xml:space="preserve"> 00041898 </t>
  </si>
  <si>
    <t>MARTELO DEMOLIDOR PNEUMATICO MANUAL, PESO  DE 28 KG, COM SILENCIADOR</t>
  </si>
  <si>
    <t xml:space="preserve"> 00006189 </t>
  </si>
  <si>
    <t xml:space="preserve"> 00005068 </t>
  </si>
  <si>
    <t>PREGO DE ACO POLIDO COM CABECA 17 X 21 (2 X 11)</t>
  </si>
  <si>
    <t xml:space="preserve"> 00003767 </t>
  </si>
  <si>
    <t>LIXA EM FOLHA PARA PAREDE OU MADEIRA, NUMERO 120, COR VERMELHA</t>
  </si>
  <si>
    <t xml:space="preserve"> 00001570 </t>
  </si>
  <si>
    <t>TERMINAL A COMPRESSAO EM COBRE ESTANHADO PARA CABO 2,5 MM2, 1 FURO E 1 COMPRESSAO, PARA PARAFUSO DE FIXACAO M5</t>
  </si>
  <si>
    <t xml:space="preserve"> 00004755 </t>
  </si>
  <si>
    <t>MARMORISTA / GRANITEIRO (HORISTA)</t>
  </si>
  <si>
    <t xml:space="preserve"> 00020080 </t>
  </si>
  <si>
    <t>ADESIVO PLASTICO PARA PVC, FRASCO COM 175 GR</t>
  </si>
  <si>
    <t xml:space="preserve"> 00043462 </t>
  </si>
  <si>
    <t>FERRAMENTAS - FAMILIA ENGENHEIRO CIVIL - HORISTA (ENCARGOS COMPLEMENTARES - COLETADO CAIXA)</t>
  </si>
  <si>
    <t xml:space="preserve"> 00003148 </t>
  </si>
  <si>
    <t>FITA VEDA ROSCA EM ROLOS DE 18 MM X 50 M (L X C)</t>
  </si>
  <si>
    <t xml:space="preserve"> 95402 </t>
  </si>
  <si>
    <t>CURSO DE CAPACITAÇÃO PARA ENGENHEIRO CIVIL DE OBRA JÚNIOR (ENCARGOS COMPLEMENTARES) - HORISTA</t>
  </si>
  <si>
    <t xml:space="preserve"> 5795 </t>
  </si>
  <si>
    <t>MARTELETE OU ROMPEDOR PNEUMÁTICO MANUAL, 28 KG, COM SILENCIADOR - CHP DIURNO. AF_07/2016</t>
  </si>
  <si>
    <t xml:space="preserve"> 5952 </t>
  </si>
  <si>
    <t>MARTELETE OU ROMPEDOR PNEUMÁTICO MANUAL, 28 KG, COM SILENCIADOR - CHI DIURNO. AF_07/2016</t>
  </si>
  <si>
    <t xml:space="preserve"> 92270 </t>
  </si>
  <si>
    <t>FABRICAÇÃO DE FÔRMA PARA VIGAS, COM MADEIRA SERRADA, E = 25 MM. AF_09/2020</t>
  </si>
  <si>
    <t xml:space="preserve"> 88274 </t>
  </si>
  <si>
    <t>MARMORISTA/GRANITEIRO COM ENCARGOS COMPLEMENTARES</t>
  </si>
  <si>
    <t xml:space="preserve"> 1.2 </t>
  </si>
  <si>
    <t xml:space="preserve"> 93572 </t>
  </si>
  <si>
    <t>ENCARREGADO GERAL DE OBRAS COM ENCARGOS COMPLEMENTARES</t>
  </si>
  <si>
    <t>DEMOLIÇÃO DE ALVENARIA DE 1/2 VEZ COM PREPARO PARA REMOÇÃO.</t>
  </si>
  <si>
    <t xml:space="preserve"> 3.7 </t>
  </si>
  <si>
    <t xml:space="preserve"> 3.8 </t>
  </si>
  <si>
    <t xml:space="preserve"> 3.9 </t>
  </si>
  <si>
    <t xml:space="preserve"> 3.10 </t>
  </si>
  <si>
    <t xml:space="preserve"> 3.11 </t>
  </si>
  <si>
    <t xml:space="preserve"> 97645 </t>
  </si>
  <si>
    <t xml:space="preserve"> 3.12 </t>
  </si>
  <si>
    <t xml:space="preserve"> 3.13 </t>
  </si>
  <si>
    <t xml:space="preserve"> 3.14 </t>
  </si>
  <si>
    <t xml:space="preserve"> 3.15 </t>
  </si>
  <si>
    <t xml:space="preserve"> 3.16 </t>
  </si>
  <si>
    <t>TRANSPORTE COM CARRO DE MAO DE AREIA, ENTULHO OU SOLO ATÉ 100 M</t>
  </si>
  <si>
    <t xml:space="preserve"> 4.9 </t>
  </si>
  <si>
    <t>CONCRETO ARMADO PRONTO, FCK 25 MPA,CONDICAO A (NBR 12655),LANCADO EM QUALQUER TIPO DE ESTRUTURA E ADENSADO, INCLUSIVE FORMA, ESCORAMENTO E FERRAGEM.</t>
  </si>
  <si>
    <t>ALVENARIA DE TIJOLOS DE 8 FUROS, ASSENTADOS E REJUNTADOS COM ARGAMASSA DE CIMENTO E AREIA NO TRACO 1:6 - 1 VEZ.</t>
  </si>
  <si>
    <t>CONCRETO ARMADO PRONTO, FCK 25 MPA,CONDICAO A (NBR 12655), LANCADO EM VIGAS E ADENSADO, INCLUSIVE FORMA, ESCORAMENTO E FERRAGEM.</t>
  </si>
  <si>
    <t xml:space="preserve"> 93204 </t>
  </si>
  <si>
    <t>CINTA DE AMARRAÇÃO DE ALVENARIA MOLDADA IN LOCO EM CONCRETO. AF_03/2016</t>
  </si>
  <si>
    <t xml:space="preserve"> 98547 </t>
  </si>
  <si>
    <t>CHAPISCO COM ARGAMASSA DE CIMENTO E AREIA NO TRACO 1:3.</t>
  </si>
  <si>
    <t xml:space="preserve"> 93655 </t>
  </si>
  <si>
    <t>DISJUNTOR MONOPOLAR TIPO DIN, CORRENTE NOMINAL DE 20A - FORNECIMENTO E INSTALAÇÃO. AF_10/2020</t>
  </si>
  <si>
    <t xml:space="preserve"> 101894 </t>
  </si>
  <si>
    <t>DISJUNTOR TRIPOLAR TIPO NEMA, CORRENTE NOMINAL DE 60 ATÉ 100A - FORNECIMENTO E INSTALAÇÃO. AF_10/2020</t>
  </si>
  <si>
    <t xml:space="preserve"> 8.8 </t>
  </si>
  <si>
    <t xml:space="preserve"> 86888 </t>
  </si>
  <si>
    <t>VASO SANITÁRIO SIFONADO COM CAIXA ACOPLADA LOUÇA BRANCA - FORNECIMENTO E INSTALAÇÃO. AF_01/2020</t>
  </si>
  <si>
    <t xml:space="preserve"> 10.11 </t>
  </si>
  <si>
    <t xml:space="preserve"> 10.12 </t>
  </si>
  <si>
    <t xml:space="preserve"> 10.13 </t>
  </si>
  <si>
    <t xml:space="preserve"> 10.14 </t>
  </si>
  <si>
    <t xml:space="preserve"> 10.15 </t>
  </si>
  <si>
    <t xml:space="preserve"> 10.16 </t>
  </si>
  <si>
    <t xml:space="preserve"> 87532 </t>
  </si>
  <si>
    <t xml:space="preserve"> 11.5 </t>
  </si>
  <si>
    <t xml:space="preserve"> 11.6 </t>
  </si>
  <si>
    <t xml:space="preserve"> 11.7 </t>
  </si>
  <si>
    <t>GRADE DE PROTECAO DE PORTA EM FERRO C/ VAROES DE 1/2", ESPAC=10CM E ACABAMENTO EM BARRA CHATA DE 1" X 1/4", INCLUSIVE FECHADURA DE SOBRE POR BRASIL OU SIMILAR E ASSENTAMENTO.</t>
  </si>
  <si>
    <t xml:space="preserve"> 88415 </t>
  </si>
  <si>
    <t>IMPE - IMPERMEABILIZAÇÕES E PROTEÇÕES DIVERSAS</t>
  </si>
  <si>
    <t>ALIMENTACAO - HORISTA (COLETADO CAIXA - ENCARGOS COMPLEMENTARES)</t>
  </si>
  <si>
    <t>EXAMES - HORISTA (COLETADO CAIXA - ENCARGOS COMPLEMENTARES)</t>
  </si>
  <si>
    <t xml:space="preserve"> 00043614 </t>
  </si>
  <si>
    <t xml:space="preserve"> 00040818 </t>
  </si>
  <si>
    <t>ENCARREGADO GERAL DE OBRAS (MENSALISTA)</t>
  </si>
  <si>
    <t>TRANSPORTE - HORISTA (COLETADO CAIXA - ENCARGOS COMPLEMENTARES)</t>
  </si>
  <si>
    <t xml:space="preserve"> 00010685 </t>
  </si>
  <si>
    <t>ESCAVADEIRA HIDRAULICA SOBRE ESTEIRAS, CACAMBA 0,80M3, PESO OPERACIONAL 17T, POTENCIA BRUTA 111HP</t>
  </si>
  <si>
    <t xml:space="preserve"> 00004415 </t>
  </si>
  <si>
    <t xml:space="preserve"> 00004513 </t>
  </si>
  <si>
    <t>CAIBRO 5 X 5 CM EM PINUS, MISTA OU EQUIVALENTE DA REGIAO - BRUTA</t>
  </si>
  <si>
    <t xml:space="preserve"> 00000248 </t>
  </si>
  <si>
    <t>AJUDANTE DE OPERACAO EM GERAL (HORISTA)</t>
  </si>
  <si>
    <t xml:space="preserve"> 00004015 </t>
  </si>
  <si>
    <t>MANTA ASFALTICA ELASTOMERICA EM POLIESTER 4 MM, TIPO III, CLASSE B, ACABAMENTO PP (NBR 9952)</t>
  </si>
  <si>
    <t xml:space="preserve"> 00005069 </t>
  </si>
  <si>
    <t>PREGO DE ACO POLIDO COM CABECA 17 X 27 (2 1/2 X 11)</t>
  </si>
  <si>
    <t xml:space="preserve"> 00004014 </t>
  </si>
  <si>
    <t>MANTA ASFALTICA ELASTOMERICA EM POLIESTER 3 MM, TIPO III, CLASSE B, ACABAMENTO PP (NBR 9952)</t>
  </si>
  <si>
    <t xml:space="preserve"> 00010422 </t>
  </si>
  <si>
    <t>BACIA SANITARIA (VASO) COM CAIXA ACOPLADA, SIFAO APARENTE, DE LOUCA BRANCA (SEM ASSENTO)</t>
  </si>
  <si>
    <t xml:space="preserve"> 00037733 </t>
  </si>
  <si>
    <t>CACAMBA METALICA BASCULANTE COM CAPACIDADE DE 6 M3 (INCLUI MONTAGEM, NAO INCLUI CAMINHAO)</t>
  </si>
  <si>
    <t xml:space="preserve"> 00043499 </t>
  </si>
  <si>
    <t>EPI - FAMILIA ENCARREGADO GERAL - MENSALISTA (ENCARGOS COMPLEMENTARES - COLETADO CAIXA)</t>
  </si>
  <si>
    <t xml:space="preserve"> 00040863 </t>
  </si>
  <si>
    <t>EXAMES - MENSALISTA (COLETADO CAIXA - ENCARGOS COMPLEMENTARES)</t>
  </si>
  <si>
    <t xml:space="preserve"> 00012873 </t>
  </si>
  <si>
    <t>IMPERMEABILIZADOR (HORISTA)</t>
  </si>
  <si>
    <t xml:space="preserve"> 00004238 </t>
  </si>
  <si>
    <t xml:space="preserve"> 00000511 </t>
  </si>
  <si>
    <t>PRIMER PARA MANTA ASFALTICA A BASE DE ASFALTO MODIFICADO DILUIDO EM SOLVENTE, APLICACAO A FRIO</t>
  </si>
  <si>
    <t xml:space="preserve"> 00037595 </t>
  </si>
  <si>
    <t>ARGAMASSA COLANTE TIPO AC III</t>
  </si>
  <si>
    <t xml:space="preserve"> 00004093 </t>
  </si>
  <si>
    <t>TUBO PVC, SOLDAVEL, DE 25 MM, AGUA FRIA (NBR-5648)</t>
  </si>
  <si>
    <t xml:space="preserve"> 00009838 </t>
  </si>
  <si>
    <t>TUBO PVC SERIE NORMAL, DN 50 MM, PARA ESGOTO PREDIAL (NBR 5688)</t>
  </si>
  <si>
    <t xml:space="preserve"> 00007271 </t>
  </si>
  <si>
    <t xml:space="preserve"> 00003524 </t>
  </si>
  <si>
    <t>JOELHO PVC, SOLDAVEL, COM BUCHA DE LATAO, 90 GRAUS, 25 MM X 3/4", PARA AGUA FRIA PREDIAL</t>
  </si>
  <si>
    <t xml:space="preserve"> 00011674 </t>
  </si>
  <si>
    <t>REGISTRO DE ESFERA, PVC, COM VOLANTE, VS, SOLDAVEL, DN 25 MM, COM CORPO DIVIDIDO</t>
  </si>
  <si>
    <t xml:space="preserve"> 00000242 </t>
  </si>
  <si>
    <t>AJUDANTE ESPECIALIZADO (HORISTA)</t>
  </si>
  <si>
    <t xml:space="preserve"> 00005103 </t>
  </si>
  <si>
    <t>CAIXA SIFONADA PVC, 100 X 100 X 50 MM, COM GRELHA REDONDA, BRANCA</t>
  </si>
  <si>
    <t>SEGURO - HORISTA (COLETADO CAIXA - ENCARGOS COMPLEMENTARES)</t>
  </si>
  <si>
    <t xml:space="preserve"> 00034466 </t>
  </si>
  <si>
    <t>AJUDANTE DE PINTOR (HORISTA)</t>
  </si>
  <si>
    <t xml:space="preserve"> 00004226 </t>
  </si>
  <si>
    <t>GAS DE COZINHA - GLP</t>
  </si>
  <si>
    <t xml:space="preserve"> 00002373 </t>
  </si>
  <si>
    <t>DISJUNTOR TIPO NEMA, TRIPOLAR 60 ATE 100 A, TENSAO MAXIMA DE 415 V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</si>
  <si>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</si>
  <si>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</si>
  <si>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 xml:space="preserve"> 00043653 </t>
  </si>
  <si>
    <t>FUNDO SINTETICO NIVELADOR BRANCO FOSCO PARA MADEIRA</t>
  </si>
  <si>
    <t xml:space="preserve"> 00043475 </t>
  </si>
  <si>
    <t>FERRAMENTAS - FAMILIA ENCARREGADO GERAL - MENSALISTA (ENCARGOS COMPLEMENTARES - COLETADO CAIXA)</t>
  </si>
  <si>
    <t xml:space="preserve"> 00011830 </t>
  </si>
  <si>
    <t>TORNEIRA DE BOIA CONVENCIONAL PARA CAIXA D'AGUA, AGUA FRIA, 3/4", COM HASTE E TORNEIRA METALICOS E BALAO PLASTICO</t>
  </si>
  <si>
    <t xml:space="preserve"> 00037590 </t>
  </si>
  <si>
    <t>SUPORTE MAO-FRANCESA EM ACO, ABAS IGUAIS 30 CM, CAPACIDADE MINIMA 60 KG, BRANCO</t>
  </si>
  <si>
    <t xml:space="preserve"> 00010537 </t>
  </si>
  <si>
    <t>BETONEIRA CAPACIDADE NOMINAL 400 L, CAPACIDADE DE MISTURA 310 L, MOTOR A DIESEL POTENCIA 5 CV, SEM CARREGADOR</t>
  </si>
  <si>
    <t xml:space="preserve"> 00040304 </t>
  </si>
  <si>
    <t>PREGO DE ACO POLIDO COM CABECA DUPLA 17 X 27 (2 1/2 X 11)</t>
  </si>
  <si>
    <t xml:space="preserve"> 00020086 </t>
  </si>
  <si>
    <t>BUCHA DE REDUCAO DE PVC, SOLDAVEL, LONGA, 50 X 40 MM, PARA ESGOTO PREDIAL</t>
  </si>
  <si>
    <t xml:space="preserve"> 00003529 </t>
  </si>
  <si>
    <t>JOELHO PVC, SOLDAVEL, 90 GRAUS, 25 MM, COR MARROM, PARA AGUA FRIA PREDIAL</t>
  </si>
  <si>
    <t xml:space="preserve"> 00003535 </t>
  </si>
  <si>
    <t>JOELHO PVC, SOLDAVEL, 90 GRAUS, 40 MM, COR MARROM, PARA AGUA FRIA PREDIAL</t>
  </si>
  <si>
    <t xml:space="preserve"> 00001576 </t>
  </si>
  <si>
    <t>TERMINAL A COMPRESSAO EM COBRE ESTANHADO PARA CABO 25 MM2, 1 FURO E 1 COMPRESSAO, PARA PARAFUSO DE FIXACAO M8</t>
  </si>
  <si>
    <t xml:space="preserve"> 00000299 </t>
  </si>
  <si>
    <t>ANEL BORRACHA, DN 100 MM, PARA TUBO SERIE REFORCADA ESGOTO PREDIAL</t>
  </si>
  <si>
    <t xml:space="preserve"> 00003398 </t>
  </si>
  <si>
    <t>ISOLADOR DE PORCELANA, TIPO ROLDANA, DIMENSOES DE *72* X *72* MM, PARA USO EM BAIXA TENSAO</t>
  </si>
  <si>
    <t xml:space="preserve"> 00020157 </t>
  </si>
  <si>
    <t>JOELHO, PVC SERIE R, 90 GRAUS, DN 100 MM, PARA ESGOTO PREDIAL</t>
  </si>
  <si>
    <t xml:space="preserve"> 00020170 </t>
  </si>
  <si>
    <t>LUVA SIMPLES, PVC SERIE R, 100 MM, PARA ESGOTO PREDIAL</t>
  </si>
  <si>
    <t xml:space="preserve"> 00001571 </t>
  </si>
  <si>
    <t>TERMINAL A COMPRESSAO EM COBRE ESTANHADO PARA CABO 4 MM2, 1 FURO E 1 COMPRESSAO, PARA PARAFUSO DE FIXACAO M5</t>
  </si>
  <si>
    <t xml:space="preserve"> 00020151 </t>
  </si>
  <si>
    <t>JOELHO, PVC SERIE R, 45 GRAUS, DN 100 MM, PARA ESGOTO PREDIAL</t>
  </si>
  <si>
    <t xml:space="preserve"> 00040864 </t>
  </si>
  <si>
    <t>SEGURO - MENSALISTA (COLETADO CAIXA - ENCARGOS COMPLEMENTARES)</t>
  </si>
  <si>
    <t xml:space="preserve"> 95422 </t>
  </si>
  <si>
    <t>CURSO DE CAPACITAÇÃO PARA ENCARREGADO GERAL DE OBRAS (ENCARGOS COMPLEMENTARES) - MENSALISTA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</si>
  <si>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</si>
  <si>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</si>
  <si>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</si>
  <si>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</si>
  <si>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</si>
  <si>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</si>
  <si>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87298 </t>
  </si>
  <si>
    <t>ARGAMASSA TRAÇO 1:3 (EM VOLUME DE CIMENTO E AREIA MÉDIA ÚMIDA) PARA CONTRAPISO, PREPARO MECÂNICO COM BETONEIRA 400 L. AF_08/2019</t>
  </si>
  <si>
    <t xml:space="preserve"> 87445 </t>
  </si>
  <si>
    <t xml:space="preserve"> 87446 </t>
  </si>
  <si>
    <t xml:space="preserve"> 88241 </t>
  </si>
  <si>
    <t>AJUDANTE DE OPERAÇÃO EM GERAL COM ENCARGOS COMPLEMENTARES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</si>
  <si>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</si>
  <si>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</si>
  <si>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</si>
  <si>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</si>
  <si>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89529 </t>
  </si>
  <si>
    <t>JOELHO 90 GRAUS, PVC, SERIE R, ÁGUA PLUVIAL, DN 100 MM, JUNTA ELÁSTICA, FORNECIDO E INSTALADO EM RAMAL DE ENCAMINHAMENTO. AF_06/2022</t>
  </si>
  <si>
    <t xml:space="preserve"> 89554 </t>
  </si>
  <si>
    <t>LUVA SIMPLES, PVC, SERIE R, ÁGUA PLUVIAL, DN 100 MM, JUNTA ELÁSTICA, FORNECIDO E INSTALADO EM RAMAL DE ENCAMINHAMENTO. AF_06/2022</t>
  </si>
  <si>
    <t xml:space="preserve"> 89362 </t>
  </si>
  <si>
    <t>JOELHO 90 GRAUS, PVC, SOLDÁVEL, DN 25MM, INSTALADO EM RAMAL OU SUB-RAMAL DE ÁGUA - FORNECIMENTO E INSTALAÇÃO. AF_06/2022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</si>
  <si>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</si>
  <si>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</si>
  <si>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89395 </t>
  </si>
  <si>
    <t>TE, PVC, SOLDÁVEL, DN 25MM, INSTALADO EM RAMAL OU SUB-RAMAL DE ÁGUA - FORNECIMENTO E INSTALAÇÃO. AF_06/2022</t>
  </si>
  <si>
    <t xml:space="preserve"> 94489 </t>
  </si>
  <si>
    <t>REGISTRO DE ESFERA, PVC, SOLDÁVEL, COM VOLANTE, DN  25 MM - FORNECIMENTO E INSTALAÇÃO. AF_08/2021</t>
  </si>
  <si>
    <t xml:space="preserve"> 94796 </t>
  </si>
  <si>
    <t>TORNEIRA DE BOIA PARA CAIXA D'ÁGUA, ROSCÁVEL, 3/4" - FORNECIMENTO E INSTALAÇÃO. AF_08/2021</t>
  </si>
  <si>
    <t xml:space="preserve"> 100301 </t>
  </si>
  <si>
    <t>AJUDANTE DE PINTOR COM ENCARGOS COMPLEMENTARES</t>
  </si>
  <si>
    <t>ADMINISTRAÇÃO DE OBRA</t>
  </si>
  <si>
    <t>SERVIÇOS PRELIMINARES</t>
  </si>
  <si>
    <t xml:space="preserve"> CPU-CMB-2401 </t>
  </si>
  <si>
    <t>PLACA DE OBRA EM CHAPA DE AÇO GALVANIZADO</t>
  </si>
  <si>
    <t xml:space="preserve"> 2.3 </t>
  </si>
  <si>
    <t xml:space="preserve"> 97064 </t>
  </si>
  <si>
    <t>MONTAGEM E DESMONTAGEM DE ANDAIME TUBULAR TIPO TORRE (EXCLUSIVE ANDAIME E LIMPEZA). AF_03/2024</t>
  </si>
  <si>
    <t xml:space="preserve"> 2.4 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</si>
  <si>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</si>
  <si>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</si>
  <si>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</si>
  <si>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>REMOÇÃO E LIMPEZA</t>
  </si>
  <si>
    <t xml:space="preserve"> CPU-CMB-2402 </t>
  </si>
  <si>
    <t>REVISÃO DE TELHAS, DE FIBROCIMENTO, METÁLICA OU CERÂMICA, DE FORMA MANUAL, COM REAPROVEITAMENTO.</t>
  </si>
  <si>
    <t xml:space="preserve"> 99814 </t>
  </si>
  <si>
    <t>LIMPEZA DE SUPERFÍCIE COM JATO DE ALTA PRESSÃO. AF_04/2019</t>
  </si>
  <si>
    <t xml:space="preserve"> CPU-CMB-2404 </t>
  </si>
  <si>
    <t>DEMOLIÇÃO DE REBOCO ANTIGO</t>
  </si>
  <si>
    <t xml:space="preserve"> CPU-CMB-2405 </t>
  </si>
  <si>
    <t xml:space="preserve"> CPU-CMB-2406 </t>
  </si>
  <si>
    <t xml:space="preserve"> CPU-CMB-2407 </t>
  </si>
  <si>
    <t>REMOCAO DE METRALHA EM CAMINHAO BASCULANTE, D.M.T 12 KM, INCLUSIVE CARGA MANUAL E DESCARGA MECANICA.</t>
  </si>
  <si>
    <t xml:space="preserve"> CPU-CMB-2410 </t>
  </si>
  <si>
    <t>REMOÇÃO DE ESQUADRIA EM GRADE DE FERRO, SEM REAPROVEITAMENTO.</t>
  </si>
  <si>
    <t xml:space="preserve"> CPU-CMB-2411 </t>
  </si>
  <si>
    <t xml:space="preserve"> CPU-CMB-53 </t>
  </si>
  <si>
    <t>LOCAÇÃO DE CAÇAMBA ESTACIONÁRIA COM 5M³ PARA RECOLHIMENTO DE ENTULHOS.</t>
  </si>
  <si>
    <t xml:space="preserve"> COT-C00125 </t>
  </si>
  <si>
    <t>DESTINAÇÃO DE RESÍDUO SÓLIDO EM ATERRO, TIPO INERTE</t>
  </si>
  <si>
    <t xml:space="preserve"> 3.17 </t>
  </si>
  <si>
    <t xml:space="preserve"> 99803 </t>
  </si>
  <si>
    <t>LIMPEZA DE PISO CERÂMICO OU PORCELANATO COM PANO ÚMIDO. AF_04/2019</t>
  </si>
  <si>
    <t>ESTRUTURA</t>
  </si>
  <si>
    <t xml:space="preserve"> CPU-CMB-2412 </t>
  </si>
  <si>
    <t xml:space="preserve"> 101616 </t>
  </si>
  <si>
    <t>PREPARO DE FUNDO DE VALA COM LARGURA MENOR QUE 1,5 M (ACERTO DO SOLO NATURAL). AF_08/2020</t>
  </si>
  <si>
    <t xml:space="preserve"> CPU-CMB-2414 </t>
  </si>
  <si>
    <t xml:space="preserve"> CPU-CMB-2415 </t>
  </si>
  <si>
    <t xml:space="preserve"> CPU-CMB-2417 </t>
  </si>
  <si>
    <t xml:space="preserve"> 95240 </t>
  </si>
  <si>
    <t>LASTRO DE CONCRETO MAGRO, APLICADO EM PISOS, LAJES SOBRE SOLO OU RADIERS, ESPESSURA DE 3 CM. AF_01/2024</t>
  </si>
  <si>
    <t xml:space="preserve"> 93184 </t>
  </si>
  <si>
    <t>VERGA PRÉ-MOLDADA COM ATÉ 1,5 M DE VÃO, ESPESSURA DE *20* CM. AF_03/2024</t>
  </si>
  <si>
    <t xml:space="preserve"> 4.10 </t>
  </si>
  <si>
    <t xml:space="preserve"> 4.11 </t>
  </si>
  <si>
    <t xml:space="preserve"> 93382 </t>
  </si>
  <si>
    <t>REATERRO MANUAL DE VALAS, COM COMPACTADOR DE SOLOS DE PERCUSSÃO. AF_08/2023</t>
  </si>
  <si>
    <t xml:space="preserve"> 101841 </t>
  </si>
  <si>
    <t>RECOMPOSIÇÃO DE BASE E OU SUB-BASE PARA FECHAMENTO DE VALAS DE SOLO BRITA (40/60) - INCLUSO RETIRADA E COLOCAÇÃO DO MATERIAL. AF_12/2020</t>
  </si>
  <si>
    <t>COBERTA/TELHADO</t>
  </si>
  <si>
    <t xml:space="preserve"> CPU-CMB-2418 </t>
  </si>
  <si>
    <t>ALVENARIA DE TIJOLOS MACIÇOS PRENSADOS PARA PILARETES DE SUSTENTAÇÃO DO MADEIRAMENTO DA COBERTA, ASSENTADOS E REJUNTADOS COM ARGAMASSA DE CIMENTO E AREIA NO TRAÇO 1:6 - 1 VEZ.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</si>
  <si>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</si>
  <si>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</si>
  <si>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 xml:space="preserve"> CPU-CMB-2419 </t>
  </si>
  <si>
    <t>TELHAMENTO COM TELHA ONDULADA DE FIBROCIMENTO E = 8 MM, COM RECOBRIMENTO LATERAL DE 1 1/4 DE ONDA PARA TELHADO COM INCLINAÇÃO MÁXIMA DE 10°, COM ATÉ 2 ÁGUAS, INCLUSO IÇAMENTO. AF_07/2019</t>
  </si>
  <si>
    <t xml:space="preserve"> 5.4 </t>
  </si>
  <si>
    <t xml:space="preserve"> CPU-CMB-2420 </t>
  </si>
  <si>
    <t>CUMEEIRA PARA TELHA DE FIBROCIMENTO ESTRUTURAL E = 8 MM, INCLUSO ACESSÓRIOS DE FIXAÇÃO E IÇAMENTO. AF_07/2019</t>
  </si>
  <si>
    <t>m</t>
  </si>
  <si>
    <t xml:space="preserve"> 5.5 </t>
  </si>
  <si>
    <t xml:space="preserve"> CPU-CMB-2421 </t>
  </si>
  <si>
    <t>CALHA DE TIJOLOS MACIÇOS PRENSADOS PARA CONFECÇÃO DE PAREDE DE CALHA, ASSENTADOS E REJUNTADOS COM ARGAMASSA DE CIMENTO E AREIA NO TRAÇO 1:2:8 - 1 VEZ, CHAPISCAOS E REBOCADOS</t>
  </si>
  <si>
    <t xml:space="preserve"> 5.6 </t>
  </si>
  <si>
    <t xml:space="preserve"> 94231 </t>
  </si>
  <si>
    <t>RUFO EM CHAPA DE AÇO GALVANIZADO NÚMERO 24, CORTE DE 25 CM, INCLUSO TRANSPORTE VERTICAL. AF_07/2019</t>
  </si>
  <si>
    <t xml:space="preserve"> 5.7 </t>
  </si>
  <si>
    <t xml:space="preserve"> 102234 </t>
  </si>
  <si>
    <t>PINTURA IMUNIZANTE PARA MADEIRA, 2 DEMÃOS. AF_01/2021</t>
  </si>
  <si>
    <t>IMPERMEABILIZAÇÃO</t>
  </si>
  <si>
    <t xml:space="preserve"> 98562 </t>
  </si>
  <si>
    <t>IMPERMEABILIZAÇÃO DE SUPERFÍCIE COM ARGAMASSA DE CIMENTO E AREIA, COM ADITIVO IMPERMEABILIZANTE, E = 1,5CM. AF_09/2023</t>
  </si>
  <si>
    <t>IMPERMEABILIZAÇÃO DE SUPERFÍCIE COM MANTA ASFÁLTICA, DUAS CAMADAS, INCLUSIVE APLICAÇÃO DE PRIMER ASFÁLTICO, E=3MM E E=4MM. AF_09/2023</t>
  </si>
  <si>
    <t>REVESTIMENTO</t>
  </si>
  <si>
    <t xml:space="preserve"> CPU-CMB-2422 </t>
  </si>
  <si>
    <t>EMBOÇO, EM ARGAMASSA TRAÇO 1:2:8, PREPARO MANUAL, APLICADO MANUALMENTE EM PAREDES INTERNAS DE AMBIENTES COM ÁREA ENTRE 5M² E 10M², E = 17,5MM, COM TALISCAS. AF_03/2024</t>
  </si>
  <si>
    <t xml:space="preserve"> 87547 </t>
  </si>
  <si>
    <t>MASSA ÚNICA, EM ARGAMASSA TRAÇO 1:2:8, PREPARO MECÂNICO, APLICADA MANUALMENTE EM PAREDES INTERNAS DE AMBIENTES COM ÁREA ENTRE 5M² E 10M², E = 10MM, COM TALISCAS. AF_03/2024</t>
  </si>
  <si>
    <t xml:space="preserve"> 7.5 </t>
  </si>
  <si>
    <t xml:space="preserve"> 7.6 </t>
  </si>
  <si>
    <t xml:space="preserve"> 87257 </t>
  </si>
  <si>
    <t>REVESTIMENTO CERÂMICO PARA PISO COM PLACAS TIPO ESMALTADA EXTRA DE DIMENSÕES 60X60 CM APLICADA EM AMBIENTES DE ÁREA MAIOR QUE 10 M2. AF_02/2023_PE</t>
  </si>
  <si>
    <t xml:space="preserve"> 96485 </t>
  </si>
  <si>
    <t>FORRO EM RÉGUAS DE PVC, LISO, PARA AMBIENTES RESIDENCIAIS, INCLUSIVE ESTRUTURA UNIDIRECIONAL DE FIXAÇÃO. AF_08/2023_PS</t>
  </si>
  <si>
    <t xml:space="preserve"> 101094 </t>
  </si>
  <si>
    <t>PISO PODOTÁTIL DE ALERTA OU DIRECIONAL, DE BORRACHA, ASSENTADO SOBRE ARGAMASSA. AF_05/2020</t>
  </si>
  <si>
    <t>PINTURA</t>
  </si>
  <si>
    <t>APLICAÇÃO MANUAL DE FUNDO SELADOR ACRÍLICO EM PAREDES EXTERNAS DE CASAS. AF_03/2024</t>
  </si>
  <si>
    <t>PINTURA LÁTEX ACRÍLICA PREMIUM, APLICAÇÃO MANUAL EM PAREDES, DUAS DEMÃOS. AF_04/2023</t>
  </si>
  <si>
    <t xml:space="preserve"> CPU-CMB-2425 </t>
  </si>
  <si>
    <t>PINTURA DE FUNDO (TIPO ZARÃO) PULVERIZADA SOBRE SUPERFÍCIES METÁLICAS COM ACABAMENTO EM PINTURA (TIPO ESMALTE SINTÉTICO) PULVERIZADA, DUAS DEMÃOS, INCLUSO LIXAMENTO.</t>
  </si>
  <si>
    <t xml:space="preserve"> CPU-CMB-2426 </t>
  </si>
  <si>
    <t>PINTURA COM ESMALTE SINTÉTICO EM ESQUADRIA DE MADEIRA, DUAS DEMÃOS, COM RASPAGEM E APARELHAMENTO COM ZARCÃO</t>
  </si>
  <si>
    <t xml:space="preserve"> 88497 </t>
  </si>
  <si>
    <t>EMASSAMENTO COM MASSA LÁTEX, APLICAÇÃO EM PAREDE, DUAS DEMÃOS, LIXAMENTO MANUAL. AF_04/2023</t>
  </si>
  <si>
    <t xml:space="preserve"> 88494 </t>
  </si>
  <si>
    <t>EMASSAMENTO COM MASSA LÁTEX, APLICAÇÃO EM TETO, UMA DEMÃO, LIXAMENTO MANUAL. AF_04/2023</t>
  </si>
  <si>
    <t>PINTURA LÁTEX ACRÍLICA PREMIUM, APLICAÇÃO MANUAL EM TETO, DUAS DEMÃOS. AF_04/2023</t>
  </si>
  <si>
    <t xml:space="preserve"> CPU-CMB-54 </t>
  </si>
  <si>
    <t>REMOÇÃO DE PINTURA PVA/ACRILICA</t>
  </si>
  <si>
    <t xml:space="preserve"> CPU-CMB-2427 </t>
  </si>
  <si>
    <t>ESQUADRIA DE MADEIRA COM GRADE E FOLHA EM MADEIRA DE LEI PARA PORTAS EXTERNAS INCLUSIVE ASSENTAMENTO E FERRAGENS.</t>
  </si>
  <si>
    <t xml:space="preserve"> CPU-CMB-2428 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</si>
  <si>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</si>
  <si>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</si>
  <si>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CPU-CMB-2429 </t>
  </si>
  <si>
    <t>GRADE DE PROTECAO DE JANELA EM FERRO C/ VAROES DE 1/2", ESPAC=10CM E ACABAMENTO EM BARRA CHATA DE 1" X 1/4", INCLUSIVE FECHADURA DE SOBRE POR BRASIL OU SIMILAR E ASSENTAMENTO.</t>
  </si>
  <si>
    <t xml:space="preserve"> 90831 </t>
  </si>
  <si>
    <t>FECHADURA DE EMBUTIR PARA PORTA DE BANHEIRO, COMPLETA, ACABAMENTO PADRÃO MÉDIO, INCLUSO EXECUÇÃO DE FURO - FORNECIMENTO E INSTALAÇÃO. AF_12/2019</t>
  </si>
  <si>
    <t>INSTALAÇÕES HIDRÁULICAS E ESGOTO</t>
  </si>
  <si>
    <t xml:space="preserve"> 102617 </t>
  </si>
  <si>
    <t>CAIXA D´ÁGUA EM POLIÉSTER REFORÇADO COM FIBRA DE VIDRO, 5000 LITROS - FORNECIMENTO E INSTALAÇÃO. AF_06/2021</t>
  </si>
  <si>
    <t xml:space="preserve"> 86903 </t>
  </si>
  <si>
    <t>LAVATÓRIO LOUÇA BRANCA COM COLUNA, 45 X 55CM OU EQUIVALENTE, PADRÃO MÉDIO - FORNECIMENTO E INSTALAÇÃO. AF_01/2020</t>
  </si>
  <si>
    <t xml:space="preserve"> 89482 </t>
  </si>
  <si>
    <t>CAIXA SIFONADA, PVC, DN 100 X 100 X 50 MM, FORNECIDA E INSTALADA EM RAMAIS DE ENCAMINHAMENTO DE ÁGUA PLUVIAL. AF_06/2022</t>
  </si>
  <si>
    <t xml:space="preserve"> 100860 </t>
  </si>
  <si>
    <t>CHUVEIRO ELÉTRICO COMUM CORPO PLÁSTICO, TIPO DUCHA - FORNECIMENTO E INSTALAÇÃO. AF_01/2020</t>
  </si>
  <si>
    <t xml:space="preserve"> 86895 </t>
  </si>
  <si>
    <t>BANCADA DE GRANITO CINZA POLIDO, DE 0,50 X 0,60 M, PARA LAVATÓRIO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</si>
  <si>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</si>
  <si>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</si>
  <si>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94492 </t>
  </si>
  <si>
    <t>REGISTRO DE ESFERA, PVC, SOLDÁVEL, COM VOLANTE, DN  50 MM - FORNECIMENTO E INSTALAÇÃO. AF_08/2021</t>
  </si>
  <si>
    <t xml:space="preserve"> 103049 </t>
  </si>
  <si>
    <t>REGISTRO DE PRESSÃO, PVC, SOLDÁVEL, VOLANTE SIMPLES, DN  25 MM - FORNECIMENTO E INSTALAÇÃO. AF_08/2021</t>
  </si>
  <si>
    <t xml:space="preserve"> 94792 </t>
  </si>
  <si>
    <t>REGISTRO DE GAVETA BRUTO, LATÃO, ROSCÁVEL, 1", COM ACABAMENTO E CANOPLA CROMADOS - FORNECIMENTO E INSTALAÇÃO. AF_08/2021</t>
  </si>
  <si>
    <t xml:space="preserve"> 89449 </t>
  </si>
  <si>
    <t>TUBO, PVC, SOLDÁVEL, DN 50MM, INSTALADO EM PRUMADA DE ÁGUA - FORNECIMENTO E INSTALAÇÃO. AF_06/2022</t>
  </si>
  <si>
    <t xml:space="preserve"> 10.17 </t>
  </si>
  <si>
    <t xml:space="preserve"> 89711 </t>
  </si>
  <si>
    <t>TUBO PVC, SERIE NORMAL, ESGOTO PREDIAL, DN 40 MM, FORNECIDO E INSTALADO EM RAMAL DE DESCARGA OU RAMAL DE ESGOTO SANITÁRIO. AF_08/2022</t>
  </si>
  <si>
    <t xml:space="preserve"> 10.18 </t>
  </si>
  <si>
    <t xml:space="preserve"> 89714 </t>
  </si>
  <si>
    <t>TUBO PVC, SERIE NORMAL, ESGOTO PREDIAL, DN 100 MM, FORNECIDO E INSTALADO EM RAMAL DE DESCARGA OU RAMAL DE ESGOTO SANITÁRIO. AF_08/2022</t>
  </si>
  <si>
    <t xml:space="preserve"> 10.19 </t>
  </si>
  <si>
    <t xml:space="preserve"> 10.20 </t>
  </si>
  <si>
    <t xml:space="preserve"> 10.21 </t>
  </si>
  <si>
    <t xml:space="preserve"> 10.22 </t>
  </si>
  <si>
    <t xml:space="preserve"> 89625 </t>
  </si>
  <si>
    <t>TE, PVC, SOLDÁVEL, DN 50MM, INSTALADO EM PRUMADA DE ÁGUA - FORNECIMENTO E INSTALAÇÃO. AF_06/2022</t>
  </si>
  <si>
    <t xml:space="preserve"> 10.23 </t>
  </si>
  <si>
    <t xml:space="preserve"> 10.24 </t>
  </si>
  <si>
    <t xml:space="preserve"> CPU-CMB-2430 </t>
  </si>
  <si>
    <t xml:space="preserve"> 10.25 </t>
  </si>
  <si>
    <t xml:space="preserve"> 89400 </t>
  </si>
  <si>
    <t>TÊ DE REDUÇÃO, PVC, SOLDÁVEL, DN 32MM X 25MM, INSTALADO EM RAMAL OU SUB-RAMAL DE ÁGUA - FORNECIMENTO E INSTALAÇÃO. AF_06/2022</t>
  </si>
  <si>
    <t xml:space="preserve"> 10.26 </t>
  </si>
  <si>
    <t xml:space="preserve"> 89627 </t>
  </si>
  <si>
    <t>TÊ DE REDUÇÃO, PVC, SOLDÁVEL, DN 50MM X 25MM, INSTALADO EM PRUMADA DE ÁGUA - FORNECIMENTO E INSTALAÇÃO. AF_06/2022</t>
  </si>
  <si>
    <t xml:space="preserve"> 10.27 </t>
  </si>
  <si>
    <t xml:space="preserve"> 10.28 </t>
  </si>
  <si>
    <t xml:space="preserve"> 10.29 </t>
  </si>
  <si>
    <t xml:space="preserve"> 103984 </t>
  </si>
  <si>
    <t>JOELHO 90 GRAUS, PVC, SOLDÁVEL, DN 50MM, INSTALADO EM RAMAL DE DISTRIBUIÇÃO DE ÁGUA - FORNECIMENTO E INSTALAÇÃO. AF_06/2022</t>
  </si>
  <si>
    <t xml:space="preserve"> 10.30 </t>
  </si>
  <si>
    <t xml:space="preserve"> 10.31 </t>
  </si>
  <si>
    <t xml:space="preserve"> 10.32 </t>
  </si>
  <si>
    <t xml:space="preserve"> 10.33 </t>
  </si>
  <si>
    <t xml:space="preserve"> 89501 </t>
  </si>
  <si>
    <t>JOELHO 90 GRAUS, PVC, SOLDÁVEL, DN 50MM, INSTALADO EM PRUMADA DE ÁGUA - FORNECIMENTO E INSTALAÇÃO. AF_06/2022</t>
  </si>
  <si>
    <t xml:space="preserve"> 10.34 </t>
  </si>
  <si>
    <t xml:space="preserve"> 89497 </t>
  </si>
  <si>
    <t>JOELHO 90 GRAUS, PVC, SOLDÁVEL, DN 40MM, INSTALADO EM PRUMADA DE ÁGUA - FORNECIMENTO E INSTALAÇÃO. AF_06/2022</t>
  </si>
  <si>
    <t xml:space="preserve"> 10.35 </t>
  </si>
  <si>
    <t xml:space="preserve"> 89531 </t>
  </si>
  <si>
    <t>JOELHO 45 GRAUS, PVC, SERIE R, ÁGUA PLUVIAL, DN 100 MM, JUNTA ELÁSTICA, FORNECIDO E INSTALADO EM RAMAL DE ENCAMINHAMENTO. AF_06/2022</t>
  </si>
  <si>
    <t xml:space="preserve"> 10.36 </t>
  </si>
  <si>
    <t xml:space="preserve"> 89502 </t>
  </si>
  <si>
    <t>JOELHO 45 GRAUS, PVC, SOLDÁVEL, DN 50MM, INSTALADO EM PRUMADA DE ÁGUA - FORNECIMENTO E INSTALAÇÃO. AF_06/2022</t>
  </si>
  <si>
    <t xml:space="preserve"> 10.37 </t>
  </si>
  <si>
    <t xml:space="preserve"> 89545 </t>
  </si>
  <si>
    <t>LUVA SIMPLES, PVC, SERIE R, ÁGUA PLUVIAL, DN 50 MM, JUNTA ELÁSTICA, FORNECIDO E INSTALADO EM RAMAL DE ENCAMINHAMENTO. AF_06/2022</t>
  </si>
  <si>
    <t xml:space="preserve"> 10.38 </t>
  </si>
  <si>
    <t xml:space="preserve"> 10.39 </t>
  </si>
  <si>
    <t xml:space="preserve"> 10.40 </t>
  </si>
  <si>
    <t xml:space="preserve"> 10.41 </t>
  </si>
  <si>
    <t xml:space="preserve"> 10.42 </t>
  </si>
  <si>
    <t xml:space="preserve"> 10.43 </t>
  </si>
  <si>
    <t xml:space="preserve"> 98110 </t>
  </si>
  <si>
    <t>CAIXA DE GORDURA PEQUENA (CAPACIDADE: 19 L), CIRCULAR, EM PVC, DIÂMETRO INTERNO= 0,3 M. AF_12/2020</t>
  </si>
  <si>
    <t xml:space="preserve"> 10.44 </t>
  </si>
  <si>
    <t xml:space="preserve"> 104327 </t>
  </si>
  <si>
    <t>RALO SIFONADO REDONDO, PVC, DN 100 X 40 MM, JUNTA SOLDÁVEL, FORNECIDO E INSTALADO EM RAMAL DE DESCARGA OU EM RAMAL DE ESGOTO SANITÁRIO. AF_08/2022</t>
  </si>
  <si>
    <t xml:space="preserve"> 10.45 </t>
  </si>
  <si>
    <t xml:space="preserve"> CPU-CMB-2434 </t>
  </si>
  <si>
    <t>CAIXA EM CONCRETO PRÉ-MOLDADO PARA ABRIGO DE HIDRÔMETRO COM DN 25 FORNECIMENTO E INSTALAÇÃO.</t>
  </si>
  <si>
    <t>INSTALAÇÕES ELÉTRICAS</t>
  </si>
  <si>
    <t xml:space="preserve"> CPU-CMB-2435 </t>
  </si>
  <si>
    <t>FORNECIMENTO E INTALAÇÃO DE QUADRO DE DISTRIBUICAO, EM PVC, DE EMBUTIR, COM BARRAMENTO TERRA / NEUTRO, PARA 27 DISJUNTORES NEMA OU 36 DISJUNTORES DIN</t>
  </si>
  <si>
    <t xml:space="preserve"> 104749 </t>
  </si>
  <si>
    <t>CONECTOR GRAMPO METÁLICO TIPO OLHAL, PARA SPDA, PARA HASTE DE ATERRAMENTO DE 3/4'' E CABOS DE 10 A 50 MM2 - FORNECIMENTO E INSTALAÇÃO. AF_08/2023</t>
  </si>
  <si>
    <t xml:space="preserve"> CPU-CMB-2436 </t>
  </si>
  <si>
    <t>DISJUNTOR MONOPOLAR TIPO DIN, CORRENTE NOMINAL DE 15A - FORNECIMENTO E INSTALAÇÃO. AF_10/2020</t>
  </si>
  <si>
    <t xml:space="preserve"> 101891 </t>
  </si>
  <si>
    <t>DISJUNTOR MONOPOLAR TIPO NEMA, CORRENTE NOMINAL DE 35 ATÉ 50A - FORNECIMENTO E INSTALAÇÃO. AF_10/2020</t>
  </si>
  <si>
    <t xml:space="preserve"> 93672 </t>
  </si>
  <si>
    <t>DISJUNTOR TRIPOLAR TIPO DIN, CORRENTE NOMINAL DE 40A - FORNECIMENTO E INSTALAÇÃO. AF_10/2020</t>
  </si>
  <si>
    <t xml:space="preserve"> 11.8 </t>
  </si>
  <si>
    <t xml:space="preserve"> 11.9 </t>
  </si>
  <si>
    <t xml:space="preserve"> CPU-CMB-2437 </t>
  </si>
  <si>
    <t>DISPOSITIVO DR, 4 POLOS, SENSIBILIDADE DE 300 MA, CORRENTE DE 80 A, TIPO AC</t>
  </si>
  <si>
    <t xml:space="preserve"> 11.10 </t>
  </si>
  <si>
    <t xml:space="preserve"> CPU-CMB-2438 </t>
  </si>
  <si>
    <t>DISPOSITIVO DPS CLASSE II, 1 POLO, TENSAO MAXIMA DE 460 V, CORRENTE MAXIMA DE *45* KA (TIPO AC)</t>
  </si>
  <si>
    <t xml:space="preserve"> 11.11 </t>
  </si>
  <si>
    <t xml:space="preserve"> 11.12 </t>
  </si>
  <si>
    <t xml:space="preserve"> 98111 </t>
  </si>
  <si>
    <t>CAIXA DE INSPEÇÃO PARA ATERRAMENTO, CIRCULAR, EM POLIETILENO, DIÂMETRO INTERNO = 0,3 M. AF_12/2020</t>
  </si>
  <si>
    <t xml:space="preserve"> 11.13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</si>
  <si>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</si>
  <si>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</si>
  <si>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11.14 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</si>
  <si>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</si>
  <si>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</si>
  <si>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11.15 </t>
  </si>
  <si>
    <t xml:space="preserve"> 96977 </t>
  </si>
  <si>
    <t>CORDOALHA DE COBRE NU 50 MM², ENTERRADA - FORNECIMENTO E INSTALAÇÃO. AF_08/2023</t>
  </si>
  <si>
    <t xml:space="preserve"> 11.16 </t>
  </si>
  <si>
    <t xml:space="preserve"> CPU-CMB-2439 </t>
  </si>
  <si>
    <t>FORNECIMENTO E ASSENTAMENTO DE CAIXA PARA MEDICAO TRIFASICA E CAIXA PARA DISJUNTOR TRIFASICO DE POLICARBONATO E NORYL CINZA, INCLUSIVE FITA METALICA E PRESILHA PARA INSTALACAO DAS CAIXAS EM POSTE (PADRAO CELPE) SEM DISJUNTOR.</t>
  </si>
  <si>
    <t xml:space="preserve"> 11.17 </t>
  </si>
  <si>
    <t xml:space="preserve"> 11.18 </t>
  </si>
  <si>
    <t xml:space="preserve"> 93014 </t>
  </si>
  <si>
    <t>LUVA PARA ELETRODUTO, PVC, ROSCÁVEL, DN 60 MM (2"), PARA REDE ENTERRADA DE DISTRIBUIÇÃO DE ENERGIA ELÉTRICA - FORNECIMENTO E INSTALAÇÃO. AF_12/2021</t>
  </si>
  <si>
    <t xml:space="preserve"> 11.19 </t>
  </si>
  <si>
    <t xml:space="preserve"> 93020 </t>
  </si>
  <si>
    <t>CURVA 90 GRAUS PARA ELETRODUTO, PVC, ROSCÁVEL, DN 60 MM (2"), PARA REDE ENTERRADA DE DISTRIBUIÇÃO DE ENERGIA ELÉTRICA - FORNECIMENTO E INSTALAÇÃO. AF_12/2021</t>
  </si>
  <si>
    <t xml:space="preserve"> 11.20 </t>
  </si>
  <si>
    <t xml:space="preserve"> CPU-CMB-2440 </t>
  </si>
  <si>
    <t>CURVA 180 GRAUS PARA ELETRODUTO, PVC, ROSCÁVEL, DN 60 MM (2"), PARA CIRCUITOS TERMINAIS, INSTALADA EM PAREDE - FORNECIMENTO E INSTALAÇÃO. AF_03/2023</t>
  </si>
  <si>
    <t xml:space="preserve"> 11.21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</si>
  <si>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</si>
  <si>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</si>
  <si>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11.22 </t>
  </si>
  <si>
    <t xml:space="preserve"> 101548 </t>
  </si>
  <si>
    <t>ISOLADOR, TIPO ROLDANA, PARA BAIXA TENSÃO - FORNECIMENTO E INSTALAÇÃO. AF_07/2020</t>
  </si>
  <si>
    <t xml:space="preserve"> 11.23 </t>
  </si>
  <si>
    <t xml:space="preserve"> 11.24 </t>
  </si>
  <si>
    <t xml:space="preserve"> 11.25 </t>
  </si>
  <si>
    <t xml:space="preserve"> CPU-CMB-2443 </t>
  </si>
  <si>
    <t>LUMINARIA PLAFON  EXTERNA  DE EMBUTIR DL 252 - 24W, 2000Im, 6500K, FOSCO G2 SF RD LED 2000 65K 11" - FORNECIMENTO E INSTALAÇÃO</t>
  </si>
  <si>
    <t xml:space="preserve"> 11.26 </t>
  </si>
  <si>
    <t xml:space="preserve"> 91936 </t>
  </si>
  <si>
    <t>CAIXA OCTOGONAL 4" X 4", PVC, INSTALADA EM LAJE - FORNECIMENTO E INSTALAÇÃO. AF_03/2023</t>
  </si>
  <si>
    <t xml:space="preserve"> 11.27 </t>
  </si>
  <si>
    <t xml:space="preserve"> 11.28 </t>
  </si>
  <si>
    <t xml:space="preserve"> CPU-CMB-2444 </t>
  </si>
  <si>
    <t>LUMINARIA PLAFON DE EMBUTIR DL 252 - 18W, 1300Im, 6500K, FOSCO G2 SF SQ LED 1300 18K 8" - FORNECIMENTO E INSTALAÇÃO</t>
  </si>
  <si>
    <t xml:space="preserve"> 11.29 </t>
  </si>
  <si>
    <t xml:space="preserve"> CPU-CMB-2445 </t>
  </si>
  <si>
    <t>LUMINARIA ARANDELA TIPO TARTARUGA 12W - FORNECIMENTO E INSTALAÇÃO</t>
  </si>
  <si>
    <t xml:space="preserve"> 11.30 </t>
  </si>
  <si>
    <t xml:space="preserve"> CPU-CMB-2446 </t>
  </si>
  <si>
    <t>LUMINARIA PLAFON DE EMBUTIR PARA LÂMPADAS EM LED 12W - FORNECIMENTO E INSTALAÇÃO</t>
  </si>
  <si>
    <t xml:space="preserve"> 11.31 </t>
  </si>
  <si>
    <t xml:space="preserve"> 11.32 </t>
  </si>
  <si>
    <t xml:space="preserve"> 11.33 </t>
  </si>
  <si>
    <t xml:space="preserve"> CPU-CMB-56 </t>
  </si>
  <si>
    <t>PONTO DE LUZ EM TETO OU PAREDE, COM ELETRODUTO DE PVC FLEXIVEL SANFONADO EMBUTIDO Ø 3/4"</t>
  </si>
  <si>
    <t>PT</t>
  </si>
  <si>
    <t xml:space="preserve"> 11.34 </t>
  </si>
  <si>
    <t xml:space="preserve"> CPU-CMB-57 </t>
  </si>
  <si>
    <t>PONTO DE 3P PARA AR CONDICIONADO ATÉ 3000 VA, COM CANALETA PLATICA  C/ DIVISÓRIA 20X10MM, APARENTE, INCLUINDO CENTRO ASTOP/30A-220V, INCLUSIVE ATERRAMENTO.</t>
  </si>
  <si>
    <t xml:space="preserve"> 11.35 </t>
  </si>
  <si>
    <t xml:space="preserve"> 11.36 </t>
  </si>
  <si>
    <t xml:space="preserve"> 11.37 </t>
  </si>
  <si>
    <t xml:space="preserve"> 11.38 </t>
  </si>
  <si>
    <t xml:space="preserve"> 11.39 </t>
  </si>
  <si>
    <t xml:space="preserve"> 11.40 </t>
  </si>
  <si>
    <t xml:space="preserve"> 91953 </t>
  </si>
  <si>
    <t>INTERRUPTOR SIMPLES (1 MÓDULO), 10A/250V, INCLUINDO SUPORTE E PLACA - FORNECIMENTO E INSTALAÇÃO. AF_03/2023</t>
  </si>
  <si>
    <t xml:space="preserve"> 11.41 </t>
  </si>
  <si>
    <t xml:space="preserve"> 11.42 </t>
  </si>
  <si>
    <t xml:space="preserve"> 91927 </t>
  </si>
  <si>
    <t>CABO DE COBRE FLEXÍVEL ISOLADO, 2,5 MM², ANTI-CHAMA 0,6/1,0 KV, PARA CIRCUITOS TERMINAIS - FORNECIMENTO E INSTALAÇÃO. AF_03/2023</t>
  </si>
  <si>
    <t xml:space="preserve"> 11.43 </t>
  </si>
  <si>
    <t xml:space="preserve"> 91929 </t>
  </si>
  <si>
    <t>CABO DE COBRE FLEXÍVEL ISOLADO, 4 MM², ANTI-CHAMA 0,6/1,0 KV, PARA CIRCUITOS TERMINAIS - FORNECIMENTO E INSTALAÇÃO. AF_03/2023</t>
  </si>
  <si>
    <t xml:space="preserve"> 11.44 </t>
  </si>
  <si>
    <t xml:space="preserve"> 91931 </t>
  </si>
  <si>
    <t>CABO DE COBRE FLEXÍVEL ISOLADO, 6 MM², ANTI-CHAMA 0,6/1,0 KV, PARA CIRCUITOS TERMINAIS - FORNECIMENTO E INSTALAÇÃO. AF_03/2023</t>
  </si>
  <si>
    <t xml:space="preserve"> 11.45 </t>
  </si>
  <si>
    <t>CABO DE COBRE FLEXÍVEL ISOLADO, 16 MM², ANTI-CHAMA 0,6/1,0 KV, PARA DISTRIBUIÇÃO - FORNECIMENTO E INSTALAÇÃO. AF_10/2020</t>
  </si>
  <si>
    <t xml:space="preserve"> 11.46 </t>
  </si>
  <si>
    <t xml:space="preserve"> 11.47 </t>
  </si>
  <si>
    <t xml:space="preserve"> 91855 </t>
  </si>
  <si>
    <t>ELETRODUTO FLEXÍVEL CORRUGADO REFORÇADO, PVC, DN 25 MM (3/4"), PARA CIRCUITOS TERMINAIS, INSTALADO EM PAREDE - FORNECIMENTO E INSTALAÇÃO. AF_03/2023</t>
  </si>
  <si>
    <t xml:space="preserve"> 11.48 </t>
  </si>
  <si>
    <t xml:space="preserve"> 91857 </t>
  </si>
  <si>
    <t>ELETRODUTO FLEXÍVEL CORRUGADO REFORÇADO, PVC, DN 32 MM (1"), PARA CIRCUITOS TERMINAIS, INSTALADO EM PAREDE - FORNECIMENTO E INSTALAÇÃO. AF_03/2023</t>
  </si>
  <si>
    <t xml:space="preserve"> 91850 </t>
  </si>
  <si>
    <t>ELETRODUTO FLEXÍVEL CORRUGADO, PEAD, DN 40 MM (1 1/4"), PARA CIRCUITOS TERMINAIS, INSTALADO EM LAJE - FORNECIMENTO E INSTALAÇÃO. AF_03/2023</t>
  </si>
  <si>
    <t xml:space="preserve"> CPU-CMB-2452 </t>
  </si>
  <si>
    <t>ELETRODUTO FLEXÍVEL CORRUGADO REFORÇADO, PVC, DN 50 MM (1.1/2") - FORNECIMENTO E INSTALAÇÃO</t>
  </si>
  <si>
    <t xml:space="preserve"> 92990 </t>
  </si>
  <si>
    <t>CABO DE COBRE FLEXÍVEL ISOLADO, 70 MM², ANTI-CHAMA 0,6/1,0 KV, PARA REDE ENTERRADA DE DISTRIBUIÇÃO DE ENERGIA ELÉTRICA - FORNECIMENTO E INSTALAÇÃO. AF_12/2021</t>
  </si>
  <si>
    <t>2,71</t>
  </si>
  <si>
    <t>33,96</t>
  </si>
  <si>
    <t>2,29</t>
  </si>
  <si>
    <t>1,98</t>
  </si>
  <si>
    <t>1,55</t>
  </si>
  <si>
    <t>1,14</t>
  </si>
  <si>
    <t>6,90</t>
  </si>
  <si>
    <t>0,93</t>
  </si>
  <si>
    <t>0,88</t>
  </si>
  <si>
    <t>80,67</t>
  </si>
  <si>
    <t>0,85</t>
  </si>
  <si>
    <t>0,78</t>
  </si>
  <si>
    <t>0,65</t>
  </si>
  <si>
    <t>0,63</t>
  </si>
  <si>
    <t>0,52</t>
  </si>
  <si>
    <t>0,47</t>
  </si>
  <si>
    <t>0,41</t>
  </si>
  <si>
    <t>0,39</t>
  </si>
  <si>
    <t>0,37</t>
  </si>
  <si>
    <t>0,36</t>
  </si>
  <si>
    <t>0,34</t>
  </si>
  <si>
    <t>0,33</t>
  </si>
  <si>
    <t>0,32</t>
  </si>
  <si>
    <t>0,29</t>
  </si>
  <si>
    <t>0,22</t>
  </si>
  <si>
    <t>0,20</t>
  </si>
  <si>
    <t>0,19</t>
  </si>
  <si>
    <t>0,15</t>
  </si>
  <si>
    <t>0,14</t>
  </si>
  <si>
    <t>0,13</t>
  </si>
  <si>
    <t>96,99</t>
  </si>
  <si>
    <t>8,18</t>
  </si>
  <si>
    <t>0,12</t>
  </si>
  <si>
    <t>0,11</t>
  </si>
  <si>
    <t>17,63</t>
  </si>
  <si>
    <t>0,10</t>
  </si>
  <si>
    <t>97,58</t>
  </si>
  <si>
    <t>0,09</t>
  </si>
  <si>
    <t>0,08</t>
  </si>
  <si>
    <t>98,29</t>
  </si>
  <si>
    <t>0,54</t>
  </si>
  <si>
    <t>0,07</t>
  </si>
  <si>
    <t>98,57</t>
  </si>
  <si>
    <t>0,06</t>
  </si>
  <si>
    <t>0,05</t>
  </si>
  <si>
    <t>98,86</t>
  </si>
  <si>
    <t>98,91</t>
  </si>
  <si>
    <t>17,25</t>
  </si>
  <si>
    <t>0,04</t>
  </si>
  <si>
    <t>5,08</t>
  </si>
  <si>
    <t>99,13</t>
  </si>
  <si>
    <t>99,20</t>
  </si>
  <si>
    <t>0,03</t>
  </si>
  <si>
    <t>99,37</t>
  </si>
  <si>
    <t>99,40</t>
  </si>
  <si>
    <t>99,47</t>
  </si>
  <si>
    <t>99,52</t>
  </si>
  <si>
    <t>99,58</t>
  </si>
  <si>
    <t>3,40</t>
  </si>
  <si>
    <t>99,60</t>
  </si>
  <si>
    <t>32,58</t>
  </si>
  <si>
    <t>148,20</t>
  </si>
  <si>
    <t>0,02</t>
  </si>
  <si>
    <t>99,69</t>
  </si>
  <si>
    <t>99,71</t>
  </si>
  <si>
    <t>99,75</t>
  </si>
  <si>
    <t>20,48</t>
  </si>
  <si>
    <t>99,79</t>
  </si>
  <si>
    <t>99,81</t>
  </si>
  <si>
    <t>99,83</t>
  </si>
  <si>
    <t>0,01</t>
  </si>
  <si>
    <t>89,32</t>
  </si>
  <si>
    <t>99,85</t>
  </si>
  <si>
    <t>99,87</t>
  </si>
  <si>
    <t>99,88</t>
  </si>
  <si>
    <t>99,89</t>
  </si>
  <si>
    <t>99,90</t>
  </si>
  <si>
    <t>99,91</t>
  </si>
  <si>
    <t>99,92</t>
  </si>
  <si>
    <t>18,71</t>
  </si>
  <si>
    <t>99,93</t>
  </si>
  <si>
    <t>99,94</t>
  </si>
  <si>
    <t>99,95</t>
  </si>
  <si>
    <t>99,96</t>
  </si>
  <si>
    <t>99,97</t>
  </si>
  <si>
    <t>34,37</t>
  </si>
  <si>
    <t>99,98</t>
  </si>
  <si>
    <t>0,00</t>
  </si>
  <si>
    <t>99,99</t>
  </si>
  <si>
    <t>17,52</t>
  </si>
  <si>
    <t>8,62</t>
  </si>
  <si>
    <t>100,00</t>
  </si>
  <si>
    <t>7,36</t>
  </si>
  <si>
    <t>21,93</t>
  </si>
  <si>
    <t>SERVENTE DE OBRAS (HORISTA)</t>
  </si>
  <si>
    <t/>
  </si>
  <si>
    <t>18,41</t>
  </si>
  <si>
    <t>24,46</t>
  </si>
  <si>
    <t xml:space="preserve"> 00001292 </t>
  </si>
  <si>
    <t>PISO EM CERAMICA ESMALTADA EXTRA, COR LISA, PEI MAIOR OU IGUAL A 4, FORMATO MAIOR QUE 2025 CM2</t>
  </si>
  <si>
    <t>41,71</t>
  </si>
  <si>
    <t>4,43%</t>
  </si>
  <si>
    <t>ENGENHEIRO CIVIL DE OBRA JUNIOR (HORISTA)</t>
  </si>
  <si>
    <t>105,86</t>
  </si>
  <si>
    <t xml:space="preserve"> 00038186 </t>
  </si>
  <si>
    <t>PISO TATIL DE ALERTA OU DIRECIONAL, DE BORRACHA, COLORIDO, 25 X 25 CM, E = 12 MM, PARA ARGAMASSA</t>
  </si>
  <si>
    <t>3.960,64</t>
  </si>
  <si>
    <t>19,54</t>
  </si>
  <si>
    <t>1,44</t>
  </si>
  <si>
    <t xml:space="preserve"> COT_04 </t>
  </si>
  <si>
    <t>LUMINÁRIA DE EMBUTIR ABERTA PARA LÂMPADA FLUORESCENTE OU TUBO LED 2 X 32/40 W, COMPLETA - FORNECIMENTO E INSTALAÇÃO</t>
  </si>
  <si>
    <t>1,67%</t>
  </si>
  <si>
    <t xml:space="preserve"> COT-C00124 </t>
  </si>
  <si>
    <t xml:space="preserve"> 00001022 </t>
  </si>
  <si>
    <t>CABO DE COBRE, FLEXIVEL, CLASSE 4 OU 5, ISOLACAO EM PVC/A, ANTICHAMA BWF-B, COBERTURA PVC-ST1, ANTICHAMA BWF-B, 1 CONDUTOR, 0,6/1 KV, SECAO NOMINAL 2,5 MM2</t>
  </si>
  <si>
    <t>1,32%</t>
  </si>
  <si>
    <t>1,24%</t>
  </si>
  <si>
    <t xml:space="preserve"> 00036225 </t>
  </si>
  <si>
    <t>FORRO DE PVC LISO, BRANCO, REGUA DE 20 CM, ESPESSURA DE 8 MM A 10 MM, COMPRIMENTO 6 M (SEM COLOCACAO)</t>
  </si>
  <si>
    <t>35,88</t>
  </si>
  <si>
    <t>TABUA NAO APARELHADA *2,5 X 15* CM, EM MACARANDUBA/MASSARANDUBA, ANGELIM OU EQUIVALENTE DA REGIAO - BRUTA</t>
  </si>
  <si>
    <t xml:space="preserve"> 00034402 </t>
  </si>
  <si>
    <t>TELHA DE FIBROCIMENTO ONDULADA E = 8 MM, DE 3,66 X 1,10 M (SEM AMIANTO)</t>
  </si>
  <si>
    <t>0,61</t>
  </si>
  <si>
    <t xml:space="preserve"> 00044497 </t>
  </si>
  <si>
    <t>MONTADOR DE ESTRUTURAS METALICAS HORISTA</t>
  </si>
  <si>
    <t>28,95</t>
  </si>
  <si>
    <t>0,87%</t>
  </si>
  <si>
    <t xml:space="preserve"> 00000977 </t>
  </si>
  <si>
    <t>CABO DE COBRE, FLEXIVEL, CLASSE 4 OU 5, ISOLACAO EM PVC/A, ANTICHAMA BWF-B, COBERTURA PVC-ST1, ANTICHAMA BWF-B, 1 CONDUTOR, 0,6/1 KV, SECAO NOMINAL 70 MM2</t>
  </si>
  <si>
    <t>0,85%</t>
  </si>
  <si>
    <t>0,79%</t>
  </si>
  <si>
    <t xml:space="preserve"> 00004930 </t>
  </si>
  <si>
    <t>PORTA DE ABRIR / GIRO, EM GRADIL FERRO, COM BARRA CHATA 3 CM X 1/4", COM REQUADRO E GUARNICAO - COMPLETO - ACABAMENTO NATURAL</t>
  </si>
  <si>
    <t xml:space="preserve"> 00001021 </t>
  </si>
  <si>
    <t>CABO DE COBRE, FLEXIVEL, CLASSE 4 OU 5, ISOLACAO EM PVC/A, ANTICHAMA BWF-B, COBERTURA PVC-ST1, ANTICHAMA BWF-B, 1 CONDUTOR, 0,6/1 KV, SECAO NOMINAL 4 MM2</t>
  </si>
  <si>
    <t>3,73</t>
  </si>
  <si>
    <t>0,75%</t>
  </si>
  <si>
    <t xml:space="preserve"> 00039245 </t>
  </si>
  <si>
    <t>ELETRODUTO PVC FLEXIVEL CORRUGADO, REFORCADO, COR LARANJA, DE 32 MM, PARA LAJES E PISOS</t>
  </si>
  <si>
    <t>0,72%</t>
  </si>
  <si>
    <t>4,64</t>
  </si>
  <si>
    <t>0,59%</t>
  </si>
  <si>
    <t>0,56%</t>
  </si>
  <si>
    <t xml:space="preserve"> 00036896 </t>
  </si>
  <si>
    <t>JANELA DE CORRER, EM ALUMINIO PERFIL 25, 100 X 120 CM (A X L), 2 FLS MOVEIS, SEM BANDEIRA, ACABAMENTO BRANCO OU BRILHANTE, BATENTE DE 6 A 7 CM, COM VIDRO 4 MM, SEM GUARNICAO</t>
  </si>
  <si>
    <t>0,53%</t>
  </si>
  <si>
    <t>0,48%</t>
  </si>
  <si>
    <t>0,48</t>
  </si>
  <si>
    <t>0,45%</t>
  </si>
  <si>
    <t xml:space="preserve"> 00037105 </t>
  </si>
  <si>
    <t>CAIXA D'AGUA / RESERVATORIO EM POLIESTER REFORCADO COM FIBRA DE VIDRO, 5000 LITROS, COM TAMPA</t>
  </si>
  <si>
    <t>0,42%</t>
  </si>
  <si>
    <t xml:space="preserve"> 00039427 </t>
  </si>
  <si>
    <t>PERFIL CANALETA, FORMATO C, EM ACO ZINCADO, PARA ESTRUTURA FORRO DRYWALL, E = 0,5 MM, *46 X 18* (L X H), COMPRIMENTO 3 M</t>
  </si>
  <si>
    <t>5,13</t>
  </si>
  <si>
    <t>0,38%</t>
  </si>
  <si>
    <t>83,98%</t>
  </si>
  <si>
    <t xml:space="preserve"> 00004425 </t>
  </si>
  <si>
    <t>VIGA NAO APARELHADA *6 X 12* CM, EM MACARANDUBA/MASSARANDUBA, ANGELIM OU EQUIVALENTE DA REGIAO - BRUTA</t>
  </si>
  <si>
    <t>0,37%</t>
  </si>
  <si>
    <t xml:space="preserve"> 00039244 </t>
  </si>
  <si>
    <t>ELETRODUTO PVC FLEXIVEL CORRUGADO, REFORCADO, COR LARANJA, DE 25 MM, PARA LAJES E PISOS</t>
  </si>
  <si>
    <t xml:space="preserve"> 00039505 </t>
  </si>
  <si>
    <t>PORTA DE MADEIRA, FOLHA PESADA (NBR 15930) DE 900 X 2100 MM, DE 40 MM A 45 MM DE ESPESSURA, NUCLEO SOLIDO, CAPA LISA EM HDF, ACABAMENTO EM PRIMER PARA PINTURA</t>
  </si>
  <si>
    <t xml:space="preserve"> 00002682 </t>
  </si>
  <si>
    <t>ELETRODUTO DE PVC RIGIDO ROSCAVEL DE 2 1/2 ", SEM LUVA</t>
  </si>
  <si>
    <t>0,32%</t>
  </si>
  <si>
    <t>0,30%</t>
  </si>
  <si>
    <t xml:space="preserve"> 00000996 </t>
  </si>
  <si>
    <t>CABO DE COBRE, FLEXIVEL, CLASSE 4 OU 5, ISOLACAO EM PVC/A, ANTICHAMA BWF-B, COBERTURA PVC-ST1, ANTICHAMA BWF-B, 1 CONDUTOR, 0,6/1 KV, SECAO NOMINAL 25 MM2</t>
  </si>
  <si>
    <t>OPERADOR DE BETONEIRA ESTACIONARIA / MISTURADOR (HORISTA)</t>
  </si>
  <si>
    <t>29,36</t>
  </si>
  <si>
    <t>OPERADOR DE MAQUINAS E TRATORES DIVERSOS - TERRAPLANAGEM (HORISTA)</t>
  </si>
  <si>
    <t>34,56</t>
  </si>
  <si>
    <t>0,29%</t>
  </si>
  <si>
    <t xml:space="preserve"> 00043626 </t>
  </si>
  <si>
    <t>MASSA CORRIDA PARA SUPERFICIES DE AMBIENTES INTERNOS</t>
  </si>
  <si>
    <t>2,46</t>
  </si>
  <si>
    <t>19,70</t>
  </si>
  <si>
    <t>0,91</t>
  </si>
  <si>
    <t>89,47%</t>
  </si>
  <si>
    <t>SARRAFO NAO APARELHADO *2,5 X 5* CM, EM MACARANDUBA/MASSARANDUBA, ANGELIM, PEROBA-ROSA OU EQUIVALENTE DA REGIAO - BRUTA</t>
  </si>
  <si>
    <t xml:space="preserve"> 00007340 </t>
  </si>
  <si>
    <t>IMUNIZANTE PARA MADEIRA, INCOLOR</t>
  </si>
  <si>
    <t>0,24%</t>
  </si>
  <si>
    <t xml:space="preserve"> 00006110 </t>
  </si>
  <si>
    <t>SERRALHEIRO (HORISTA)</t>
  </si>
  <si>
    <t>0,23%</t>
  </si>
  <si>
    <t xml:space="preserve"> 00040873 </t>
  </si>
  <si>
    <t>RUFO INTERNO/EXTERNO DE CHAPA DE ACO GALVANIZADA NUM 24, CORTE 25 CM</t>
  </si>
  <si>
    <t>0,20%</t>
  </si>
  <si>
    <t xml:space="preserve"> 00009875 </t>
  </si>
  <si>
    <t>TUBO PVC, SOLDAVEL, DE 50 MM, AGUA FRIA (NBR-5648)</t>
  </si>
  <si>
    <t>0,17%</t>
  </si>
  <si>
    <t xml:space="preserve"> 00000944 </t>
  </si>
  <si>
    <t>FIO DE COBRE, SOLIDO, CLASSE 1, ISOLACAO EM PVC/A, ANTICHAMA BWF-B, 450/750V, SECAO NOMINAL 4 MM2</t>
  </si>
  <si>
    <t>OLEO DIESEL COMBUSTIVEL COMUM METROPOLITANO S-10 OU S-500</t>
  </si>
  <si>
    <t>6,40</t>
  </si>
  <si>
    <t>0,16%</t>
  </si>
  <si>
    <t xml:space="preserve"> 00011795 </t>
  </si>
  <si>
    <t>GRANITO PARA BANCADA, POLIDO, TIPO ANDORINHA/ QUARTZ/ CASTELO/ CORUMBA OU OUTROS EQUIVALENTES DA REGIAO, E=  *2,5* CM</t>
  </si>
  <si>
    <t xml:space="preserve"> 00039807 </t>
  </si>
  <si>
    <t>QUADRO DE DISTRIBUICAO, EM PVC, DE EMBUTIR, COM BARRAMENTO TERRA / NEUTRO, PARA 27 DISJUNTORES NEMA OU 36 DISJUNTORES DIN</t>
  </si>
  <si>
    <t xml:space="preserve"> 00000565 </t>
  </si>
  <si>
    <t>BARRA DE ACO CHATO, RETANGULAR, 25,4 MM X 4,76 MM (L X E), 0,94 KG/M</t>
  </si>
  <si>
    <t>0,15%</t>
  </si>
  <si>
    <t xml:space="preserve"> 00000252 </t>
  </si>
  <si>
    <t>AJUDANTE DE SERRALHEIRO (HORISTA)</t>
  </si>
  <si>
    <t>92,65%</t>
  </si>
  <si>
    <t xml:space="preserve"> 00010426 </t>
  </si>
  <si>
    <t>LAVATORIO DE LOUCA BRANCA, COM COLUNA, DIMENSOES *54 X 44* CM (L X C)</t>
  </si>
  <si>
    <t>0,14%</t>
  </si>
  <si>
    <t xml:space="preserve"> COT_07 </t>
  </si>
  <si>
    <t>LUMINARIA DE EMBUTIR ALETADA EM ALUMINIO 2X18W OU 2X9/10W LED, LUMINÁRIA DE EMBUTIR LAR T8 LED COM REFLETOR COM ALETAS, 2X18W DA ALADIN FE 20 9/232 ALADIN OU SIMILAR COM</t>
  </si>
  <si>
    <t xml:space="preserve"> 00039479 </t>
  </si>
  <si>
    <t>0,13%</t>
  </si>
  <si>
    <t>23,29</t>
  </si>
  <si>
    <t>93,49%</t>
  </si>
  <si>
    <t xml:space="preserve"> 00000994 </t>
  </si>
  <si>
    <t>CABO DE COBRE, FLEXIVEL, CLASSE 4 OU 5, ISOLACAO EM PVC/A, ANTICHAMA BWF-B, COBERTURA PVC-ST1, ANTICHAMA BWF-B, 1 CONDUTOR, 0,6/1 KV, SECAO NOMINAL 6 MM2</t>
  </si>
  <si>
    <t xml:space="preserve"> 00039430 </t>
  </si>
  <si>
    <t>PENDURAL OU PRESILHA REGULADORA, EM ACO GALVANIZADO, COM CORPO, MOLA E REBITE, PARA PERFIL TIPO CANALETA DE ESTRUTURA EM FORROS DRYWALL</t>
  </si>
  <si>
    <t xml:space="preserve"> 00003081 </t>
  </si>
  <si>
    <t>FECHADURA ESPELHO PARA PORTA EXTERNA, EM ACO INOX (MAQUINA, TESTA E CONTRA-TESTA) E EM ZAMAC (MACANETA, LINGUETA E TRINCOS) COM ACABAMENTO CROMADO, MAQUINA DE 55 MM, INCLUINDO CHAVE TIPO CILINDRO</t>
  </si>
  <si>
    <t>TIJOLO CERAMICO MACICO COMUM DE *5 X 10 X 20* CM (L X A X C)</t>
  </si>
  <si>
    <t>0,11%</t>
  </si>
  <si>
    <t xml:space="preserve"> COT_05 </t>
  </si>
  <si>
    <t>LUMINÁRIA COMERCIAL DE EMBUTIR COM DIFUSOR TRANSPARENTE OU FOSCO PARA 2 LÂMPADAS TUBULARES DE LED 18/20W COMPLETA</t>
  </si>
  <si>
    <t>94,49%</t>
  </si>
  <si>
    <t xml:space="preserve"> 00039463 </t>
  </si>
  <si>
    <t xml:space="preserve"> 00004302 </t>
  </si>
  <si>
    <t>PARAFUSO ZINCADO ROSCA SOBERBA, CABECA SEXTAVADA, 5/16 " X 250 MM, PARA FIXACAO DE TELHA EM MADEIRA</t>
  </si>
  <si>
    <t>3,45</t>
  </si>
  <si>
    <t>0,10%</t>
  </si>
  <si>
    <t>24,15</t>
  </si>
  <si>
    <t>0,09%</t>
  </si>
  <si>
    <t xml:space="preserve"> 00003099 </t>
  </si>
  <si>
    <t>FECHADURA ROSETA REDONDA PARA PORTA DE BANHEIRO, EM ACO INOX (MAQUINA, TESTA E CONTRA-TESTA) E EM ZAMAC (MACANETA, LINGUETA E TRINCOS) COM ACABAMENTO CROMADO, MAQUINA DE 55 MM, INCLUINDO CHAVE TIPO TRANQUETA</t>
  </si>
  <si>
    <t xml:space="preserve"> 00002432 </t>
  </si>
  <si>
    <t>DOBRADICA EM ACO/FERRO, 3 1/2" X  3", E= 1,9  A 2 MM, COM ANEL,  CROMADO OU ZINCADO, TAMPA BOLA, COM PARAFUSOS</t>
  </si>
  <si>
    <t xml:space="preserve"> 00040552 </t>
  </si>
  <si>
    <t>PARAFUSO, AUTOATARRAXANTE, CABECA CHATA, FENDA SIMPLES, EM ACO ZINCADO, 1/4" (6,35 MM) X 25 MM</t>
  </si>
  <si>
    <t xml:space="preserve"> 00012001 </t>
  </si>
  <si>
    <t>CAIXA OCTOGONAL DE FUNDO MOVEL, EM PVC, DE 4" X 4", PARA ELETRODUTO FLEXIVEL CORRUGADO</t>
  </si>
  <si>
    <t xml:space="preserve"> 00038194 </t>
  </si>
  <si>
    <t>LAMPADA LED 10 W BIVOLT BRANCA, FORMATO TRADICIONAL (BASE E27)</t>
  </si>
  <si>
    <t>0,08%</t>
  </si>
  <si>
    <t xml:space="preserve"> 00038102 </t>
  </si>
  <si>
    <t>TOMADA 2P+T 20A, 250V  (APENAS MODULO)</t>
  </si>
  <si>
    <t xml:space="preserve"> 00001368 </t>
  </si>
  <si>
    <t>CHUVEIRO COMUM EM PLASTICO BRANCO, COM CANO, 3 TEMPERATURAS, 5500 W (110/220 V)</t>
  </si>
  <si>
    <t xml:space="preserve"> 00002681 </t>
  </si>
  <si>
    <t>ELETRODUTO DE PVC RIGIDO ROSCAVEL DE 2 ", SEM LUVA</t>
  </si>
  <si>
    <t xml:space="preserve"> 00044474 </t>
  </si>
  <si>
    <t>GUINDASTE HIDRAULICO AUTOPROPELIDO, COM LANCA TELESCOPICA 40 M, CAPACIDADE MAXIMA 60 T, POTENCIA 260 KW, TRACAO  6 X 6</t>
  </si>
  <si>
    <t>0,07%</t>
  </si>
  <si>
    <t xml:space="preserve"> 00043093 </t>
  </si>
  <si>
    <t>CAIXA DE DERIVACAO PARA MEDIDOR DE ENERGIA, COM BARRAMENTO POLIFASICO, EM POLICARBONATO / TERMOPLASTICO - MODULO (PADRAO CONCESSIONARIA LOCAL)</t>
  </si>
  <si>
    <t>1,54</t>
  </si>
  <si>
    <t xml:space="preserve"> 00012118 </t>
  </si>
  <si>
    <t>KIT DE PROTECAO ARSTOP PARA AR CONDICIONADO, TOMADA PADRAO 2P+T 20 A, COM DISJUNTOR UNIPOLAR DIN 20A</t>
  </si>
  <si>
    <t xml:space="preserve"> 00004777 </t>
  </si>
  <si>
    <t>CANTONEIRA ACO ABAS IGUAIS (QUALQUER BITOLA), ESPESSURA ENTRE 1/8" E 1/4"</t>
  </si>
  <si>
    <t xml:space="preserve"> 00039247 </t>
  </si>
  <si>
    <t>ELETRODUTO/DUTO PEAD FLEXIVEL PAREDE SIMPLES, CORRUGACAO HELICOIDAL, COR PRETA, SEM ROSCA, DE 1 1/4", CRC 680 N, PARA CABEAMENTO SUBTERRANEO (NBR 15715)</t>
  </si>
  <si>
    <t xml:space="preserve"> 00000939 </t>
  </si>
  <si>
    <t>FIO DE COBRE, SOLIDO, CLASSE 1, ISOLACAO EM PVC/A, ANTICHAMA BWF-B, 450/750V, SECAO NOMINAL 2,5 MM2</t>
  </si>
  <si>
    <t>0,06%</t>
  </si>
  <si>
    <t>97,18%</t>
  </si>
  <si>
    <t xml:space="preserve"> 00007216 </t>
  </si>
  <si>
    <t>CUMEEIRA NORMAL PARA TELHA ESTRUTURAL DE FIBROCIMENTO 2 ABAS, E = 6 MM, DE 1050 X 935 MM (SEM AMIANTO)</t>
  </si>
  <si>
    <t xml:space="preserve"> 00043131 </t>
  </si>
  <si>
    <t>ARAME GALVANIZADO 6 BWG, D = 5,16 MM (0,157 KG/M), OU 8 BWG, D = 4,19 MM (0,101 KG/M), OU 10 BWG, D = 3,40 MM (0,0713 KG/M)</t>
  </si>
  <si>
    <t>0,05%</t>
  </si>
  <si>
    <t xml:space="preserve"> COT_06 </t>
  </si>
  <si>
    <t>SUBSTITUIÇÃO OU INSTALAÇÃO DE LUMINÁRIA TIPO TARTARUGA, COM GRADE E COM GLOBO DE VIDRO INCOLOR, COM SOQUETE E-27, COM LÂMPADA LED 12W, 220/127 DO TIPO BULBO /PERA/REDONDA - FORNECIMENTO E INSTALAÇÃO</t>
  </si>
  <si>
    <t>97,63%</t>
  </si>
  <si>
    <t xml:space="preserve"> 00035277 </t>
  </si>
  <si>
    <t>CAIXA DE GORDURA EM PVC, DIAMETRO MINIMO 300 MM, DIAMETRO DE SAIDA 100 MM, CAPACIDADE  APROXIMADA 18 LITROS, COM TAMPA E CESTO</t>
  </si>
  <si>
    <t>97,69%</t>
  </si>
  <si>
    <t>BLOCO CERAMICO / TIJOLO VAZADO PARA ALVENARIA DE VEDACAO, 8 FUROS NA HORIZONTAL DE 9 X 19 X 19 CM (L X A X C)</t>
  </si>
  <si>
    <t xml:space="preserve"> 00039961 </t>
  </si>
  <si>
    <t>SILICONE ACETICO USO GERAL INCOLOR 280 G</t>
  </si>
  <si>
    <t xml:space="preserve"> COT_08 </t>
  </si>
  <si>
    <t>ELETRODUTO FLEXÍVEL CORRUGADO, PEAD, DN 50 (1 1/2"), PARA REDE ENTERRADA DE D ISTRIBUIÇÃO DE ENERGIA ELÉTRICA - FORNECIMENTO E INSTALAÇÃO. AF_12/2021</t>
  </si>
  <si>
    <t>97,98%</t>
  </si>
  <si>
    <t>2,81</t>
  </si>
  <si>
    <t>0,04%</t>
  </si>
  <si>
    <t xml:space="preserve"> 00007293 </t>
  </si>
  <si>
    <t>TINTA ESMALTE SINTETICO PREMIUM DE DUPLA ACAO GRAFITE FOSCO PARA SUPERFICIES METALICAS FERROSAS</t>
  </si>
  <si>
    <t>51,78</t>
  </si>
  <si>
    <t>DISJUNTOR TERMOMAGNETICO PARA TRILHO DIN (IEC), MONOPOLAR, 6 - 32 A</t>
  </si>
  <si>
    <t>98,16%</t>
  </si>
  <si>
    <t xml:space="preserve"> 00002688 </t>
  </si>
  <si>
    <t>ELETRODUTO PVC FLEXIVEL CORRUGADO, COR AMARELA, DE 25 MM</t>
  </si>
  <si>
    <t>98,20%</t>
  </si>
  <si>
    <t xml:space="preserve"> 00013388 </t>
  </si>
  <si>
    <t>SOLDA EM BARRA DE ESTANHO-CHUMBO 50/50</t>
  </si>
  <si>
    <t>98,24%</t>
  </si>
  <si>
    <t xml:space="preserve"> 00007307 </t>
  </si>
  <si>
    <t>FUNDO ANTICORROSIVO PARA METAIS FERROSOS (ZARCAO)</t>
  </si>
  <si>
    <t xml:space="preserve"> 00001581 </t>
  </si>
  <si>
    <t>TERMINAL A COMPRESSAO EM COBRE ESTANHADO PARA CABO 120 MM2, 1 FURO E 1 COMPRESSAO, PARA PARAFUSO DE FIXACAO M12</t>
  </si>
  <si>
    <t>17,03</t>
  </si>
  <si>
    <t>98,45%</t>
  </si>
  <si>
    <t>98,49%</t>
  </si>
  <si>
    <t xml:space="preserve"> 00020168 </t>
  </si>
  <si>
    <t>LUVA SIMPLES, PVC SERIE R, 50 MM, PARA ESGOTO PREDIAL</t>
  </si>
  <si>
    <t>98,52%</t>
  </si>
  <si>
    <t>3,41</t>
  </si>
  <si>
    <t>0,03%</t>
  </si>
  <si>
    <t>98,55%</t>
  </si>
  <si>
    <t>OPERADOR DE ESCAVADEIRA (HORISTA)</t>
  </si>
  <si>
    <t>39,41</t>
  </si>
  <si>
    <t xml:space="preserve"> 00000867 </t>
  </si>
  <si>
    <t>CABO DE COBRE NU 50 MM2 MEIO-DURO</t>
  </si>
  <si>
    <t>MOTORISTA DE CAMINHAO-BASCULANTE (HORISTA)</t>
  </si>
  <si>
    <t>25,41</t>
  </si>
  <si>
    <t>194,67</t>
  </si>
  <si>
    <t xml:space="preserve"> 00000416 </t>
  </si>
  <si>
    <t>GRAMPO METALICO TIPO OLHAL PARA HASTE DE ATERRAMENTO DE 3/4'', CONDUTOR DE *10* A 50 MM2</t>
  </si>
  <si>
    <t>98,80%</t>
  </si>
  <si>
    <t>98,83%</t>
  </si>
  <si>
    <t xml:space="preserve"> 00011677 </t>
  </si>
  <si>
    <t>REGISTRO DE ESFERA, PVC, COM VOLANTE, VS, SOLDAVEL, DN 50 MM, COM CORPO DIVIDIDO</t>
  </si>
  <si>
    <t xml:space="preserve"> 00034709 </t>
  </si>
  <si>
    <t>DISJUNTOR TERMOMAGNETICO PARA TRILHO DIN (IEC), TRIPOLAR, 10 - 50 A</t>
  </si>
  <si>
    <t>0,02%</t>
  </si>
  <si>
    <t>98,97%</t>
  </si>
  <si>
    <t>98,99%</t>
  </si>
  <si>
    <t xml:space="preserve"> 00034643 </t>
  </si>
  <si>
    <t>CAIXA DE INSPECAO PARA ATERRAMENTO E PARA RAIOS, EM POLIPROPILENO,  DIAMETRO = 300 MM X ALTURA = 400 MM</t>
  </si>
  <si>
    <t>99,02%</t>
  </si>
  <si>
    <t>99,04%</t>
  </si>
  <si>
    <t>OPERADOR DE MARTELETE OU MARTELETEIRO (HORISTA)</t>
  </si>
  <si>
    <t>0,79</t>
  </si>
  <si>
    <t>99,16%</t>
  </si>
  <si>
    <t>99,18%</t>
  </si>
  <si>
    <t xml:space="preserve"> 00002386 </t>
  </si>
  <si>
    <t>DISJUNTOR TIPO NEMA, MONOPOLAR 35  ATE  50 A, TENSAO MAXIMA DE 240 V</t>
  </si>
  <si>
    <t>OPERADOR DE GUINDASTE (HORISTA)</t>
  </si>
  <si>
    <t>46,84</t>
  </si>
  <si>
    <t>OPERADOR DE GUINCHO OU GUINCHEIRO (HORISTA)</t>
  </si>
  <si>
    <t>99,26%</t>
  </si>
  <si>
    <t>99,28%</t>
  </si>
  <si>
    <t>99,30%</t>
  </si>
  <si>
    <t xml:space="preserve"> 00006013 </t>
  </si>
  <si>
    <t>REGISTRO GAVETA COM ACABAMENTO E CANOPLA CROMADOS, SIMPLES, BITOLA 1 " (REF 1509)</t>
  </si>
  <si>
    <t>99,33%</t>
  </si>
  <si>
    <t xml:space="preserve"> 00002392 </t>
  </si>
  <si>
    <t>DISJUNTOR TIPO NEMA, TRIPOLAR 10  ATE  50A, TENSAO MAXIMA DE 415 V</t>
  </si>
  <si>
    <t>11,92</t>
  </si>
  <si>
    <t>99,37%</t>
  </si>
  <si>
    <t>99,40%</t>
  </si>
  <si>
    <t>99,42%</t>
  </si>
  <si>
    <t>TABUA NAO APARELHADA *2,5 X 30* CM, EM MACARANDUBA/MASSARANDUBA, ANGELIM OU EQUIVALENTE DA REGIAO - BRUTA</t>
  </si>
  <si>
    <t>99,43%</t>
  </si>
  <si>
    <t>99,45%</t>
  </si>
  <si>
    <t xml:space="preserve"> 00001894 </t>
  </si>
  <si>
    <t>LUVA EM PVC RIGIDO ROSCAVEL, DE 2", PARA ELETRODUTO</t>
  </si>
  <si>
    <t>0,01%</t>
  </si>
  <si>
    <t>99,48%</t>
  </si>
  <si>
    <t>99,50%</t>
  </si>
  <si>
    <t xml:space="preserve"> 00020111 </t>
  </si>
  <si>
    <t>FITA ISOLANTE ADESIVA ANTICHAMA, USO ATE 750 V, EM ROLO DE 19 MM X 20 M</t>
  </si>
  <si>
    <t>99,51%</t>
  </si>
  <si>
    <t xml:space="preserve"> 00020085 </t>
  </si>
  <si>
    <t>ANEL BORRACHA, DN 50 MM, PARA TUBO SERIE REFORCADA ESGOTO PREDIAL</t>
  </si>
  <si>
    <t>3,20</t>
  </si>
  <si>
    <t>99,52%</t>
  </si>
  <si>
    <t xml:space="preserve"> 00000406 </t>
  </si>
  <si>
    <t>FITA ACO INOX PARA CINTAR POSTE, L = 19 MM, E = 0,5 MM (ROLO DE 30M)</t>
  </si>
  <si>
    <t>99,54%</t>
  </si>
  <si>
    <t>99,55%</t>
  </si>
  <si>
    <t xml:space="preserve"> 00000123 </t>
  </si>
  <si>
    <t>ADITIVO IMPERMEABILIZANTE DE PEGA NORMAL PARA ARGAMASSAS E CONCRETOS SEM ARMACAO, LIQUIDO E ISENTO DE CLORETOS</t>
  </si>
  <si>
    <t>99,56%</t>
  </si>
  <si>
    <t xml:space="preserve"> 00006067 </t>
  </si>
  <si>
    <t>ROLO COMPACTADOR VIBRATORIO TANDEM, ACO LISO, POTENCIA 58 CV, PESO SEM/COM LASTRO 6,5/9,4 T, LARGURA DE TRABALHO 1,20 M</t>
  </si>
  <si>
    <t>99,58%</t>
  </si>
  <si>
    <t>99,59%</t>
  </si>
  <si>
    <t xml:space="preserve"> 00013343 </t>
  </si>
  <si>
    <t>KIT DE MATERIAIS PARA BRACADEIRA PARA FIXACAO EM POSTE CIRCULAR, CONTEM TRES FIXADORES E UM ROLO DE FITA DE 3 M EM ACO CARBONO</t>
  </si>
  <si>
    <t>99,60%</t>
  </si>
  <si>
    <t xml:space="preserve"> 00007142 </t>
  </si>
  <si>
    <t>TE SOLDAVEL, PVC, 90 GRAUS,50 MM, PARA AGUA FRIA PREDIAL (NBR 5648)</t>
  </si>
  <si>
    <t>99,61%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</si>
  <si>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</si>
  <si>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</si>
  <si>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99,62%</t>
  </si>
  <si>
    <t>99,64%</t>
  </si>
  <si>
    <t>6,56</t>
  </si>
  <si>
    <t>99,65%</t>
  </si>
  <si>
    <t xml:space="preserve"> 00000032 </t>
  </si>
  <si>
    <t>ACO CA-50, 6,3 MM, VERGALHAO</t>
  </si>
  <si>
    <t>99,66%</t>
  </si>
  <si>
    <t xml:space="preserve"> 00007311 </t>
  </si>
  <si>
    <t>TINTA ESMALTE SINTETICO PREMIUM ACETINADO</t>
  </si>
  <si>
    <t>99,67%</t>
  </si>
  <si>
    <t>21,05</t>
  </si>
  <si>
    <t>99,68%</t>
  </si>
  <si>
    <t xml:space="preserve"> 00040568 </t>
  </si>
  <si>
    <t>PREGO DE ACO POLIDO COM CABECA 22 X 48 (4 1/4 X 5)</t>
  </si>
  <si>
    <t>99,69%</t>
  </si>
  <si>
    <t xml:space="preserve"> 00001876 </t>
  </si>
  <si>
    <t>CURVA 90 GRAUS, LONGA, DE PVC RIGIDO ROSCAVEL, DE 2", PARA ELETRODUTO</t>
  </si>
  <si>
    <t>99,70%</t>
  </si>
  <si>
    <t>99,71%</t>
  </si>
  <si>
    <t xml:space="preserve"> 00003540 </t>
  </si>
  <si>
    <t>JOELHO PVC, SOLDAVEL, 90 GRAUS, 50 MM, COR MARROM, PARA AGUA FRIA PREDIAL</t>
  </si>
  <si>
    <t>99,72%</t>
  </si>
  <si>
    <t>99,73%</t>
  </si>
  <si>
    <t>99,74%</t>
  </si>
  <si>
    <t>SARRAFO NAO APARELHADO *2,5 X 7* CM, EM MACARANDUBA/MASSARANDUBA, ANGELIM, PEROBA-ROSA OU EQUIVALENTE DA REGIAO - BRUTA</t>
  </si>
  <si>
    <t>99,75%</t>
  </si>
  <si>
    <t>99,76%</t>
  </si>
  <si>
    <t xml:space="preserve"> 00000296 </t>
  </si>
  <si>
    <t>ANEL BORRACHA PARA TUBO ESGOTO PREDIAL, DN 50 MM (NBR 5688)</t>
  </si>
  <si>
    <t>99,77%</t>
  </si>
  <si>
    <t>99,78%</t>
  </si>
  <si>
    <t>0,35</t>
  </si>
  <si>
    <t>99,79%</t>
  </si>
  <si>
    <t xml:space="preserve"> 00004377 </t>
  </si>
  <si>
    <t>PARAFUSO DE ACO ZINCADO COM ROSCA SOBERBA, CABECA CHATA E FENDA SIMPLES, DIAMETRO 4,2 MM, COMPRIMENTO * 32 * MM</t>
  </si>
  <si>
    <t>0,31</t>
  </si>
  <si>
    <t>99,80%</t>
  </si>
  <si>
    <t xml:space="preserve"> 00000425 </t>
  </si>
  <si>
    <t>GRAMPO METALICO TIPO OLHAL PARA HASTE DE ATERRAMENTO DE 5/8'', CONDUTOR DE *10* A 50 MM2</t>
  </si>
  <si>
    <t>99,81%</t>
  </si>
  <si>
    <t>OPERADOR DE ROLO COMPACTADOR (HORISTA)</t>
  </si>
  <si>
    <t>34,97</t>
  </si>
  <si>
    <t>99,82%</t>
  </si>
  <si>
    <t xml:space="preserve"> 00043652 </t>
  </si>
  <si>
    <t>MASSA PARA MADEIRA - INTERIOR E EXTERIOR</t>
  </si>
  <si>
    <t xml:space="preserve"> 00001607 </t>
  </si>
  <si>
    <t>CONJUNTO ARRUELAS DE VEDACAO 5/16" PARA TELHA FIBROCIMENTO (UMA ARRUELA METALICA E UMA ARRUELA PVC - CONICAS)</t>
  </si>
  <si>
    <t>0,23</t>
  </si>
  <si>
    <t>99,83%</t>
  </si>
  <si>
    <t xml:space="preserve"> 00037591 </t>
  </si>
  <si>
    <t>SUPORTE MAO-FRANCESA EM ACO, ABAS IGUAIS 40 CM, CAPACIDADE MINIMA 70 KG, BRANCO</t>
  </si>
  <si>
    <t>99,84%</t>
  </si>
  <si>
    <t>99,85%</t>
  </si>
  <si>
    <t>Franquia</t>
  </si>
  <si>
    <t>1,05</t>
  </si>
  <si>
    <t>MOTORISTA DE CAMINHAO (HORISTA)</t>
  </si>
  <si>
    <t>99,86%</t>
  </si>
  <si>
    <t>99,87%</t>
  </si>
  <si>
    <t xml:space="preserve"> 00007097 </t>
  </si>
  <si>
    <t>TE SANITARIO, PVC, DN 50 X 50 MM, SERIE NORMAL, PARA ESGOTO PREDIAL</t>
  </si>
  <si>
    <t>99,88%</t>
  </si>
  <si>
    <t xml:space="preserve"> 00009869 </t>
  </si>
  <si>
    <t>TUBO PVC, SOLDAVEL, DE 32 MM, AGUA FRIA (NBR-5648)</t>
  </si>
  <si>
    <t>0,00%</t>
  </si>
  <si>
    <t>99,89%</t>
  </si>
  <si>
    <t>99,90%</t>
  </si>
  <si>
    <t xml:space="preserve"> 00001574 </t>
  </si>
  <si>
    <t>TERMINAL A COMPRESSAO EM COBRE ESTANHADO PARA CABO 10 MM2, 1 FURO E 1 COMPRESSAO, PARA PARAFUSO DE FIXACAO M6</t>
  </si>
  <si>
    <t xml:space="preserve"> 00011743 </t>
  </si>
  <si>
    <t>RALO SIFONADO REDONDO CONICO, PVC, 100 X 40 MM, COM GRELHA REDONDA BRANCA</t>
  </si>
  <si>
    <t>99,91%</t>
  </si>
  <si>
    <t xml:space="preserve"> 00039277 </t>
  </si>
  <si>
    <t>CURVA 180 GRAUS, DE PVC RIGIDO ROSCAVEL, DE 2", PARA ELETRODUTO</t>
  </si>
  <si>
    <t>8,29</t>
  </si>
  <si>
    <t>99,92%</t>
  </si>
  <si>
    <t>23,90</t>
  </si>
  <si>
    <t>99,93%</t>
  </si>
  <si>
    <t>20,80</t>
  </si>
  <si>
    <t xml:space="preserve"> 00011002 </t>
  </si>
  <si>
    <t>ELETRODO REVESTIDO AWS - E6013, DIAMETRO IGUAL A 2,50 MM</t>
  </si>
  <si>
    <t xml:space="preserve"> 00003768 </t>
  </si>
  <si>
    <t>LIXA EM FOLHA PARA FERRO, NUMERO 150</t>
  </si>
  <si>
    <t>99,94%</t>
  </si>
  <si>
    <t>99,95%</t>
  </si>
  <si>
    <t>99,96%</t>
  </si>
  <si>
    <t xml:space="preserve"> 00011719 </t>
  </si>
  <si>
    <t>REGISTRO DE PRESSAO PVC, SOLDAVEL, VOLANTE SIMPLES, DE 25 MM</t>
  </si>
  <si>
    <t xml:space="preserve"> 00007136 </t>
  </si>
  <si>
    <t>TE DE REDUCAO, PVC, SOLDAVEL, 90 GRAUS, 32 MM X 25 MM, PARA AGUA FRIA PREDIAL</t>
  </si>
  <si>
    <t>99,97%</t>
  </si>
  <si>
    <t>14,12</t>
  </si>
  <si>
    <t xml:space="preserve"> 00000813 </t>
  </si>
  <si>
    <t>BUCHA DE REDUCAO DE PVC, SOLDAVEL, LONGA, COM 50 X 25 MM, PARA AGUA FRIA PREDIAL</t>
  </si>
  <si>
    <t>4,55</t>
  </si>
  <si>
    <t>13,17</t>
  </si>
  <si>
    <t>99,98%</t>
  </si>
  <si>
    <t xml:space="preserve"> 00004375 </t>
  </si>
  <si>
    <t>BUCHA DE NYLON SEM ABA S6</t>
  </si>
  <si>
    <t>0,17</t>
  </si>
  <si>
    <t xml:space="preserve"> 00007129 </t>
  </si>
  <si>
    <t>TE DE REDUCAO, PVC, SOLDAVEL, 90 GRAUS, 50 MM X 25 MM, PARA AGUA FRIA PREDIAL</t>
  </si>
  <si>
    <t>9,99</t>
  </si>
  <si>
    <t>99,99%</t>
  </si>
  <si>
    <t xml:space="preserve"> 00003503 </t>
  </si>
  <si>
    <t>JOELHO, PVC SOLDAVEL, 45 GRAUS, 50 MM, COR MARROM, PARA AGUA FRIA PREDIAL</t>
  </si>
  <si>
    <t>5,60</t>
  </si>
  <si>
    <t>100,00%</t>
  </si>
  <si>
    <t>59,96</t>
  </si>
  <si>
    <t xml:space="preserve"> 00005104 </t>
  </si>
  <si>
    <t>REBITE DE REPUXO EM ALUMINIO VAZADO, DIAMETRO 3,2 X 8 MM DE COMPRIMENTO (1KG = 1025 UNIDADES)</t>
  </si>
  <si>
    <t xml:space="preserve"> 00009835 </t>
  </si>
  <si>
    <t>TUBO PVC  SERIE NORMAL, DN 40 MM, PARA ESGOTO  PREDIAL (NBR 5688)</t>
  </si>
  <si>
    <t>1,57</t>
  </si>
  <si>
    <t>0,60</t>
  </si>
  <si>
    <t xml:space="preserve"> 00000746 </t>
  </si>
  <si>
    <t>LAVADORA DE ALTA PRESSAO (LAVA - JATO) PARA AGUA FRIA, PRESSAO DE OPERACAO ENTRE 1400 E 1900 LIB/POL2, VAZAO MAXIMA ENTRE  400 E 700 L/H, POTENCIA DE OPERACAO ENTRE 2,50 E 3,00 CV</t>
  </si>
  <si>
    <t>R$ 0,00</t>
  </si>
  <si>
    <t>Transporte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</si>
  <si>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</si>
  <si>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</si>
  <si>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MXKM</t>
  </si>
  <si>
    <t xml:space="preserve"> 88278 </t>
  </si>
  <si>
    <t>MONTADOR DE ESTRUTURA METÁLICA COM ENCARGOS COMPLEMENTARES</t>
  </si>
  <si>
    <t xml:space="preserve"> 99833 </t>
  </si>
  <si>
    <t>LAVADORA DE ALTA PRESSAO (LAVA-JATO) PARA AGUA FRIA, PRESSAO DE OPERACAO ENTRE 1400 E 1900 LIB/POL2, VAZAO MAXIMA ENTRE 400 E 700 L/H - CHP DIURNO. AF_05/2023</t>
  </si>
  <si>
    <t xml:space="preserve"> 93287 </t>
  </si>
  <si>
    <t>GUINDASTE HIDRÁULICO AUTOPROPELIDO, COM LANÇA TELESCÓPICA 40 M, CAPACIDADE MÁXIMA 60 T, POTÊNCIA 260 KW - CHP DIURNO. AF_03/2016</t>
  </si>
  <si>
    <t xml:space="preserve"> 93288 </t>
  </si>
  <si>
    <t>GUINDASTE HIDRÁULICO AUTOPROPELIDO, COM LANÇA TELESCÓPICA 40 M, CAPACIDADE MÁXIMA 60 T, POTÊNCIA 260 KW - CHI DIURNO. AF_03/2016</t>
  </si>
  <si>
    <t>REMOÇÃO DE JANELAS, DE FORMA MANUAL, SEM REAPROVEITAMENTO. AF_09/2023</t>
  </si>
  <si>
    <t>BETONEIRA CAPACIDADE NOMINAL 400 L, CAPACIDADE DE MISTURA 310 L, MOTOR A DIESEL POTÊNCIA 5,0 HP, SEM CARREGADOR - CHP DIURNO. AF_05/2023</t>
  </si>
  <si>
    <t>BETONEIRA CAPACIDADE NOMINAL 400 L, CAPACIDADE DE MISTURA 310 L, MOTOR A DIESEL POTÊNCIA 5,0 HP, SEM CARREGADOR - CHI DIURNO. AF_05/2023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</si>
  <si>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</si>
  <si>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</si>
  <si>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</si>
  <si>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</si>
  <si>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</si>
  <si>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</si>
  <si>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</si>
  <si>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</si>
  <si>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</si>
  <si>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</si>
  <si>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5867 </t>
  </si>
  <si>
    <t>ROLO COMPACTADOR VIBRATÓRIO TANDEM AÇO LISO, POTÊNCIA 58 HP, PESO SEM/COM LASTRO 6,5 / 9,4 T, LARGURA DE TRABALHO 1,2 M - CHP DIURNO. AF_06/2014</t>
  </si>
  <si>
    <t xml:space="preserve"> 5869 </t>
  </si>
  <si>
    <t>ROLO COMPACTADOR VIBRATÓRIO TANDEM AÇO LISO, POTÊNCIA 58 HP, PESO SEM/COM LASTRO 6,5 / 9,4 T, LARGURA DE TRABALHO 1,2 M - CHI DIURNO. AF_06/2014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</si>
  <si>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</si>
  <si>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</si>
  <si>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87313 </t>
  </si>
  <si>
    <t>ARGAMASSA TRAÇO 1:3 (EM VOLUME DE CIMENTO E AREIA GROSSA ÚMIDA) PARA CHAPISCO CONVENCIONAL, PREPARO MECÂNICO COM BETONEIRA 400 L. AF_08/2019</t>
  </si>
  <si>
    <t xml:space="preserve"> 100717 </t>
  </si>
  <si>
    <t>LIXAMENTO MANUAL EM SUPERFÍCIES METÁLICAS EM OBRA. AF_01/2020</t>
  </si>
  <si>
    <t xml:space="preserve"> 100721 </t>
  </si>
  <si>
    <t>PINTURA COM TINTA ALQUÍDICA DE FUNDO (TIPO ZARCÃO) PULVERIZADA SOBRE SUPERFÍCIES METÁLICAS (EXCETO PERFIL) EXECUTADO EM OBRA (POR DEMÃO). AF_01/2020_PE</t>
  </si>
  <si>
    <t xml:space="preserve"> 100725 </t>
  </si>
  <si>
    <t>PINTURA COM TINTA ALQUÍDICA DE FUNDO E ACABAMENTO (ESMALTE SINTÉTICO GRAFITE) PULVERIZADA SOBRE SUPERFÍCIES METÁLICAS (EXCETO PERFIL) EXECUTADO EM OBRA (POR DEMÃO). AF_01/2020_PE</t>
  </si>
  <si>
    <t xml:space="preserve"> 90825 </t>
  </si>
  <si>
    <t>PORTA DE MADEIRA, MACIÇA (PESADA OU SUPERPESADA), 90X210CM, ESPESSURA DE 3,5CM, INCLUSO DOBRADIÇAS - FORNECIMENTO E INSTALAÇÃO. AF_12/2019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</si>
  <si>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</si>
  <si>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</si>
  <si>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100701 </t>
  </si>
  <si>
    <t>PORTA DE FERRO, DE ABRIR, TIPO GRADE COM CHAPA, COM GUARNIÇÕES. AF_12/2019</t>
  </si>
  <si>
    <t xml:space="preserve"> 99861 </t>
  </si>
  <si>
    <t>GRADIL EM FERRO FIXADO EM VÃOS DE JANELAS, FORMADO POR BARRAS CHATAS DE 25X4,8 MM. AF_04/2019</t>
  </si>
  <si>
    <t xml:space="preserve"> 89712 </t>
  </si>
  <si>
    <t>TUBO PVC, SERIE NORMAL, ESGOTO PREDIAL, DN 50 MM, FORNECIDO E INSTALADO EM RAMAL DE DESCARGA OU RAMAL DE ESGOTO SANITÁRIO. AF_08/2022</t>
  </si>
  <si>
    <t xml:space="preserve"> 101618 </t>
  </si>
  <si>
    <t>PREPARO DE FUNDO DE VALA COM LARGURA MENOR QUE 1,5 M, COM CAMADA DE AREIA, LANÇAMENTO MANUAL. AF_08/2020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</si>
  <si>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</si>
  <si>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</si>
  <si>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97610 </t>
  </si>
  <si>
    <t>LÂMPADA COMPACTA DE LED 10 W, BASE E27 - FORNECIMENTO E INSTALAÇÃO. AF_02/2020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</si>
  <si>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</si>
  <si>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 xml:space="preserve"> 91939 </t>
  </si>
  <si>
    <t>CAIXA RETANGULAR 4" X 2" ALTA (2,00 M DO PISO), PVC, INSTALADA EM PAREDE - FORNECIMENTO E INSTALAÇÃO. AF_03/2023</t>
  </si>
  <si>
    <t>CAIXA RETANGULAR 4" X 2" MÉDIA (1,30 M DO PISO), PVC, INSTALADA EM PAREDE - FORNECIMENTO E INSTALAÇÃO. AF_03/2023</t>
  </si>
  <si>
    <t>TOMADA BAIXA DE EMBUTIR (2 MÓDULOS), 2P+T 10 A, SEM SUPORTE E SEM PLACA - FORNECIMENTO E INSTALAÇÃO. AF_03/2023</t>
  </si>
  <si>
    <t xml:space="preserve"> 91991 </t>
  </si>
  <si>
    <t>TOMADA ALTA DE EMBUTIR (1 MÓDULO), 2P+T 20 A, SEM SUPORTE E SEM PLACA - FORNECIMENTO E INSTALAÇÃO. AF_03/2023</t>
  </si>
  <si>
    <t>SUPORTE PARAFUSADO COM PLACA DE ENCAIXE 4" X 2" MÉDIO (1,30 M DO PISO) PARA PONTO ELÉTRICO - FORNECIMENTO E INSTALAÇÃO. AF_03/2023</t>
  </si>
  <si>
    <t xml:space="preserve"> 91952 </t>
  </si>
  <si>
    <t>INTERRUPTOR SIMPLES (1 MÓDULO), 10A/250V,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</si>
  <si>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</si>
  <si>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</si>
  <si>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88627 </t>
  </si>
  <si>
    <t>ARGAMASSA TRAÇO 1:0,5:4,5 (EM VOLUME DE CIMENTO, CAL E AREIA MÉDIA ÚMIDA) PARA ASSENTAMENTO DE ALVENARIA, PREPARO MANUAL. AF_08/2019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</si>
  <si>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</si>
  <si>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</si>
  <si>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</si>
  <si>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</si>
  <si>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 xml:space="preserve"> 2.2 </t>
  </si>
  <si>
    <t xml:space="preserve"> CPU-CMB-2453 </t>
  </si>
  <si>
    <t>SONDAGEM TIPO SPT (STANDARD PENETRACION TEST), CONFORME NORMA ABNT NBR 6484:2 020, PARA LEVANTAMENTO DOS DADOS NECESSÁRIOS AO DIMENSIONAMENTO GEOTÉCNICO DE FUNDAÇÕES RASAS OU PROFUNDAS PARA IMPLANTAÇÃO DE EDIFICAÇÕES.</t>
  </si>
  <si>
    <t>pt</t>
  </si>
  <si>
    <t xml:space="preserve"> 97647 </t>
  </si>
  <si>
    <t>REMOÇÃO DE TELHAS DE FIBROCIMENTO METÁLICA E CERÂMICA, DE FORMA MANUAL, SEM REAPROVEITAMENTO. AF_09/2023</t>
  </si>
  <si>
    <t xml:space="preserve"> 97628 </t>
  </si>
  <si>
    <t>DEMOLIÇÃO DE LAJES, EM CONCRETO ARMADO, DE FORMA MANUAL, SEM REAPROVEITAMENTO. AF_09/2023</t>
  </si>
  <si>
    <t xml:space="preserve"> CPU-CMB-2403 </t>
  </si>
  <si>
    <t>REMOÇÃO DE TRAMA DE MADEIRA PARA COBERTURA, DE FORMA MANUAL, SEM REAPROVEITAMENTO. AF_12/2017</t>
  </si>
  <si>
    <t xml:space="preserve"> 97633 </t>
  </si>
  <si>
    <t>DEMOLIÇÃO DE REVESTIMENTO CERÂMICO, DE FORMA MANUAL, SEM REAPROVEITAMENTO. AF_09/2023</t>
  </si>
  <si>
    <t xml:space="preserve"> 97632 </t>
  </si>
  <si>
    <t>DEMOLIÇÃO DE RODAPÉ CERÂMICO, DE FORMA MANUAL, SEM REAPROVEITAMENTO. AF_09/2023</t>
  </si>
  <si>
    <t xml:space="preserve"> CPU-CMB-2454 </t>
  </si>
  <si>
    <t>DEMOLIÇÃO MANUAL DE CONCRETO SIMPLES (COBOGÓ EM CONCRETO)</t>
  </si>
  <si>
    <t xml:space="preserve"> 97644 </t>
  </si>
  <si>
    <t>REMOÇÃO DE PORTAS, DE FORMA MANUAL, SEM REAPROVEITAMENTO. AF_09/2023</t>
  </si>
  <si>
    <t xml:space="preserve"> 3.18 </t>
  </si>
  <si>
    <t xml:space="preserve"> CPU-CMB-2416 </t>
  </si>
  <si>
    <t>CONCRETO ARMADO PRONTO, FCK 25 MPA,CONDICAO A (NBR 12655), LANCADO EM PILARES E ADENSADO, INCLUSIVE FORMA, ESCORAMENTO E FERRAGEM.</t>
  </si>
  <si>
    <t xml:space="preserve"> CPU-CMB-2456 </t>
  </si>
  <si>
    <t>PORTA DE MADEIRA DE CORRER 0,80m x 2,10m, E = 35 MM, NUCLEO SARRAFEADO, CAPA FRISADA EM HDF, PARA PINTURA, INCLUSO TRILHO, ROLDANA, PUXADOR E FECHADURA - FORNECIMENTO E INSTALAÇÃO.</t>
  </si>
  <si>
    <t xml:space="preserve"> CPU-CMB-2457 </t>
  </si>
  <si>
    <t>PORTA DE MADEIRA DE CORRER 0,60m x 2,10m, E = 35 MM, NUCLEO SARRAFEADO, CAPA FRISADA EM HDF, PARA PINTURA, INCLUSO TRILHO, ROLDANA, PUXADOR E FECHADURA - FORNECIMENTO E INSTALAÇÃO.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</si>
  <si>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</si>
  <si>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</si>
  <si>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101162 </t>
  </si>
  <si>
    <t>ALVENARIA DE VEDAÇÃO COM ELEMENTO VAZADO DE CERÂMICA (COBOGÓ) DE 7X20X20CM E ARGAMASSA DE ASSENTAMENTO COM PREPARO EM BETONEIRA. AF_05/2020</t>
  </si>
  <si>
    <t xml:space="preserve"> 9.9 </t>
  </si>
  <si>
    <t xml:space="preserve"> 99855 </t>
  </si>
  <si>
    <t>CORRIMÃO SIMPLES, DIÂMETRO EXTERNO = 1 1/2", EM AÇO GALVANIZADO. AF_04/2019_PS</t>
  </si>
  <si>
    <t xml:space="preserve"> 9.10 </t>
  </si>
  <si>
    <t xml:space="preserve"> 86935 </t>
  </si>
  <si>
    <t>CUBA DE EMBUTIR DE AÇO INOXIDÁVEL MÉDIA, INCLUSO VÁLVULA TIPO AMERICANA EM METAL CROMADO E SIFÃO FLEXÍVEL EM PVC - FORNECIMENTO E INSTALAÇÃO. AF_01/2020</t>
  </si>
  <si>
    <t xml:space="preserve"> 89357 </t>
  </si>
  <si>
    <t>TUBO, PVC, SOLDÁVEL, DN 32MM, INSTALADO EM RAMAL OU SUB-RAMAL DE ÁGUA - FORNECIMENTO E INSTALAÇÃO. AF_06/2022</t>
  </si>
  <si>
    <t xml:space="preserve"> 89397 </t>
  </si>
  <si>
    <t>TÊ DE REDUÇÃO, PVC, SOLDÁVEL, DN 25MM X 20MM, INSTALADO EM RAMAL OU SUB-RAMAL DE ÁGUA - FORNECIMENTO E INSTALAÇÃO. AF_06/2022</t>
  </si>
  <si>
    <t xml:space="preserve"> CPU-CMB-2458 </t>
  </si>
  <si>
    <t>TÊ DE REDUÇÃO PARA ESGOTO DN 100X50MM - FORNECIDO E INSTALADO EM PRUMADA DE ESGOTO SANITÁRIO OU VENTILAÇÃO.</t>
  </si>
  <si>
    <t>TE, PVC, SERIE NORMAL, ESGOTO PREDIAL, DN 50 X 50 MM, JUNTA SOLDÁVEL, FORNECIDO E INSTALADO EM PRUMADA DE ESGOTO SANITÁRIO OU VENTILAÇÃO.</t>
  </si>
  <si>
    <t xml:space="preserve"> CPU-CMB-55 </t>
  </si>
  <si>
    <t>BUCHA DE REDUÇÃO SOLDÁVEL LONGA 50 X 40MM - FORNECIMENTO E INSTALAÇÃO PARA ESGOTO PREDIAL</t>
  </si>
  <si>
    <t>un</t>
  </si>
  <si>
    <t xml:space="preserve"> 89567 </t>
  </si>
  <si>
    <t>JUNÇÃO SIMPLES, PVC, SERIE R, ÁGUA PLUVIAL, DN 100 X 100 MM, JUNTA ELÁSTICA, FORNECIDO E INSTALADO EM RAMAL DE ENCAMINHAMENTO. AF_06/2022</t>
  </si>
  <si>
    <t xml:space="preserve"> CPU-CMB-2459 </t>
  </si>
  <si>
    <t>BUCHA DE REDUÇÃO SOLDÁVEL LONGA 50 X 32MM - FORNECIMENTO E INSTALAÇÃO PARA ESGOTO PREDIAL</t>
  </si>
  <si>
    <t xml:space="preserve"> CPU-CMB-59 </t>
  </si>
  <si>
    <t>BUCHA DE REDUÇÃO SOLDÁVEL CURTA 32 X 25MM - FORNECIMENTO E INSTALAÇÃO  PARA AGUA FRIA PREDIAL</t>
  </si>
  <si>
    <t xml:space="preserve"> CPU-CMB-2461 </t>
  </si>
  <si>
    <t>BUCHA DE REDUÇÃO SOLDÁVEL CURTA 50 X 25MM - FORNECIMENTO E INSTALAÇÃO  PARA AGUA FRIA PREDIAL</t>
  </si>
  <si>
    <t xml:space="preserve"> 97974 </t>
  </si>
  <si>
    <t>POÇO DE INSPEÇÃO CIRCULAR PARA ESGOTO, EM CONCRETO PRÉ-MOLDADO, DIÂMETRO INTERNO = 0,60 M, PROFUNDIDADE = 0,90 M, EXCLUINDO TAMPÃO. AF_12/2020_PA</t>
  </si>
  <si>
    <t xml:space="preserve"> 10.46 </t>
  </si>
  <si>
    <t xml:space="preserve"> CPU-CMB-2462 </t>
  </si>
  <si>
    <t>ESCAVAÇÃO PARA FOSSA/FILTRO SÉPTICO, INCLUINDO ESCORAMENTO</t>
  </si>
  <si>
    <t xml:space="preserve"> 10.47 </t>
  </si>
  <si>
    <t xml:space="preserve"> 96620 </t>
  </si>
  <si>
    <t>LASTRO DE CONCRETO MAGRO, APLICADO EM PISOS, LAJES SOBRE SOLO OU RADIERS. AF_01/2024</t>
  </si>
  <si>
    <t xml:space="preserve"> 10.48 </t>
  </si>
  <si>
    <t xml:space="preserve"> CPU-CMB-2463 </t>
  </si>
  <si>
    <t>FABRICAÇÃO, MONTAGEM E DESMONTAGEM DE FORMAS EM MADEIRA SERRADA SIMPLES, PARA PAREDES EM CONCRETO ARMADO PARA FOSSA/FILTRO SÉPTICO</t>
  </si>
  <si>
    <t xml:space="preserve"> 10.49 </t>
  </si>
  <si>
    <t xml:space="preserve"> 92917 </t>
  </si>
  <si>
    <t>ARMAÇÃO DE ESTRUTURAS DIVERSAS DE CONCRETO ARMADO, EXCETO VIGAS, PILARES, LAJES E FUNDAÇÕES, UTILIZANDO AÇO CA-50 DE 8,0 MM - MONTAGEM. AF_06/2022</t>
  </si>
  <si>
    <t xml:space="preserve"> 10.50 </t>
  </si>
  <si>
    <t xml:space="preserve"> 92919 </t>
  </si>
  <si>
    <t>ARMAÇÃO DE ESTRUTURAS DIVERSAS DE CONCRETO ARMADO, EXCETO VIGAS, PILARES, LAJES E FUNDAÇÕES, UTILIZANDO AÇO CA-50 DE 10,0 MM - MONTAGEM. AF_06/2022</t>
  </si>
  <si>
    <t xml:space="preserve"> 10.51 </t>
  </si>
  <si>
    <t xml:space="preserve"> 92770 </t>
  </si>
  <si>
    <t>ARMAÇÃO DE LAJE DE ESTRUTURA CONVENCIONAL DE CONCRETO ARMADO UTILIZANDO AÇO CA-50 DE 8,0 MM - MONTAGEM. AF_06/2022</t>
  </si>
  <si>
    <t xml:space="preserve"> 10.52 </t>
  </si>
  <si>
    <t xml:space="preserve"> 92768 </t>
  </si>
  <si>
    <t>ARMAÇÃO DE LAJE DE ESTRUTURA CONVENCIONAL DE CONCRETO ARMADO UTILIZANDO AÇO CA-60 DE 5,0 MM - MONTAGEM. AF_06/2022</t>
  </si>
  <si>
    <t xml:space="preserve"> 10.53 </t>
  </si>
  <si>
    <t xml:space="preserve"> 92771 </t>
  </si>
  <si>
    <t>ARMAÇÃO DE LAJE DE ESTRUTURA CONVENCIONAL DE CONCRETO ARMADO UTILIZANDO AÇO CA-50 DE 10,0 MM - MONTAGEM. AF_06/2022</t>
  </si>
  <si>
    <t xml:space="preserve"> 10.54 </t>
  </si>
  <si>
    <t xml:space="preserve"> 99432 </t>
  </si>
  <si>
    <t>CONCRETAGEM DE PAREDES EM EDIFICAÇÕES UNIFAMILIARES FEITAS COM SISTEMA DE FÔRMAS MANUSEÁVEIS, COM CONCRETO USINADO BOMBEÁVEL FCK 25 MPA - LANÇAMENTO, ADENSAMENTO E ACABAMENTO (EXCLUSIVE BOMBA LANÇA). AF_10/2021</t>
  </si>
  <si>
    <t xml:space="preserve"> 10.55 </t>
  </si>
  <si>
    <t xml:space="preserve"> 10.56 </t>
  </si>
  <si>
    <t xml:space="preserve"> 10.57 </t>
  </si>
  <si>
    <t xml:space="preserve"> 10.58 </t>
  </si>
  <si>
    <t xml:space="preserve"> 10.59 </t>
  </si>
  <si>
    <t xml:space="preserve"> 10.60 </t>
  </si>
  <si>
    <t xml:space="preserve"> 10.61 </t>
  </si>
  <si>
    <t xml:space="preserve"> 10.62 </t>
  </si>
  <si>
    <t xml:space="preserve"> 10.63 </t>
  </si>
  <si>
    <t xml:space="preserve"> 10.64 </t>
  </si>
  <si>
    <t xml:space="preserve"> 97735 </t>
  </si>
  <si>
    <t>PEÇA RETANGULAR PRÉ-MOLDADA, VOLUME DE CONCRETO DE 30 A 100 LITROS, TAXA DE AÇO APROXIMADA DE 30KG/M³. AF_03/2024</t>
  </si>
  <si>
    <t xml:space="preserve"> 10.65 </t>
  </si>
  <si>
    <t xml:space="preserve"> 102719 </t>
  </si>
  <si>
    <t>ENCHIMENTO DE BRITA PARA DRENO, LANÇAMENTO MANUAL. AF_07/2021</t>
  </si>
  <si>
    <t xml:space="preserve"> 10.66 </t>
  </si>
  <si>
    <t xml:space="preserve"> CPU-CMB-2464 </t>
  </si>
  <si>
    <t>CALHA VERTEDOURA  EM BLOCOS DE CONCRETO (MEIO BLOCO/ BLOCO CALHA)</t>
  </si>
  <si>
    <t xml:space="preserve"> 10.67 </t>
  </si>
  <si>
    <t xml:space="preserve"> CPU-CMB-2465 </t>
  </si>
  <si>
    <t>POÇO DE VISITA RETANCULAR 1,0 X 1,0M , 2,30M DE PROFUNDIDADE EM BLOCOS DE CONCRETO</t>
  </si>
  <si>
    <t>UND</t>
  </si>
  <si>
    <t xml:space="preserve"> 96986 </t>
  </si>
  <si>
    <t>HASTE DE ATERRAMENTO, DIÂMETRO 3/4", COM 3 METROS - FORNECIMENTO E INSTALAÇÃO. AF_08/2023</t>
  </si>
  <si>
    <t xml:space="preserve"> 91941 </t>
  </si>
  <si>
    <t>CAIXA RETANGULAR 4" X 2" BAIXA (0,30 M DO PISO), PVC, INSTALADA EM PAREDE - FORNECIMENTO E INSTALAÇÃO. AF_03/2023</t>
  </si>
  <si>
    <t xml:space="preserve"> 92008 </t>
  </si>
  <si>
    <t>TOMADA BAIXA DE EMBUTIR (2 MÓDULOS), 2P+T 10 A, INCLUINDO SUPORTE E PLACA - FORNECIMENTO E INSTALAÇÃO. AF_03/2023</t>
  </si>
  <si>
    <t xml:space="preserve"> 92004 </t>
  </si>
  <si>
    <t>TOMADA MÉDIA DE EMBUTIR (2 MÓDULOS), 2P+T 10 A, INCLUINDO SUPORTE E PLACA - FORNECIMENTO E INSTALAÇÃO. AF_03/2023</t>
  </si>
  <si>
    <t xml:space="preserve"> 91994 </t>
  </si>
  <si>
    <t>TOMADA MÉDIA DE EMBUTIR (1 MÓDULO), 2P+T 10 A, SEM SUPORTE E SEM PLACA - FORNECIMENTO E INSTALAÇÃO. AF_03/2023</t>
  </si>
  <si>
    <t>41,32</t>
  </si>
  <si>
    <t>20,93</t>
  </si>
  <si>
    <t>23,8</t>
  </si>
  <si>
    <t>260,68</t>
  </si>
  <si>
    <t>5,61</t>
  </si>
  <si>
    <t>596,25</t>
  </si>
  <si>
    <t>540,0</t>
  </si>
  <si>
    <t>871,13</t>
  </si>
  <si>
    <t>766,83</t>
  </si>
  <si>
    <t>164,36</t>
  </si>
  <si>
    <t>343,25</t>
  </si>
  <si>
    <t>81,35</t>
  </si>
  <si>
    <t>2,07</t>
  </si>
  <si>
    <t>PARE - PAREDES/PAINEIS</t>
  </si>
  <si>
    <t>190,0</t>
  </si>
  <si>
    <t>132,3</t>
  </si>
  <si>
    <t>847,85</t>
  </si>
  <si>
    <t>86,92</t>
  </si>
  <si>
    <t>69,0</t>
  </si>
  <si>
    <t>5,0</t>
  </si>
  <si>
    <t>115,0</t>
  </si>
  <si>
    <t>197,14</t>
  </si>
  <si>
    <t>1,22</t>
  </si>
  <si>
    <t>564,76</t>
  </si>
  <si>
    <t>28,70</t>
  </si>
  <si>
    <t>235,89</t>
  </si>
  <si>
    <t>157,26</t>
  </si>
  <si>
    <t>254,95</t>
  </si>
  <si>
    <t>527,88</t>
  </si>
  <si>
    <t>0,98</t>
  </si>
  <si>
    <t>31,0</t>
  </si>
  <si>
    <t>4,67</t>
  </si>
  <si>
    <t>2.623,5</t>
  </si>
  <si>
    <t>145,98</t>
  </si>
  <si>
    <t>21,0</t>
  </si>
  <si>
    <t>14,28</t>
  </si>
  <si>
    <t>0,77</t>
  </si>
  <si>
    <t>83,07</t>
  </si>
  <si>
    <t>9,0</t>
  </si>
  <si>
    <t>521,01</t>
  </si>
  <si>
    <t>112,0</t>
  </si>
  <si>
    <t>112,35</t>
  </si>
  <si>
    <t>0,58</t>
  </si>
  <si>
    <t>22,0</t>
  </si>
  <si>
    <t>392,7</t>
  </si>
  <si>
    <t>2,0</t>
  </si>
  <si>
    <t>9,34</t>
  </si>
  <si>
    <t>255,95</t>
  </si>
  <si>
    <t>0,44</t>
  </si>
  <si>
    <t>847,0</t>
  </si>
  <si>
    <t>0,43</t>
  </si>
  <si>
    <t>273,9</t>
  </si>
  <si>
    <t>0,40</t>
  </si>
  <si>
    <t>415,8</t>
  </si>
  <si>
    <t>6,5</t>
  </si>
  <si>
    <t>128,65</t>
  </si>
  <si>
    <t>21,71</t>
  </si>
  <si>
    <t>589,87</t>
  </si>
  <si>
    <t>1,0</t>
  </si>
  <si>
    <t>248,55</t>
  </si>
  <si>
    <t>14,92</t>
  </si>
  <si>
    <t>0,26</t>
  </si>
  <si>
    <t>162,52</t>
  </si>
  <si>
    <t>20,23</t>
  </si>
  <si>
    <t>102,04</t>
  </si>
  <si>
    <t>165,36</t>
  </si>
  <si>
    <t>155,24</t>
  </si>
  <si>
    <t>12,0</t>
  </si>
  <si>
    <t>41,69</t>
  </si>
  <si>
    <t>4,0</t>
  </si>
  <si>
    <t>13,11</t>
  </si>
  <si>
    <t>71,15</t>
  </si>
  <si>
    <t>113,3</t>
  </si>
  <si>
    <t>65,0</t>
  </si>
  <si>
    <t>13,71</t>
  </si>
  <si>
    <t>6,0</t>
  </si>
  <si>
    <t>9,23</t>
  </si>
  <si>
    <t>125,53</t>
  </si>
  <si>
    <t>3,0</t>
  </si>
  <si>
    <t>7,0</t>
  </si>
  <si>
    <t>33,24</t>
  </si>
  <si>
    <t>53,0</t>
  </si>
  <si>
    <t>510,5</t>
  </si>
  <si>
    <t>2,19</t>
  </si>
  <si>
    <t>97,98</t>
  </si>
  <si>
    <t>44,0</t>
  </si>
  <si>
    <t>98,05</t>
  </si>
  <si>
    <t>33,26</t>
  </si>
  <si>
    <t>98,18</t>
  </si>
  <si>
    <t>90,2</t>
  </si>
  <si>
    <t>DROP - DRENAGEM/OBRAS DE CONTENÇÃO / POÇOS DE VISITA E CAIXAS</t>
  </si>
  <si>
    <t>0,96</t>
  </si>
  <si>
    <t>15,31</t>
  </si>
  <si>
    <t>55,54</t>
  </si>
  <si>
    <t>13,0</t>
  </si>
  <si>
    <t>8,0</t>
  </si>
  <si>
    <t>182,46</t>
  </si>
  <si>
    <t>17,0</t>
  </si>
  <si>
    <t>146,96</t>
  </si>
  <si>
    <t>4,01</t>
  </si>
  <si>
    <t>19,0</t>
  </si>
  <si>
    <t>15,0</t>
  </si>
  <si>
    <t>16,0</t>
  </si>
  <si>
    <t>10,0</t>
  </si>
  <si>
    <t>11,3</t>
  </si>
  <si>
    <t>99,42</t>
  </si>
  <si>
    <t>11,0</t>
  </si>
  <si>
    <t>99,45</t>
  </si>
  <si>
    <t>149,76</t>
  </si>
  <si>
    <t>2,36</t>
  </si>
  <si>
    <t>99,50</t>
  </si>
  <si>
    <t>99,54</t>
  </si>
  <si>
    <t>13,97</t>
  </si>
  <si>
    <t>26,0</t>
  </si>
  <si>
    <t>99,64</t>
  </si>
  <si>
    <t>99,66</t>
  </si>
  <si>
    <t>99,68</t>
  </si>
  <si>
    <t>17,79</t>
  </si>
  <si>
    <t>99,76</t>
  </si>
  <si>
    <t>99,80</t>
  </si>
  <si>
    <t>99,82</t>
  </si>
  <si>
    <t>6,36</t>
  </si>
  <si>
    <t>47,27</t>
  </si>
  <si>
    <t>99,86</t>
  </si>
  <si>
    <t>4,27</t>
  </si>
  <si>
    <t>30,60</t>
  </si>
  <si>
    <t>2,17</t>
  </si>
  <si>
    <t>4,62</t>
  </si>
  <si>
    <t>24,22</t>
  </si>
  <si>
    <t>3,27</t>
  </si>
  <si>
    <t>15,11</t>
  </si>
  <si>
    <t>0,64</t>
  </si>
  <si>
    <t>0,56</t>
  </si>
  <si>
    <t>0,94%</t>
  </si>
  <si>
    <t xml:space="preserve"> 00006212 </t>
  </si>
  <si>
    <t>TABUA *2,5 X 30 CM EM PINUS, MISTA OU EQUIVALENTE DA REGIAO - BRUTA</t>
  </si>
  <si>
    <t>11,35</t>
  </si>
  <si>
    <t>0,69%</t>
  </si>
  <si>
    <t>2,54</t>
  </si>
  <si>
    <t xml:space="preserve"> 00007272 </t>
  </si>
  <si>
    <t>ELEMENTO VAZADO CERAMICO QUADRADO (TIPO RETO OU REDONDO) DE *7 A 9 X 20 X 20* CM (L X A X C)</t>
  </si>
  <si>
    <t>0,49%</t>
  </si>
  <si>
    <t xml:space="preserve"> 00038408 </t>
  </si>
  <si>
    <t>CONCRETO USINADO BOMBEAVEL, CLASSE DE RESISTENCIA C25, COM BRITA 0 E 1, SLUMP = 190 +/- 20 MM, EXCLUI SERVICO DE BOMBEAMENTO (NBR 8953)</t>
  </si>
  <si>
    <t>0,43%</t>
  </si>
  <si>
    <t>0,31%</t>
  </si>
  <si>
    <t xml:space="preserve"> 00039691 </t>
  </si>
  <si>
    <t>CAIXA PARA MEDICAO COLETIVA TIPO N, PADRAO BIFASICO OU TRIFASICO, PARA ATE 12 MEDIDORES, SEM BARRAMENTO E COM PORTAS INFERIOR E SUPERIOR</t>
  </si>
  <si>
    <t>0,28%</t>
  </si>
  <si>
    <t>0,22%</t>
  </si>
  <si>
    <t xml:space="preserve"> 00000034 </t>
  </si>
  <si>
    <t>ACO CA-50, 10,0 MM, VERGALHAO</t>
  </si>
  <si>
    <t>0,19%</t>
  </si>
  <si>
    <t xml:space="preserve"> 00040291 </t>
  </si>
  <si>
    <t>LOCACAO DE TORRE METALICA COMPLETA PARA UMA CARGA DE 8 TF (80 KN)  E PE DIREITO DE 6 M, INCLUINDO MODULOS , DIAGONAIS, SAPATAS E FORCADOS</t>
  </si>
  <si>
    <t>UNXMES</t>
  </si>
  <si>
    <t>0,18%</t>
  </si>
  <si>
    <t>92,47%</t>
  </si>
  <si>
    <t>4,00</t>
  </si>
  <si>
    <t xml:space="preserve"> 00001345 </t>
  </si>
  <si>
    <t>CHAPA/PAINEL DE MADEIRA COMPENSADA PLASTIFICADA (MADEIRITE PLASTIFICADO) PARA FORMA DE CONCRETO, DE 2200 x 1100 MM, E = *17* MM</t>
  </si>
  <si>
    <t>0,12%</t>
  </si>
  <si>
    <t>1,35</t>
  </si>
  <si>
    <t xml:space="preserve"> 00043059 </t>
  </si>
  <si>
    <t>ACO CA-60, 4,2 MM, OU 5,0 MM, OU 6,0 MM, OU 7,0 MM, VERGALHAO</t>
  </si>
  <si>
    <t>2,22</t>
  </si>
  <si>
    <t>95,95%</t>
  </si>
  <si>
    <t>1,95</t>
  </si>
  <si>
    <t>97,25%</t>
  </si>
  <si>
    <t xml:space="preserve"> 00003378 </t>
  </si>
  <si>
    <t>HASTE DE ATERRAMENTO EM ACO COM 3,00 M DE COMPRIMENTO E DN = 3/4", REVESTIDA COM BAIXA CAMADA DE COBRE, SEM CONECTOR</t>
  </si>
  <si>
    <t xml:space="preserve"> 00040275 </t>
  </si>
  <si>
    <t>LOCACAO DE VIGA SANDUICHE METALICA VAZADA PARA TRAVAMENTO DE PILARES, ALTURA DE *8* CM, LARGURA DE *6* CM E EXTENSAO DE 2 M</t>
  </si>
  <si>
    <t xml:space="preserve"> 00021012 </t>
  </si>
  <si>
    <t>TUBO ACO GALVANIZADO COM COSTURA, CLASSE LEVE, DN 40 MM ( 1 1/2"),  E = 3,00 MM,  *3,48* KG/M (NBR 5580)</t>
  </si>
  <si>
    <t xml:space="preserve"> COT_09 </t>
  </si>
  <si>
    <t xml:space="preserve"> 00006193 </t>
  </si>
  <si>
    <t>TABUA NAO APARELHADA *2,5 X 20* CM, EM MACARANDUBA/MASSARANDUBA, ANGELIM OU EQUIVALENTE DA REGIAO - BRUTA</t>
  </si>
  <si>
    <t>2,03</t>
  </si>
  <si>
    <t xml:space="preserve"> 00001358 </t>
  </si>
  <si>
    <t>CHAPA/PAINEL DE MADEIRA COMPENSADA RESINADA (MADEIRITE RESINADO ROSA) PARA FORMA DE CONCRETO, DE 2200 x 1100 MM, E = 17 MM</t>
  </si>
  <si>
    <t>3,24</t>
  </si>
  <si>
    <t>498,79</t>
  </si>
  <si>
    <t>0,97</t>
  </si>
  <si>
    <t xml:space="preserve"> 00034381 </t>
  </si>
  <si>
    <t>JANELA MAXIM AR, EM ALUMINIO PERFIL 25, 60 X 80 CM (A X L), ACABAMENTO BRANCO OU BRILHANTE, BATENTE DE 4 A 5 CM, COM VIDRO 4 MM, SEM GUARNICAO/ALIZAR</t>
  </si>
  <si>
    <t>98,78%</t>
  </si>
  <si>
    <t>98,88%</t>
  </si>
  <si>
    <t>98,93%</t>
  </si>
  <si>
    <t>98,95%</t>
  </si>
  <si>
    <t>99,06%</t>
  </si>
  <si>
    <t>99,08%</t>
  </si>
  <si>
    <t>99,10%</t>
  </si>
  <si>
    <t>99,12%</t>
  </si>
  <si>
    <t>99,14%</t>
  </si>
  <si>
    <t>11,21</t>
  </si>
  <si>
    <t>99,25%</t>
  </si>
  <si>
    <t xml:space="preserve"> 00038165 </t>
  </si>
  <si>
    <t>FECHO / FECHADURA COM PUXADOR CONCHA, COM TRANCA TIPO TRAVA, PARA JANELA / PORTA DE CORRER (INCLUI TESTA, FECHADURA, PUXADOR) - COMPLETA</t>
  </si>
  <si>
    <t>99,31%</t>
  </si>
  <si>
    <t>99,34%</t>
  </si>
  <si>
    <t>5,31</t>
  </si>
  <si>
    <t>1,20</t>
  </si>
  <si>
    <t xml:space="preserve"> 00010555 </t>
  </si>
  <si>
    <t>PORTA DE MADEIRA, FOLHA MEDIA (NBR 15930) DE 800 X 2100 MM, DE 35 MM A 40 MM DE ESPESSURA, NUCLEO SEMI-SOLIDO (SARRAFEADO), CAPA LISA EM HDF, ACABAMENTO EM PRIMER PARA PINTURA</t>
  </si>
  <si>
    <t xml:space="preserve"> 00001743 </t>
  </si>
  <si>
    <t>CUBA ACO INOX (AISI 304) DE EMBUTIR COM VALVULA 3 1/2 ", DE *46 X 30 X 12* CM</t>
  </si>
  <si>
    <t>99,46%</t>
  </si>
  <si>
    <t xml:space="preserve"> 00038179 </t>
  </si>
  <si>
    <t>ROLDANA CONCAVA DUPLA, 4 RODAS, PARA PORTA DE CORRER, EM ZAMAC COM CHAPA DE ACO,  ROLAMENTO INTERNO BLINDADO DE ACO REVESTIDO EM NYLON</t>
  </si>
  <si>
    <t>99,49%</t>
  </si>
  <si>
    <t>99,53%</t>
  </si>
  <si>
    <t xml:space="preserve"> 00043441 </t>
  </si>
  <si>
    <t>ANEL EM CONCRETO ARMADO, LISO, PARA POCOS DE INSPECAO, COM FUNDO, DIAMETRO INTERNO DE 0,60 M E ALTURA DE 0,50 M</t>
  </si>
  <si>
    <t xml:space="preserve"> 00020017 </t>
  </si>
  <si>
    <t>GUARNICAO / ALIZAR / VISTA LISA EM MADEIRA MACICA, PARA PORTA  , E = *1* CM, L = *5* CM, CEDRINHO / ANGELIM COMERCIAL / TAURI/ CURUPIXA / PEROBA / CUMARU OU EQUIVALENTE DA REGIAO</t>
  </si>
  <si>
    <t>99,57%</t>
  </si>
  <si>
    <t xml:space="preserve"> 00000184 </t>
  </si>
  <si>
    <t>BATENTE / PORTAL / ADUELA / MARCO EM MADEIRA MACICA COM REBAIXO, E = *3* CM, L = *14* CM, PARA PORTAS DE  GIRO DE *60 CM A 120* CM  X *210* CM, PINUS / EUCALIPTO / VIROLA OU EQUIVALENTE DA REGIAO (NAO INCLUI ALIZARES)</t>
  </si>
  <si>
    <t>JG</t>
  </si>
  <si>
    <t>99,63%</t>
  </si>
  <si>
    <t xml:space="preserve"> 00006157 </t>
  </si>
  <si>
    <t>VALVULA EM METAL CROMADO PARA PIA AMERICANA 3.1/2 X 1.1/2 "</t>
  </si>
  <si>
    <t xml:space="preserve"> 00020144 </t>
  </si>
  <si>
    <t>JUNCAO SIMPLES, PVC SERIE R, DN 100 X 100 MM, PARA ESGOTO PREDIAL</t>
  </si>
  <si>
    <t xml:space="preserve"> 00011033 </t>
  </si>
  <si>
    <t>SUPORTE PARA CALHA DE 150 MM EM ACO GALVANIZADO</t>
  </si>
  <si>
    <t xml:space="preserve"> 00003080 </t>
  </si>
  <si>
    <t>FECHADURA ESPELHO PARA PORTA EXTERNA, EM ACO INOX (MAQUINA, TESTA E CONTRA-TESTA) E EM ZAMAC (MACANETA, LINGUETA E TRINCOS) COM ACABAMENTO CROMADO, MAQUINA DE 40 MM, INCLUINDO CHAVE TIPO CILINDRO</t>
  </si>
  <si>
    <t xml:space="preserve"> 00011581 </t>
  </si>
  <si>
    <t>TRILHO PANTOGRAFICO CONCAVO, TIPO U, EM ALUMINIO, COM DIMENSOES DE APROX *35 X 35* MM, PARA ROLDANA DE PORTA DE CORRER</t>
  </si>
  <si>
    <t xml:space="preserve"> 00040287 </t>
  </si>
  <si>
    <t>LOCACAO DE BARRA DE ANCORAGEM DE 0,80 A 1,20 M DE EXTENSAO, COM ROSCA DE 5/8", INCLUINDO PORCA E FLANGE</t>
  </si>
  <si>
    <t xml:space="preserve"> 00043423 </t>
  </si>
  <si>
    <t>ANEL EM CONCRETO ARMADO, LISO, PARA POCOS DE INSPECAO, SEM FUNDO, DIAMETRO INTERNO DE 0,60 M E ALTURA DE 0,20 M</t>
  </si>
  <si>
    <t xml:space="preserve"> 00020007 </t>
  </si>
  <si>
    <t>GUARNICAO / ALIZAR / VISTA LISA EM MADEIRA MACICA, PARA PORTA , E = *1* CM, L = *5* CM,  PINUS /EUCALIPTO / VIROLA OU EQUIVALENTE DA REGIAO</t>
  </si>
  <si>
    <t xml:space="preserve"> 00013896 </t>
  </si>
  <si>
    <t>VIBRADOR DE IMERSAO, DIAMETRO DA PONTEIRA DE *45* MM, COM MOTOR ELETRICO TRIFASICO DE 2 HP (2 CV)</t>
  </si>
  <si>
    <t>5,63</t>
  </si>
  <si>
    <t xml:space="preserve"> 00004720 </t>
  </si>
  <si>
    <t>PEDRA BRITADA N. 0, OU PEDRISCO (4,8 A 9,5 MM) POSTO PEDREIRA/FORNECEDOR, SEM FRETE</t>
  </si>
  <si>
    <t xml:space="preserve"> 00011364 </t>
  </si>
  <si>
    <t>PORTA DE MADEIRA, FOLHA LEVE (NBR 15930) DE 600 X 2100 MM, DE 35 MM A 40 MM DE ESPESSURA, NUCLEO COLMEIA, CAPA LISA EM HDF, ACABAMENTO EM PRIMER PARA PINTURA</t>
  </si>
  <si>
    <t xml:space="preserve"> 00011655 </t>
  </si>
  <si>
    <t>TE SANITARIO DE REDUCAO, PVC, DN 100 X 50 MM, SERIE NORMAL, PARA ESGOTO PREDIAL</t>
  </si>
  <si>
    <t xml:space="preserve"> 00020247 </t>
  </si>
  <si>
    <t>PREGO DE ACO POLIDO COM CABECA 15 X 15 (1 1/4 X 13)</t>
  </si>
  <si>
    <t xml:space="preserve"> 00004964 </t>
  </si>
  <si>
    <t>PORTA DE ABRIR / GIRO, DE MADEIRA FOLHA MEDIA (NBR 15930) DE 800 X 2100 MM, DE 35 MM A 40 MM DE ESPESSURA, NUCLEO SEMI-SOLIDO (SARRAFEADO), CAPA FRISADA EM HDF, ACABAMENTO MELAMINICO EM PADRAO MADEIRA</t>
  </si>
  <si>
    <t>1,99</t>
  </si>
  <si>
    <t xml:space="preserve"> 00007104 </t>
  </si>
  <si>
    <t>TE DE REDUCAO, PVC, SOLDAVEL, 90 GRAUS, 25 MM X 20 MM, PARA AGUA FRIA PREDIAL</t>
  </si>
  <si>
    <t>0,82</t>
  </si>
  <si>
    <t>21,33</t>
  </si>
  <si>
    <t xml:space="preserve"> 00035274 </t>
  </si>
  <si>
    <t>PILAR QUADRADO NAO APARELHADO *10 X 10* CM, EM MACARANDUBA/MASSARANDUBA, ANGELIM OU EQUIVALENTE DA REGIAO - BRUTA</t>
  </si>
  <si>
    <t xml:space="preserve"> 00043677 </t>
  </si>
  <si>
    <t>CHAPA/PAINEL DE MADEIRA COMPENSADA RESINADA (MADEIRITE RESINADO ROSA) PARA FORMA DE CONCRETO, DE 2200 X 1100 MM, E = 20 MM</t>
  </si>
  <si>
    <t>6,91</t>
  </si>
  <si>
    <t xml:space="preserve"> 00044945 </t>
  </si>
  <si>
    <t>SIFAO / TUBO SINFONADO EXTENSIVEL/SANFONADO, UNIVERSAL/ SIMPLES, ENTRE *50 A 70* CM, DE PLASTICO BRANCO</t>
  </si>
  <si>
    <t>11,46</t>
  </si>
  <si>
    <t xml:space="preserve"> 00005067 </t>
  </si>
  <si>
    <t>PREGO DE ACO POLIDO COM CABECA 16 X 24 (2 1/4 X 12)</t>
  </si>
  <si>
    <t>8,79</t>
  </si>
  <si>
    <t>7,53</t>
  </si>
  <si>
    <t>7,54</t>
  </si>
  <si>
    <t>1,53</t>
  </si>
  <si>
    <t>5,03</t>
  </si>
  <si>
    <t xml:space="preserve"> 00000820 </t>
  </si>
  <si>
    <t>BUCHA DE REDUCAO DE PVC, SOLDAVEL, LONGA, COM 50 X 32 MM, PARA AGUA FRIA PREDIAL</t>
  </si>
  <si>
    <t xml:space="preserve"> 00039027 </t>
  </si>
  <si>
    <t>PREGO DE ACO POLIDO COM CABECA 19  X 36 (3 1/4  X  9)</t>
  </si>
  <si>
    <t>0,0000028</t>
  </si>
  <si>
    <t xml:space="preserve"> 00007319 </t>
  </si>
  <si>
    <t>TINTA ASFALTICA IMPERMEABILIZANTE DISPERSA EM AGUA, PARA MATERIAIS CIMENTICIOS</t>
  </si>
  <si>
    <t xml:space="preserve"> 00039014 </t>
  </si>
  <si>
    <t>FIBRA DE ACO PARA REFORCO DO CONCRETO, SOLTA, TIPO A-I, FATOR DE FORMA *50* L / D, COMPRIMENTO DE *30* MM E RESISTENCIA A TRACAO DO ACO MAIOR 1000 MPA</t>
  </si>
  <si>
    <t xml:space="preserve"> 00039026 </t>
  </si>
  <si>
    <t>PREGO DE ACO POLIDO SEM CABECA 15 X 15 (1 1/4 X 13)</t>
  </si>
  <si>
    <t xml:space="preserve"> 00000829 </t>
  </si>
  <si>
    <t>BUCHA DE REDUCAO DE PVC, SOLDAVEL, CURTA, COM 32 X 25 MM, PARA AGUA FRIA PREDIAL</t>
  </si>
  <si>
    <t>1,07</t>
  </si>
  <si>
    <t xml:space="preserve"> 00021114 </t>
  </si>
  <si>
    <t>ADESIVO PARA TUBOS CPVC, *75* G</t>
  </si>
  <si>
    <t>3,68</t>
  </si>
  <si>
    <t>0,38</t>
  </si>
  <si>
    <t>0,0000034</t>
  </si>
  <si>
    <t xml:space="preserve"> 00043682 </t>
  </si>
  <si>
    <t>CHAPA/PAINEL DE MADEIRA COMPENSADA RESINADA (MADEIRITE RESINADO ROSA) PARA FORMA DE CONCRETO, DE 2200 X 1100 MM, E = 6 MM</t>
  </si>
  <si>
    <t xml:space="preserve"> 00005066 </t>
  </si>
  <si>
    <t>PREGO DE ACO POLIDO COM CABECA 12 X 12</t>
  </si>
  <si>
    <t xml:space="preserve"> 100489 </t>
  </si>
  <si>
    <t>ARGAMASSA TRAÇO 1:3 (EM VOLUME DE CIMENTO E AREIA MÉDIA ÚMIDA), PREPARO MECÂNICO COM BETONEIRA 600 L. AF_08/2019</t>
  </si>
  <si>
    <t xml:space="preserve"> 86878 </t>
  </si>
  <si>
    <t>VÁLVULA EM METAL CROMADO TIPO AMERICANA 3.1/2" X 1.1/2" PARA PIA - FORNECIMENTO E INSTALAÇÃO. AF_01/2020</t>
  </si>
  <si>
    <t xml:space="preserve"> 86883 </t>
  </si>
  <si>
    <t>SIFÃO DO TIPO FLEXÍVEL EM PVC 1  X 1.1/2  - FORNECIMENTO E INSTALAÇÃO. AF_01/2020</t>
  </si>
  <si>
    <t xml:space="preserve"> 86900 </t>
  </si>
  <si>
    <t>CUBA DE EMBUTIR RETANGULAR DE AÇO INOXIDÁVEL, 46 X 30 X 12 CM - FORNECIMENTO E INSTALAÇÃO. AF_01/2020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</si>
  <si>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</si>
  <si>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</si>
  <si>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101623 </t>
  </si>
  <si>
    <t>PREPARO DE FUNDO DE VALA COM LARGURA MENOR QUE 1,5 M, COM CAMADA DE BRITA, LANÇAMENTO MECANIZADO. AF_08/2020</t>
  </si>
  <si>
    <t xml:space="preserve"> 97738 </t>
  </si>
  <si>
    <t>PEÇA CIRCULAR PRÉ-MOLDADA, VOLUME DE CONCRETO DE 10 A 30 LITROS, TAXA DE FIBRA DE POLIPROPILENO APROXIMADA DE 6 KG/M³. AF_03/2024</t>
  </si>
  <si>
    <t xml:space="preserve"> 92458 </t>
  </si>
  <si>
    <t>MONTAGEM E DESMONTAGEM DE FÔRMA DE VIGA, ESCORAMENTO METÁLICO, PÉ-DIREITO DUPLO, EM CHAPA DE MADEIRA RESINADA, 6 UTILIZAÇÕES. AF_12/2015</t>
  </si>
  <si>
    <t xml:space="preserve"> 92475 </t>
  </si>
  <si>
    <t>MONTAGEM E DESMONTAGEM DE FÔRMA DE VIGA, ESCORAMENTO COM GARFO DE MADEIRA, PÉ-DIREITO SIMPLES, EM CHAPA DE MADEIRA PLASTIFICADA, 14 UTILIZAÇÕES. AF_09/2020</t>
  </si>
  <si>
    <t xml:space="preserve"> 92803 </t>
  </si>
  <si>
    <t>CORTE E DOBRA DE AÇO CA-50, DIÂMETRO DE 10,0 MM. AF_06/2022</t>
  </si>
  <si>
    <t xml:space="preserve"> 92800 </t>
  </si>
  <si>
    <t>CORTE E DOBRA DE AÇO CA-60, DIÂMETRO DE 5,0 MM. AF_06/2022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</si>
  <si>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</si>
  <si>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</si>
  <si>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</si>
  <si>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</si>
  <si>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92767 </t>
  </si>
  <si>
    <t>ARMAÇÃO DE LAJE DE ESTRUTURA CONVENCIONAL DE CONCRETO ARMADO UTILIZANDO AÇO CA-60 DE 4,2 MM - MONTAGEM. AF_06/2022</t>
  </si>
  <si>
    <t xml:space="preserve"> 94972 </t>
  </si>
  <si>
    <t>CONCRETO FCK = 30MPA, TRAÇO 1:2,1:2,5 (EM MASSA SECA DE CIMENTO/ AREIA MÉDIA/ BRITA 1) - PREPARO MECÂNICO COM BETONEIRA 600 L. AF_05/2021</t>
  </si>
  <si>
    <t xml:space="preserve"> 101006 </t>
  </si>
  <si>
    <t>CARGA, MANOBRA E DESCARGA DE ÁGUA EM CAMINHÃO PIPA 10 M³. AF_07/2020</t>
  </si>
  <si>
    <t xml:space="preserve"> 91314 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</si>
  <si>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</si>
  <si>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 xml:space="preserve"> 92002 </t>
  </si>
  <si>
    <t>TOMADA MÉDIA DE EMBUTIR (2 MÓDULOS), 2P+T 10 A, SEM SUPORTE E SEM PLACA - FORNECIMENTO E INSTALAÇÃO. AF_03/2023</t>
  </si>
  <si>
    <t>6,17</t>
  </si>
  <si>
    <t>2,09</t>
  </si>
  <si>
    <t>1,71</t>
  </si>
  <si>
    <t>50,01</t>
  </si>
  <si>
    <t>0,69</t>
  </si>
  <si>
    <t>0,67</t>
  </si>
  <si>
    <t>13,67</t>
  </si>
  <si>
    <t>6,77</t>
  </si>
  <si>
    <t>95,79</t>
  </si>
  <si>
    <t>11,65</t>
  </si>
  <si>
    <t>95,94</t>
  </si>
  <si>
    <t>11,98</t>
  </si>
  <si>
    <t>96,87</t>
  </si>
  <si>
    <t>10,80</t>
  </si>
  <si>
    <t>97,20</t>
  </si>
  <si>
    <t>97,30</t>
  </si>
  <si>
    <t>97,49</t>
  </si>
  <si>
    <t>97,83</t>
  </si>
  <si>
    <t>19,11</t>
  </si>
  <si>
    <t>98,46</t>
  </si>
  <si>
    <t>98,62</t>
  </si>
  <si>
    <t>98,67</t>
  </si>
  <si>
    <t>98,72</t>
  </si>
  <si>
    <t>98,77</t>
  </si>
  <si>
    <t>98,98</t>
  </si>
  <si>
    <t>99,02</t>
  </si>
  <si>
    <t>99,06</t>
  </si>
  <si>
    <t>99,23</t>
  </si>
  <si>
    <t>99,26</t>
  </si>
  <si>
    <t>99,29</t>
  </si>
  <si>
    <t>99,32</t>
  </si>
  <si>
    <t>99,35</t>
  </si>
  <si>
    <t>99,74</t>
  </si>
  <si>
    <t>99,78</t>
  </si>
  <si>
    <t>31,36</t>
  </si>
  <si>
    <t>12,79</t>
  </si>
  <si>
    <t>39,45</t>
  </si>
  <si>
    <t>16,14</t>
  </si>
  <si>
    <t>9,25</t>
  </si>
  <si>
    <t>0,50</t>
  </si>
  <si>
    <t>8,35</t>
  </si>
  <si>
    <t>99,62</t>
  </si>
  <si>
    <t>49,64</t>
  </si>
  <si>
    <t>0,33%</t>
  </si>
  <si>
    <t>2,87</t>
  </si>
  <si>
    <t>1,18</t>
  </si>
  <si>
    <t>7,86</t>
  </si>
  <si>
    <t>96,05%</t>
  </si>
  <si>
    <t>96,33%</t>
  </si>
  <si>
    <t>96,50%</t>
  </si>
  <si>
    <t>96,58%</t>
  </si>
  <si>
    <t>96,74%</t>
  </si>
  <si>
    <t>97,04%</t>
  </si>
  <si>
    <t>97,11%</t>
  </si>
  <si>
    <t>0,71</t>
  </si>
  <si>
    <t>1,49</t>
  </si>
  <si>
    <t>0,72</t>
  </si>
  <si>
    <t>10,10</t>
  </si>
  <si>
    <t>0,0004152</t>
  </si>
  <si>
    <t>99,23%</t>
  </si>
  <si>
    <t>5,49</t>
  </si>
  <si>
    <t>14,54</t>
  </si>
  <si>
    <t>41,02</t>
  </si>
  <si>
    <t>6,08</t>
  </si>
  <si>
    <t>96,92</t>
  </si>
  <si>
    <t>78,97</t>
  </si>
  <si>
    <t>65,85</t>
  </si>
  <si>
    <t>2,47</t>
  </si>
  <si>
    <t>16,90</t>
  </si>
  <si>
    <t>29,55</t>
  </si>
  <si>
    <t>1,92</t>
  </si>
  <si>
    <t>12,19</t>
  </si>
  <si>
    <t>5,09</t>
  </si>
  <si>
    <t>6,84</t>
  </si>
  <si>
    <t>1,12</t>
  </si>
  <si>
    <t>3.450,58</t>
  </si>
  <si>
    <t>142.577,96</t>
  </si>
  <si>
    <t>12,96</t>
  </si>
  <si>
    <t>3.868,54</t>
  </si>
  <si>
    <t>80.968,54</t>
  </si>
  <si>
    <t>20,32</t>
  </si>
  <si>
    <t>3.361,38</t>
  </si>
  <si>
    <t>80.000,84</t>
  </si>
  <si>
    <t>7,27</t>
  </si>
  <si>
    <t>27,59</t>
  </si>
  <si>
    <t>275,50</t>
  </si>
  <si>
    <t>71.817,34</t>
  </si>
  <si>
    <t>6,53</t>
  </si>
  <si>
    <t>34,12</t>
  </si>
  <si>
    <t>106,15</t>
  </si>
  <si>
    <t>63.291,93</t>
  </si>
  <si>
    <t>5,75</t>
  </si>
  <si>
    <t>39,87</t>
  </si>
  <si>
    <t>109,09</t>
  </si>
  <si>
    <t>58.908,60</t>
  </si>
  <si>
    <t>5,35</t>
  </si>
  <si>
    <t>45,22</t>
  </si>
  <si>
    <t>54,92</t>
  </si>
  <si>
    <t>47.842,45</t>
  </si>
  <si>
    <t>4,35</t>
  </si>
  <si>
    <t>49,57</t>
  </si>
  <si>
    <t>48,86</t>
  </si>
  <si>
    <t>37.467,31</t>
  </si>
  <si>
    <t>52,98</t>
  </si>
  <si>
    <t>164,30</t>
  </si>
  <si>
    <t>27.004,34</t>
  </si>
  <si>
    <t>2,45</t>
  </si>
  <si>
    <t>55,43</t>
  </si>
  <si>
    <t>325,85</t>
  </si>
  <si>
    <t>26.507,89</t>
  </si>
  <si>
    <t>2,41</t>
  </si>
  <si>
    <t>57,84</t>
  </si>
  <si>
    <t>122,61</t>
  </si>
  <si>
    <t>23.295,90</t>
  </si>
  <si>
    <t>2,12</t>
  </si>
  <si>
    <t>4.379,61</t>
  </si>
  <si>
    <t>21.898,05</t>
  </si>
  <si>
    <t>61,95</t>
  </si>
  <si>
    <t>314,61</t>
  </si>
  <si>
    <t>21.708,09</t>
  </si>
  <si>
    <t>1,97</t>
  </si>
  <si>
    <t>63,92</t>
  </si>
  <si>
    <t>24,97</t>
  </si>
  <si>
    <t>21.170,81</t>
  </si>
  <si>
    <t>59,01</t>
  </si>
  <si>
    <t>20.255,18</t>
  </si>
  <si>
    <t>1,84</t>
  </si>
  <si>
    <t>67,69</t>
  </si>
  <si>
    <t>198,00</t>
  </si>
  <si>
    <t>17.210,16</t>
  </si>
  <si>
    <t>1,56</t>
  </si>
  <si>
    <t>69,25</t>
  </si>
  <si>
    <t>129,73</t>
  </si>
  <si>
    <t>17.163,27</t>
  </si>
  <si>
    <t>70,81</t>
  </si>
  <si>
    <t>142,73</t>
  </si>
  <si>
    <t>16.413,95</t>
  </si>
  <si>
    <t>72,30</t>
  </si>
  <si>
    <t>26,31</t>
  </si>
  <si>
    <t>14.858,83</t>
  </si>
  <si>
    <t>73,65</t>
  </si>
  <si>
    <t>84,41</t>
  </si>
  <si>
    <t>13.274,31</t>
  </si>
  <si>
    <t>1,21</t>
  </si>
  <si>
    <t>74,86</t>
  </si>
  <si>
    <t>23,57</t>
  </si>
  <si>
    <t>12.442,13</t>
  </si>
  <si>
    <t>1,13</t>
  </si>
  <si>
    <t>75,99</t>
  </si>
  <si>
    <t>46,02</t>
  </si>
  <si>
    <t>11.732,79</t>
  </si>
  <si>
    <t>77,06</t>
  </si>
  <si>
    <t>54,80</t>
  </si>
  <si>
    <t>10.803,27</t>
  </si>
  <si>
    <t>78,04</t>
  </si>
  <si>
    <t>2.194,65</t>
  </si>
  <si>
    <t>10.249,01</t>
  </si>
  <si>
    <t>9.676,20</t>
  </si>
  <si>
    <t>79,85</t>
  </si>
  <si>
    <t>26,39</t>
  </si>
  <si>
    <t>9.058,36</t>
  </si>
  <si>
    <t>9.051,07</t>
  </si>
  <si>
    <t>81,50</t>
  </si>
  <si>
    <t>415,82</t>
  </si>
  <si>
    <t>8.732,22</t>
  </si>
  <si>
    <t>82,29</t>
  </si>
  <si>
    <t>58,78</t>
  </si>
  <si>
    <t>8.580,70</t>
  </si>
  <si>
    <t>253,67</t>
  </si>
  <si>
    <t>7.863,77</t>
  </si>
  <si>
    <t>83,78</t>
  </si>
  <si>
    <t>14,02</t>
  </si>
  <si>
    <t>7.400,87</t>
  </si>
  <si>
    <t>84,46</t>
  </si>
  <si>
    <t>498,22</t>
  </si>
  <si>
    <t>7.114,58</t>
  </si>
  <si>
    <t>85,10</t>
  </si>
  <si>
    <t>44,45</t>
  </si>
  <si>
    <t>6.990,20</t>
  </si>
  <si>
    <t>85,74</t>
  </si>
  <si>
    <t>734,97</t>
  </si>
  <si>
    <t>6.614,73</t>
  </si>
  <si>
    <t>86,34</t>
  </si>
  <si>
    <t>55,08</t>
  </si>
  <si>
    <t>6.168,96</t>
  </si>
  <si>
    <t>86,90</t>
  </si>
  <si>
    <t>11,78</t>
  </si>
  <si>
    <t>6.137,49</t>
  </si>
  <si>
    <t>87,46</t>
  </si>
  <si>
    <t>5.917,53</t>
  </si>
  <si>
    <t>88,00</t>
  </si>
  <si>
    <t>13,58</t>
  </si>
  <si>
    <t>5.332,86</t>
  </si>
  <si>
    <t>88,48</t>
  </si>
  <si>
    <t>46,64</t>
  </si>
  <si>
    <t>5.240,00</t>
  </si>
  <si>
    <t>88,96</t>
  </si>
  <si>
    <t>219,22</t>
  </si>
  <si>
    <t>4.822,84</t>
  </si>
  <si>
    <t>89,39</t>
  </si>
  <si>
    <t>18,61</t>
  </si>
  <si>
    <t>4.763,22</t>
  </si>
  <si>
    <t>89,83</t>
  </si>
  <si>
    <t>15,94</t>
  </si>
  <si>
    <t>4.365,96</t>
  </si>
  <si>
    <t>90,22</t>
  </si>
  <si>
    <t>2.152,43</t>
  </si>
  <si>
    <t>4.304,86</t>
  </si>
  <si>
    <t>90,62</t>
  </si>
  <si>
    <t>5,00</t>
  </si>
  <si>
    <t>4.235,00</t>
  </si>
  <si>
    <t>91,00</t>
  </si>
  <si>
    <t>32,57</t>
  </si>
  <si>
    <t>4.190,13</t>
  </si>
  <si>
    <t>91,38</t>
  </si>
  <si>
    <t>10,03</t>
  </si>
  <si>
    <t>4.170,47</t>
  </si>
  <si>
    <t>91,76</t>
  </si>
  <si>
    <t>165,32</t>
  </si>
  <si>
    <t>4.043,72</t>
  </si>
  <si>
    <t>92,13</t>
  </si>
  <si>
    <t>419,93</t>
  </si>
  <si>
    <t>3.922,14</t>
  </si>
  <si>
    <t>92,48</t>
  </si>
  <si>
    <t>6,57</t>
  </si>
  <si>
    <t>3.875,44</t>
  </si>
  <si>
    <t>92,84</t>
  </si>
  <si>
    <t>594,37</t>
  </si>
  <si>
    <t>3.863,40</t>
  </si>
  <si>
    <t>93,19</t>
  </si>
  <si>
    <t>19,03</t>
  </si>
  <si>
    <t>3.751,57</t>
  </si>
  <si>
    <t>93,53</t>
  </si>
  <si>
    <t>84,33</t>
  </si>
  <si>
    <t>3.484,51</t>
  </si>
  <si>
    <t>93,85</t>
  </si>
  <si>
    <t>156,65</t>
  </si>
  <si>
    <t>3.400,87</t>
  </si>
  <si>
    <t>94,15</t>
  </si>
  <si>
    <t>3.397,67</t>
  </si>
  <si>
    <t>94,46</t>
  </si>
  <si>
    <t>2.891,23</t>
  </si>
  <si>
    <t>94,73</t>
  </si>
  <si>
    <t>22,42</t>
  </si>
  <si>
    <t>2.578,30</t>
  </si>
  <si>
    <t>94,96</t>
  </si>
  <si>
    <t>23,69</t>
  </si>
  <si>
    <t>2.417,32</t>
  </si>
  <si>
    <t>95,18</t>
  </si>
  <si>
    <t>2.386,00</t>
  </si>
  <si>
    <t>95,40</t>
  </si>
  <si>
    <t>4,20</t>
  </si>
  <si>
    <t>2.217,09</t>
  </si>
  <si>
    <t>95,60</t>
  </si>
  <si>
    <t>12,70</t>
  </si>
  <si>
    <t>2.064,00</t>
  </si>
  <si>
    <t>1.670,13</t>
  </si>
  <si>
    <t>22,38</t>
  </si>
  <si>
    <t>1.592,33</t>
  </si>
  <si>
    <t>96,08</t>
  </si>
  <si>
    <t>9,82</t>
  </si>
  <si>
    <t>1.524,45</t>
  </si>
  <si>
    <t>96,22</t>
  </si>
  <si>
    <t>124,80</t>
  </si>
  <si>
    <t>1.497,60</t>
  </si>
  <si>
    <t>96,36</t>
  </si>
  <si>
    <t>35,87</t>
  </si>
  <si>
    <t>1.495,42</t>
  </si>
  <si>
    <t>96,49</t>
  </si>
  <si>
    <t>112,50</t>
  </si>
  <si>
    <t>1.474,87</t>
  </si>
  <si>
    <t>96,63</t>
  </si>
  <si>
    <t>146,04</t>
  </si>
  <si>
    <t>1.347,94</t>
  </si>
  <si>
    <t>96,75</t>
  </si>
  <si>
    <t>335,40</t>
  </si>
  <si>
    <t>1.341,60</t>
  </si>
  <si>
    <t>10,52</t>
  </si>
  <si>
    <t>1.320,57</t>
  </si>
  <si>
    <t>82,70</t>
  </si>
  <si>
    <t>1.133,81</t>
  </si>
  <si>
    <t>97,09</t>
  </si>
  <si>
    <t>17,36</t>
  </si>
  <si>
    <t>1.128,40</t>
  </si>
  <si>
    <t>9,92</t>
  </si>
  <si>
    <t>1.123,93</t>
  </si>
  <si>
    <t>51,68</t>
  </si>
  <si>
    <t>1.058,40</t>
  </si>
  <si>
    <t>97,40</t>
  </si>
  <si>
    <t>1.042,40</t>
  </si>
  <si>
    <t>1.010,79</t>
  </si>
  <si>
    <t>158,52</t>
  </si>
  <si>
    <t>951,12</t>
  </si>
  <si>
    <t>97,67</t>
  </si>
  <si>
    <t>17,64</t>
  </si>
  <si>
    <t>934,92</t>
  </si>
  <si>
    <t>97,75</t>
  </si>
  <si>
    <t>122,21</t>
  </si>
  <si>
    <t>855,47</t>
  </si>
  <si>
    <t>284,88</t>
  </si>
  <si>
    <t>854,64</t>
  </si>
  <si>
    <t>97,91</t>
  </si>
  <si>
    <t>18,10</t>
  </si>
  <si>
    <t>796,40</t>
  </si>
  <si>
    <t>22,48</t>
  </si>
  <si>
    <t>747,68</t>
  </si>
  <si>
    <t>239,84</t>
  </si>
  <si>
    <t>719,52</t>
  </si>
  <si>
    <t>98,12</t>
  </si>
  <si>
    <t>681,05</t>
  </si>
  <si>
    <t>662,01</t>
  </si>
  <si>
    <t>98,24</t>
  </si>
  <si>
    <t>634,81</t>
  </si>
  <si>
    <t>660,70</t>
  </si>
  <si>
    <t>634,27</t>
  </si>
  <si>
    <t>98,35</t>
  </si>
  <si>
    <t>6,98</t>
  </si>
  <si>
    <t>629,59</t>
  </si>
  <si>
    <t>98,41</t>
  </si>
  <si>
    <t>114,27</t>
  </si>
  <si>
    <t>586,20</t>
  </si>
  <si>
    <t>583,75</t>
  </si>
  <si>
    <t>98,52</t>
  </si>
  <si>
    <t>3,15</t>
  </si>
  <si>
    <t>574,74</t>
  </si>
  <si>
    <t>43,81</t>
  </si>
  <si>
    <t>569,53</t>
  </si>
  <si>
    <t>550,36</t>
  </si>
  <si>
    <t>136,49</t>
  </si>
  <si>
    <t>545,96</t>
  </si>
  <si>
    <t>540,81</t>
  </si>
  <si>
    <t>31,76</t>
  </si>
  <si>
    <t>539,92</t>
  </si>
  <si>
    <t>98,82</t>
  </si>
  <si>
    <t>478,75</t>
  </si>
  <si>
    <t>22,52</t>
  </si>
  <si>
    <t>427,88</t>
  </si>
  <si>
    <t>98,95</t>
  </si>
  <si>
    <t>53,33</t>
  </si>
  <si>
    <t>426,64</t>
  </si>
  <si>
    <t>83,36</t>
  </si>
  <si>
    <t>416,80</t>
  </si>
  <si>
    <t>27,35</t>
  </si>
  <si>
    <t>410,25</t>
  </si>
  <si>
    <t>198,14</t>
  </si>
  <si>
    <t>396,28</t>
  </si>
  <si>
    <t>99,10</t>
  </si>
  <si>
    <t>606,27</t>
  </si>
  <si>
    <t>381,95</t>
  </si>
  <si>
    <t>376,11</t>
  </si>
  <si>
    <t>99,16</t>
  </si>
  <si>
    <t>180,93</t>
  </si>
  <si>
    <t>361,86</t>
  </si>
  <si>
    <t>343,70</t>
  </si>
  <si>
    <t>324,88</t>
  </si>
  <si>
    <t>341,12</t>
  </si>
  <si>
    <t>331,35</t>
  </si>
  <si>
    <t>2,14</t>
  </si>
  <si>
    <t>320,48</t>
  </si>
  <si>
    <t>18,82</t>
  </si>
  <si>
    <t>301,12</t>
  </si>
  <si>
    <t>293,86</t>
  </si>
  <si>
    <t>12,89</t>
  </si>
  <si>
    <t>283,58</t>
  </si>
  <si>
    <t>280,95</t>
  </si>
  <si>
    <t>45,47</t>
  </si>
  <si>
    <t>272,82</t>
  </si>
  <si>
    <t>262,90</t>
  </si>
  <si>
    <t>21,82</t>
  </si>
  <si>
    <t>261,84</t>
  </si>
  <si>
    <t>22,98</t>
  </si>
  <si>
    <t>259,67</t>
  </si>
  <si>
    <t>8,87</t>
  </si>
  <si>
    <t>230,62</t>
  </si>
  <si>
    <t>226,53</t>
  </si>
  <si>
    <t>99,56</t>
  </si>
  <si>
    <t>18,57</t>
  </si>
  <si>
    <t>222,84</t>
  </si>
  <si>
    <t>222,77</t>
  </si>
  <si>
    <t>21,81</t>
  </si>
  <si>
    <t>218,10</t>
  </si>
  <si>
    <t>207,12</t>
  </si>
  <si>
    <t>203,09</t>
  </si>
  <si>
    <t>12,73</t>
  </si>
  <si>
    <t>177,83</t>
  </si>
  <si>
    <t>10,91</t>
  </si>
  <si>
    <t>174,56</t>
  </si>
  <si>
    <t>13,23</t>
  </si>
  <si>
    <t>171,99</t>
  </si>
  <si>
    <t>81,28</t>
  </si>
  <si>
    <t>162,56</t>
  </si>
  <si>
    <t>99,72</t>
  </si>
  <si>
    <t>25,59</t>
  </si>
  <si>
    <t>153,54</t>
  </si>
  <si>
    <t>11,40</t>
  </si>
  <si>
    <t>145,29</t>
  </si>
  <si>
    <t>12,54</t>
  </si>
  <si>
    <t>137,94</t>
  </si>
  <si>
    <t>27,47</t>
  </si>
  <si>
    <t>137,35</t>
  </si>
  <si>
    <t>33,86</t>
  </si>
  <si>
    <t>135,44</t>
  </si>
  <si>
    <t>33,67</t>
  </si>
  <si>
    <t>134,68</t>
  </si>
  <si>
    <t>128,10</t>
  </si>
  <si>
    <t>12,11</t>
  </si>
  <si>
    <t>121,10</t>
  </si>
  <si>
    <t>118,99</t>
  </si>
  <si>
    <t>27,12</t>
  </si>
  <si>
    <t>115,80</t>
  </si>
  <si>
    <t>10,43</t>
  </si>
  <si>
    <t>114,73</t>
  </si>
  <si>
    <t>51,27</t>
  </si>
  <si>
    <t>102,54</t>
  </si>
  <si>
    <t>88,08</t>
  </si>
  <si>
    <t>84,38</t>
  </si>
  <si>
    <t>79,17</t>
  </si>
  <si>
    <t>26,15</t>
  </si>
  <si>
    <t>78,45</t>
  </si>
  <si>
    <t>71,80</t>
  </si>
  <si>
    <t>34,81</t>
  </si>
  <si>
    <t>69,62</t>
  </si>
  <si>
    <t>69,00</t>
  </si>
  <si>
    <t>16,75</t>
  </si>
  <si>
    <t>67,00</t>
  </si>
  <si>
    <t>13,05</t>
  </si>
  <si>
    <t>65,25</t>
  </si>
  <si>
    <t>64,12</t>
  </si>
  <si>
    <t>11,49</t>
  </si>
  <si>
    <t>57,45</t>
  </si>
  <si>
    <t>25,75</t>
  </si>
  <si>
    <t>51,50</t>
  </si>
  <si>
    <t>24,82</t>
  </si>
  <si>
    <t>9,90</t>
  </si>
  <si>
    <t>45,73</t>
  </si>
  <si>
    <t>44,67</t>
  </si>
  <si>
    <t>43,86</t>
  </si>
  <si>
    <t>41,46</t>
  </si>
  <si>
    <t>12,13</t>
  </si>
  <si>
    <t>39,66</t>
  </si>
  <si>
    <t>35,38</t>
  </si>
  <si>
    <t>35,26</t>
  </si>
  <si>
    <t>10,63</t>
  </si>
  <si>
    <t>31,89</t>
  </si>
  <si>
    <t>11,67</t>
  </si>
  <si>
    <t>7,98</t>
  </si>
  <si>
    <t>15,96</t>
  </si>
  <si>
    <t>15,33</t>
  </si>
  <si>
    <t>14,96</t>
  </si>
  <si>
    <t>7,96</t>
  </si>
  <si>
    <t>7,39</t>
  </si>
  <si>
    <t>6,00</t>
  </si>
  <si>
    <t>16.129,8556107</t>
  </si>
  <si>
    <t>296.950,64</t>
  </si>
  <si>
    <t>26,99%</t>
  </si>
  <si>
    <t>4.571,9620956</t>
  </si>
  <si>
    <t>111.830,19</t>
  </si>
  <si>
    <t>10,16%</t>
  </si>
  <si>
    <t>37,15%</t>
  </si>
  <si>
    <t>549,7671745</t>
  </si>
  <si>
    <t>58.198,35</t>
  </si>
  <si>
    <t>5,29%</t>
  </si>
  <si>
    <t>42,44%</t>
  </si>
  <si>
    <t>1.992,9183380</t>
  </si>
  <si>
    <t>48.746,78</t>
  </si>
  <si>
    <t>46,87%</t>
  </si>
  <si>
    <t>7.175,4541672</t>
  </si>
  <si>
    <t>5,59</t>
  </si>
  <si>
    <t>40.110,79</t>
  </si>
  <si>
    <t>3,65%</t>
  </si>
  <si>
    <t>50,52%</t>
  </si>
  <si>
    <t>3.366,9939632</t>
  </si>
  <si>
    <t>11,70</t>
  </si>
  <si>
    <t>39.393,83</t>
  </si>
  <si>
    <t>3,58%</t>
  </si>
  <si>
    <t>54,10%</t>
  </si>
  <si>
    <t>60.616,9694659</t>
  </si>
  <si>
    <t>28.489,98</t>
  </si>
  <si>
    <t>2,59%</t>
  </si>
  <si>
    <t>56,69%</t>
  </si>
  <si>
    <t>27.164,1810734</t>
  </si>
  <si>
    <t>24.719,40</t>
  </si>
  <si>
    <t>2,25%</t>
  </si>
  <si>
    <t>58,94%</t>
  </si>
  <si>
    <t>848,2716950</t>
  </si>
  <si>
    <t>20.748,73</t>
  </si>
  <si>
    <t>1,89%</t>
  </si>
  <si>
    <t>60,82%</t>
  </si>
  <si>
    <t>5,0967937</t>
  </si>
  <si>
    <t>20.186,56</t>
  </si>
  <si>
    <t>1,83%</t>
  </si>
  <si>
    <t>62,66%</t>
  </si>
  <si>
    <t>26.623,5983986</t>
  </si>
  <si>
    <t>18.370,28</t>
  </si>
  <si>
    <t>64,33%</t>
  </si>
  <si>
    <t>684,6724713</t>
  </si>
  <si>
    <t>16.747,09</t>
  </si>
  <si>
    <t>1,52%</t>
  </si>
  <si>
    <t>65,85%</t>
  </si>
  <si>
    <t>33,1106888</t>
  </si>
  <si>
    <t>439,86</t>
  </si>
  <si>
    <t>14.564,07</t>
  </si>
  <si>
    <t>67,17%</t>
  </si>
  <si>
    <t>15.800,4411685</t>
  </si>
  <si>
    <t>14.378,40</t>
  </si>
  <si>
    <t>1,31%</t>
  </si>
  <si>
    <t>68,48%</t>
  </si>
  <si>
    <t>367,3645442</t>
  </si>
  <si>
    <t>38,82</t>
  </si>
  <si>
    <t>14.261,09</t>
  </si>
  <si>
    <t>1,30%</t>
  </si>
  <si>
    <t>69,77%</t>
  </si>
  <si>
    <t>557,9185915</t>
  </si>
  <si>
    <t>13.646,69</t>
  </si>
  <si>
    <t>71,02%</t>
  </si>
  <si>
    <t>605,4811763</t>
  </si>
  <si>
    <t>11.927,98</t>
  </si>
  <si>
    <t>1,08%</t>
  </si>
  <si>
    <t>72,10%</t>
  </si>
  <si>
    <t>10.383,20</t>
  </si>
  <si>
    <t>73,04%</t>
  </si>
  <si>
    <t>236,1445318</t>
  </si>
  <si>
    <t>9.686,65</t>
  </si>
  <si>
    <t>0,88%</t>
  </si>
  <si>
    <t>73,92%</t>
  </si>
  <si>
    <t>28.053,9883978</t>
  </si>
  <si>
    <t>9.538,36</t>
  </si>
  <si>
    <t>74,79%</t>
  </si>
  <si>
    <t>186,2398253</t>
  </si>
  <si>
    <t>49,96</t>
  </si>
  <si>
    <t>9.304,54</t>
  </si>
  <si>
    <t>75,64%</t>
  </si>
  <si>
    <t>52,8905288</t>
  </si>
  <si>
    <t>165,15</t>
  </si>
  <si>
    <t>8.734,87</t>
  </si>
  <si>
    <t>76,43%</t>
  </si>
  <si>
    <t>99,6225787</t>
  </si>
  <si>
    <t>82,77</t>
  </si>
  <si>
    <t>8.245,76</t>
  </si>
  <si>
    <t>77,18%</t>
  </si>
  <si>
    <t>2.088,7668076</t>
  </si>
  <si>
    <t>3,80</t>
  </si>
  <si>
    <t>7.937,31</t>
  </si>
  <si>
    <t>77,90%</t>
  </si>
  <si>
    <t>31,0334499</t>
  </si>
  <si>
    <t>7.872,26</t>
  </si>
  <si>
    <t>78,62%</t>
  </si>
  <si>
    <t>1.600,7303704</t>
  </si>
  <si>
    <t>4,87</t>
  </si>
  <si>
    <t>7.795,56</t>
  </si>
  <si>
    <t>0,71%</t>
  </si>
  <si>
    <t>79,32%</t>
  </si>
  <si>
    <t>40,68</t>
  </si>
  <si>
    <t>7.576,24</t>
  </si>
  <si>
    <t>80,01%</t>
  </si>
  <si>
    <t>653,4300490</t>
  </si>
  <si>
    <t>7.488,31</t>
  </si>
  <si>
    <t>0,68%</t>
  </si>
  <si>
    <t>80,69%</t>
  </si>
  <si>
    <t>363,9664569</t>
  </si>
  <si>
    <t>7.111,90</t>
  </si>
  <si>
    <t>0,65%</t>
  </si>
  <si>
    <t>81,34%</t>
  </si>
  <si>
    <t>6.478,18</t>
  </si>
  <si>
    <t>81,93%</t>
  </si>
  <si>
    <t>250,2878408</t>
  </si>
  <si>
    <t>6.122,04</t>
  </si>
  <si>
    <t>82,49%</t>
  </si>
  <si>
    <t>849,7662328</t>
  </si>
  <si>
    <t>5.812,40</t>
  </si>
  <si>
    <t>83,01%</t>
  </si>
  <si>
    <t>184,5673260</t>
  </si>
  <si>
    <t>5.343,22</t>
  </si>
  <si>
    <t>83,50%</t>
  </si>
  <si>
    <t>6.251,3577759</t>
  </si>
  <si>
    <t>5.313,65</t>
  </si>
  <si>
    <t>73,7019407</t>
  </si>
  <si>
    <t>5.291,80</t>
  </si>
  <si>
    <t>84,46%</t>
  </si>
  <si>
    <t>14,2954085</t>
  </si>
  <si>
    <t>367,87</t>
  </si>
  <si>
    <t>5.258,85</t>
  </si>
  <si>
    <t>84,94%</t>
  </si>
  <si>
    <t>3.265,5797524</t>
  </si>
  <si>
    <t>4.996,34</t>
  </si>
  <si>
    <t>85,40%</t>
  </si>
  <si>
    <t>4.826,2197278</t>
  </si>
  <si>
    <t>1,02</t>
  </si>
  <si>
    <t>4.922,74</t>
  </si>
  <si>
    <t>85,84%</t>
  </si>
  <si>
    <t>4.429,8748047</t>
  </si>
  <si>
    <t>4.739,97</t>
  </si>
  <si>
    <t>86,27%</t>
  </si>
  <si>
    <t>57,6814707</t>
  </si>
  <si>
    <t>81,71</t>
  </si>
  <si>
    <t>4.713,15</t>
  </si>
  <si>
    <t>86,70%</t>
  </si>
  <si>
    <t>114,1582972</t>
  </si>
  <si>
    <t>40,72</t>
  </si>
  <si>
    <t>4.648,53</t>
  </si>
  <si>
    <t>87,12%</t>
  </si>
  <si>
    <t>22,0237386</t>
  </si>
  <si>
    <t>188,71</t>
  </si>
  <si>
    <t>4.156,10</t>
  </si>
  <si>
    <t>87,50%</t>
  </si>
  <si>
    <t>139,8458935</t>
  </si>
  <si>
    <t>4.105,88</t>
  </si>
  <si>
    <t>87,88%</t>
  </si>
  <si>
    <t>10,0980844</t>
  </si>
  <si>
    <t>363,65</t>
  </si>
  <si>
    <t>3.672,17</t>
  </si>
  <si>
    <t>88,21%</t>
  </si>
  <si>
    <t>157,9266235</t>
  </si>
  <si>
    <t>22,92</t>
  </si>
  <si>
    <t>3.619,68</t>
  </si>
  <si>
    <t>88,54%</t>
  </si>
  <si>
    <t>3.500,76</t>
  </si>
  <si>
    <t>88,86%</t>
  </si>
  <si>
    <t>151,4423083</t>
  </si>
  <si>
    <t>22,70</t>
  </si>
  <si>
    <t>3.437,74</t>
  </si>
  <si>
    <t>89,17%</t>
  </si>
  <si>
    <t>2,0021581</t>
  </si>
  <si>
    <t>1.655,08</t>
  </si>
  <si>
    <t>3.313,73</t>
  </si>
  <si>
    <t>281,9494032</t>
  </si>
  <si>
    <t>3.284,71</t>
  </si>
  <si>
    <t>89,77%</t>
  </si>
  <si>
    <t>44,5584454</t>
  </si>
  <si>
    <t>71,43</t>
  </si>
  <si>
    <t>3.182,81</t>
  </si>
  <si>
    <t>90,06%</t>
  </si>
  <si>
    <t>126,2379784</t>
  </si>
  <si>
    <t>3.087,78</t>
  </si>
  <si>
    <t>90,34%</t>
  </si>
  <si>
    <t>125,1216242</t>
  </si>
  <si>
    <t>2.668,84</t>
  </si>
  <si>
    <t>90,58%</t>
  </si>
  <si>
    <t>115,8152498</t>
  </si>
  <si>
    <t>2.596,58</t>
  </si>
  <si>
    <t>90,82%</t>
  </si>
  <si>
    <t>1.054,2961884</t>
  </si>
  <si>
    <t>2.488,14</t>
  </si>
  <si>
    <t>91,04%</t>
  </si>
  <si>
    <t>9,0097112</t>
  </si>
  <si>
    <t>272,71</t>
  </si>
  <si>
    <t>2.457,04</t>
  </si>
  <si>
    <t>91,27%</t>
  </si>
  <si>
    <t>1,0010790</t>
  </si>
  <si>
    <t>2.374,99</t>
  </si>
  <si>
    <t>2.377,55</t>
  </si>
  <si>
    <t>91,48%</t>
  </si>
  <si>
    <t>399,8068376</t>
  </si>
  <si>
    <t>5,64</t>
  </si>
  <si>
    <t>2.254,91</t>
  </si>
  <si>
    <t>91,69%</t>
  </si>
  <si>
    <t>90,4947203</t>
  </si>
  <si>
    <t>2.213,50</t>
  </si>
  <si>
    <t>91,89%</t>
  </si>
  <si>
    <t>150,7377079</t>
  </si>
  <si>
    <t>2.191,73</t>
  </si>
  <si>
    <t>92,09%</t>
  </si>
  <si>
    <t>101,8560078</t>
  </si>
  <si>
    <t>2.118,60</t>
  </si>
  <si>
    <t>92,28%</t>
  </si>
  <si>
    <t>2.177,5413638</t>
  </si>
  <si>
    <t>2.112,22</t>
  </si>
  <si>
    <t>494,4726959</t>
  </si>
  <si>
    <t>4,05</t>
  </si>
  <si>
    <t>2.002,61</t>
  </si>
  <si>
    <t>3.137,2540347</t>
  </si>
  <si>
    <t>1.976,47</t>
  </si>
  <si>
    <t>92,83%</t>
  </si>
  <si>
    <t>84,2591509</t>
  </si>
  <si>
    <t>1.962,40</t>
  </si>
  <si>
    <t>93,01%</t>
  </si>
  <si>
    <t>53,5767288</t>
  </si>
  <si>
    <t>1.851,61</t>
  </si>
  <si>
    <t>93,18%</t>
  </si>
  <si>
    <t>83,4528659</t>
  </si>
  <si>
    <t>20,52</t>
  </si>
  <si>
    <t>1.712,45</t>
  </si>
  <si>
    <t>93,34%</t>
  </si>
  <si>
    <t>69,0895577</t>
  </si>
  <si>
    <t>1.689,93</t>
  </si>
  <si>
    <t>84,0906383</t>
  </si>
  <si>
    <t>19,96</t>
  </si>
  <si>
    <t>1.678,45</t>
  </si>
  <si>
    <t>93,64%</t>
  </si>
  <si>
    <t>0,0040165</t>
  </si>
  <si>
    <t>415.235,02</t>
  </si>
  <si>
    <t>1.667,80</t>
  </si>
  <si>
    <t>93,79%</t>
  </si>
  <si>
    <t>245,4635765</t>
  </si>
  <si>
    <t>6,45</t>
  </si>
  <si>
    <t>1.583,24</t>
  </si>
  <si>
    <t>93,94%</t>
  </si>
  <si>
    <t>79,6415277</t>
  </si>
  <si>
    <t>1.556,20</t>
  </si>
  <si>
    <t>94,08%</t>
  </si>
  <si>
    <t>2,7635343</t>
  </si>
  <si>
    <t>560,66</t>
  </si>
  <si>
    <t>1.549,40</t>
  </si>
  <si>
    <t>94,22%</t>
  </si>
  <si>
    <t>96,6163313</t>
  </si>
  <si>
    <t>15,62</t>
  </si>
  <si>
    <t>1.509,15</t>
  </si>
  <si>
    <t>94,36%</t>
  </si>
  <si>
    <t>613,9371788</t>
  </si>
  <si>
    <t>2,42</t>
  </si>
  <si>
    <t>1.485,73</t>
  </si>
  <si>
    <t>58,6258970</t>
  </si>
  <si>
    <t>1.415,82</t>
  </si>
  <si>
    <t>94,62%</t>
  </si>
  <si>
    <t>71,2229293</t>
  </si>
  <si>
    <t>1.391,70</t>
  </si>
  <si>
    <t>94,75%</t>
  </si>
  <si>
    <t>23,5028627</t>
  </si>
  <si>
    <t>56,94</t>
  </si>
  <si>
    <t>1.338,25</t>
  </si>
  <si>
    <t>94,87%</t>
  </si>
  <si>
    <t>826,1135465</t>
  </si>
  <si>
    <t>1.280,48</t>
  </si>
  <si>
    <t>94,99%</t>
  </si>
  <si>
    <t>155,7446652</t>
  </si>
  <si>
    <t>1.239,73</t>
  </si>
  <si>
    <t>95,10%</t>
  </si>
  <si>
    <t>179,3807187</t>
  </si>
  <si>
    <t>1.237,73</t>
  </si>
  <si>
    <t>95,21%</t>
  </si>
  <si>
    <t>423,3248869</t>
  </si>
  <si>
    <t>2,92</t>
  </si>
  <si>
    <t>1.236,11</t>
  </si>
  <si>
    <t>95,32%</t>
  </si>
  <si>
    <t>0,0021138</t>
  </si>
  <si>
    <t>572.634,44</t>
  </si>
  <si>
    <t>1.210,42</t>
  </si>
  <si>
    <t>95,43%</t>
  </si>
  <si>
    <t>828,8934348</t>
  </si>
  <si>
    <t>1.193,61</t>
  </si>
  <si>
    <t>95,54%</t>
  </si>
  <si>
    <t>44,6553277</t>
  </si>
  <si>
    <t>1.134,69</t>
  </si>
  <si>
    <t>95,64%</t>
  </si>
  <si>
    <t>12,0129483</t>
  </si>
  <si>
    <t>94,30</t>
  </si>
  <si>
    <t>1.132,82</t>
  </si>
  <si>
    <t>95,75%</t>
  </si>
  <si>
    <t>28,4088418</t>
  </si>
  <si>
    <t>1.119,59</t>
  </si>
  <si>
    <t>95,85%</t>
  </si>
  <si>
    <t>56,7429095</t>
  </si>
  <si>
    <t>1.108,76</t>
  </si>
  <si>
    <t>55,8186612</t>
  </si>
  <si>
    <t>1.099,63</t>
  </si>
  <si>
    <t>324,6006515</t>
  </si>
  <si>
    <t>1.051,71</t>
  </si>
  <si>
    <t>96,15%</t>
  </si>
  <si>
    <t>116,4846547</t>
  </si>
  <si>
    <t>8,97</t>
  </si>
  <si>
    <t>1.044,87</t>
  </si>
  <si>
    <t>96,24%</t>
  </si>
  <si>
    <t>4,0043161</t>
  </si>
  <si>
    <t>242,56</t>
  </si>
  <si>
    <t>971,29</t>
  </si>
  <si>
    <t>1.162,2943629</t>
  </si>
  <si>
    <t>953,08</t>
  </si>
  <si>
    <t>96,42%</t>
  </si>
  <si>
    <t>102,61</t>
  </si>
  <si>
    <t>924,49</t>
  </si>
  <si>
    <t>66,0461888</t>
  </si>
  <si>
    <t>13,92</t>
  </si>
  <si>
    <t>919,36</t>
  </si>
  <si>
    <t>147,3858576</t>
  </si>
  <si>
    <t>6,11</t>
  </si>
  <si>
    <t>900,53</t>
  </si>
  <si>
    <t>96,67%</t>
  </si>
  <si>
    <t>29,6666471</t>
  </si>
  <si>
    <t>871,01</t>
  </si>
  <si>
    <t>5,0053951</t>
  </si>
  <si>
    <t>172,35</t>
  </si>
  <si>
    <t>862,68</t>
  </si>
  <si>
    <t>96,82%</t>
  </si>
  <si>
    <t>357,3852128</t>
  </si>
  <si>
    <t>818,41</t>
  </si>
  <si>
    <t>96,90%</t>
  </si>
  <si>
    <t>161,47</t>
  </si>
  <si>
    <t>808,22</t>
  </si>
  <si>
    <t>96,97%</t>
  </si>
  <si>
    <t>414,4467174</t>
  </si>
  <si>
    <t>795,74</t>
  </si>
  <si>
    <t>561,9242771</t>
  </si>
  <si>
    <t>1,34</t>
  </si>
  <si>
    <t>752,98</t>
  </si>
  <si>
    <t>5,0051949</t>
  </si>
  <si>
    <t>150,35</t>
  </si>
  <si>
    <t>752,53</t>
  </si>
  <si>
    <t>43,8217339</t>
  </si>
  <si>
    <t>17,10</t>
  </si>
  <si>
    <t>749,35</t>
  </si>
  <si>
    <t>30,0323708</t>
  </si>
  <si>
    <t>24,50</t>
  </si>
  <si>
    <t>735,79</t>
  </si>
  <si>
    <t>97,31%</t>
  </si>
  <si>
    <t>122,1316414</t>
  </si>
  <si>
    <t>5,95</t>
  </si>
  <si>
    <t>726,68</t>
  </si>
  <si>
    <t>97,38%</t>
  </si>
  <si>
    <t>718,59</t>
  </si>
  <si>
    <t>97,45%</t>
  </si>
  <si>
    <t>313,0358102</t>
  </si>
  <si>
    <t>685,55</t>
  </si>
  <si>
    <t>97,51%</t>
  </si>
  <si>
    <t>674,13</t>
  </si>
  <si>
    <t>97,57%</t>
  </si>
  <si>
    <t>2.302,8502605</t>
  </si>
  <si>
    <t>667,83</t>
  </si>
  <si>
    <t>663,07</t>
  </si>
  <si>
    <t>7,0075532</t>
  </si>
  <si>
    <t>92,96</t>
  </si>
  <si>
    <t>651,42</t>
  </si>
  <si>
    <t>97,75%</t>
  </si>
  <si>
    <t>1,3834912</t>
  </si>
  <si>
    <t>464,43</t>
  </si>
  <si>
    <t>642,53</t>
  </si>
  <si>
    <t>97,81%</t>
  </si>
  <si>
    <t>629,76</t>
  </si>
  <si>
    <t>630,44</t>
  </si>
  <si>
    <t>97,87%</t>
  </si>
  <si>
    <t>112,9910240</t>
  </si>
  <si>
    <t>5,52</t>
  </si>
  <si>
    <t>623,71</t>
  </si>
  <si>
    <t>97,92%</t>
  </si>
  <si>
    <t>59,6693154</t>
  </si>
  <si>
    <t>9,96</t>
  </si>
  <si>
    <t>594,31</t>
  </si>
  <si>
    <t>0,0003482</t>
  </si>
  <si>
    <t>1.654.348,45</t>
  </si>
  <si>
    <t>576,00</t>
  </si>
  <si>
    <t>98,03%</t>
  </si>
  <si>
    <t>17,5229004</t>
  </si>
  <si>
    <t>514,47</t>
  </si>
  <si>
    <t>98,08%</t>
  </si>
  <si>
    <t>116,02</t>
  </si>
  <si>
    <t>464,58</t>
  </si>
  <si>
    <t>98,12%</t>
  </si>
  <si>
    <t>448,25</t>
  </si>
  <si>
    <t>448,73</t>
  </si>
  <si>
    <t>24,2716473</t>
  </si>
  <si>
    <t>17,94</t>
  </si>
  <si>
    <t>435,43</t>
  </si>
  <si>
    <t>14,1228125</t>
  </si>
  <si>
    <t>30,37</t>
  </si>
  <si>
    <t>428,91</t>
  </si>
  <si>
    <t>8,0086322</t>
  </si>
  <si>
    <t>427,10</t>
  </si>
  <si>
    <t>98,28%</t>
  </si>
  <si>
    <t>3,0032371</t>
  </si>
  <si>
    <t>137,72</t>
  </si>
  <si>
    <t>413,61</t>
  </si>
  <si>
    <t>98,31%</t>
  </si>
  <si>
    <t>28,5619928</t>
  </si>
  <si>
    <t>14,25</t>
  </si>
  <si>
    <t>407,01</t>
  </si>
  <si>
    <t>98,35%</t>
  </si>
  <si>
    <t>85,5594215</t>
  </si>
  <si>
    <t>397,00</t>
  </si>
  <si>
    <t>98,39%</t>
  </si>
  <si>
    <t>112,2756980</t>
  </si>
  <si>
    <t>3,42</t>
  </si>
  <si>
    <t>383,98</t>
  </si>
  <si>
    <t>98,42%</t>
  </si>
  <si>
    <t>18,8529415</t>
  </si>
  <si>
    <t>368,39</t>
  </si>
  <si>
    <t>10,8804266</t>
  </si>
  <si>
    <t>33,63</t>
  </si>
  <si>
    <t>365,91</t>
  </si>
  <si>
    <t>298,7927661</t>
  </si>
  <si>
    <t>364,53</t>
  </si>
  <si>
    <t>21,0226596</t>
  </si>
  <si>
    <t>16,81</t>
  </si>
  <si>
    <t>353,39</t>
  </si>
  <si>
    <t>347,77</t>
  </si>
  <si>
    <t>98,58%</t>
  </si>
  <si>
    <t>18,0194225</t>
  </si>
  <si>
    <t>17,80</t>
  </si>
  <si>
    <t>320,75</t>
  </si>
  <si>
    <t>98,61%</t>
  </si>
  <si>
    <t>160,9179477</t>
  </si>
  <si>
    <t>313,79</t>
  </si>
  <si>
    <t>98,64%</t>
  </si>
  <si>
    <t>53,0571885</t>
  </si>
  <si>
    <t>5,80</t>
  </si>
  <si>
    <t>307,73</t>
  </si>
  <si>
    <t>98,67%</t>
  </si>
  <si>
    <t>150,42</t>
  </si>
  <si>
    <t>301,16</t>
  </si>
  <si>
    <t>98,70%</t>
  </si>
  <si>
    <t>295,87</t>
  </si>
  <si>
    <t>296,19</t>
  </si>
  <si>
    <t>98,72%</t>
  </si>
  <si>
    <t>295,77</t>
  </si>
  <si>
    <t>296,09</t>
  </si>
  <si>
    <t>98,75%</t>
  </si>
  <si>
    <t>503,3536006</t>
  </si>
  <si>
    <t>291,95</t>
  </si>
  <si>
    <t>35,1027120</t>
  </si>
  <si>
    <t>291,00</t>
  </si>
  <si>
    <t>271,64</t>
  </si>
  <si>
    <t>540,5826749</t>
  </si>
  <si>
    <t>270,29</t>
  </si>
  <si>
    <t>98,85%</t>
  </si>
  <si>
    <t>49,0889112</t>
  </si>
  <si>
    <t>5,48</t>
  </si>
  <si>
    <t>269,01</t>
  </si>
  <si>
    <t>13,5527790</t>
  </si>
  <si>
    <t>264,82</t>
  </si>
  <si>
    <t>98,90%</t>
  </si>
  <si>
    <t>52,85</t>
  </si>
  <si>
    <t>264,54</t>
  </si>
  <si>
    <t>5,3537143</t>
  </si>
  <si>
    <t>250,77</t>
  </si>
  <si>
    <t>41,0442401</t>
  </si>
  <si>
    <t>249,55</t>
  </si>
  <si>
    <t>4,9102206</t>
  </si>
  <si>
    <t>245,56</t>
  </si>
  <si>
    <t>2,1898253</t>
  </si>
  <si>
    <t>110,72</t>
  </si>
  <si>
    <t>242,46</t>
  </si>
  <si>
    <t>4,1075073</t>
  </si>
  <si>
    <t>57,73</t>
  </si>
  <si>
    <t>237,13</t>
  </si>
  <si>
    <t>1.737,1671904</t>
  </si>
  <si>
    <t>225,83</t>
  </si>
  <si>
    <t>15,6825081</t>
  </si>
  <si>
    <t>221,44</t>
  </si>
  <si>
    <t>8,2635270</t>
  </si>
  <si>
    <t>26,52</t>
  </si>
  <si>
    <t>219,15</t>
  </si>
  <si>
    <t>518.396,63</t>
  </si>
  <si>
    <t>215,26</t>
  </si>
  <si>
    <t>0,0057283</t>
  </si>
  <si>
    <t>37.577,62</t>
  </si>
  <si>
    <t>215,25</t>
  </si>
  <si>
    <t>210,40</t>
  </si>
  <si>
    <t>210,63</t>
  </si>
  <si>
    <t>74,7382527</t>
  </si>
  <si>
    <t>210,01</t>
  </si>
  <si>
    <t>35,1238327</t>
  </si>
  <si>
    <t>5,97</t>
  </si>
  <si>
    <t>209,69</t>
  </si>
  <si>
    <t>99,19%</t>
  </si>
  <si>
    <t>0,0005666</t>
  </si>
  <si>
    <t>347.291,19</t>
  </si>
  <si>
    <t>196,78</t>
  </si>
  <si>
    <t>99,21%</t>
  </si>
  <si>
    <t>5,5666673</t>
  </si>
  <si>
    <t>24,01</t>
  </si>
  <si>
    <t>192,29</t>
  </si>
  <si>
    <t>48,4504730</t>
  </si>
  <si>
    <t>180,72</t>
  </si>
  <si>
    <t>13,2142432</t>
  </si>
  <si>
    <t>180,64</t>
  </si>
  <si>
    <t>5,4543951</t>
  </si>
  <si>
    <t>32,76</t>
  </si>
  <si>
    <t>178,69</t>
  </si>
  <si>
    <t>5,4333965</t>
  </si>
  <si>
    <t>31,95</t>
  </si>
  <si>
    <t>173,60</t>
  </si>
  <si>
    <t>331,5824289</t>
  </si>
  <si>
    <t>172,42</t>
  </si>
  <si>
    <t>74,0798480</t>
  </si>
  <si>
    <t>2,31</t>
  </si>
  <si>
    <t>171,12</t>
  </si>
  <si>
    <t>170,93</t>
  </si>
  <si>
    <t>171,11</t>
  </si>
  <si>
    <t>99,36%</t>
  </si>
  <si>
    <t>33,0356079</t>
  </si>
  <si>
    <t>5,10</t>
  </si>
  <si>
    <t>168,48</t>
  </si>
  <si>
    <t>24,2261125</t>
  </si>
  <si>
    <t>164,01</t>
  </si>
  <si>
    <t>99,39%</t>
  </si>
  <si>
    <t>36,2387905</t>
  </si>
  <si>
    <t>4,50</t>
  </si>
  <si>
    <t>163,07</t>
  </si>
  <si>
    <t>13,5145669</t>
  </si>
  <si>
    <t>161,09</t>
  </si>
  <si>
    <t>1,8780743</t>
  </si>
  <si>
    <t>159,82</t>
  </si>
  <si>
    <t>14,6745382</t>
  </si>
  <si>
    <t>10,49</t>
  </si>
  <si>
    <t>153,94</t>
  </si>
  <si>
    <t>9,0020710</t>
  </si>
  <si>
    <t>152,14</t>
  </si>
  <si>
    <t>50,10</t>
  </si>
  <si>
    <t>150,46</t>
  </si>
  <si>
    <t>10,77</t>
  </si>
  <si>
    <t>129,38</t>
  </si>
  <si>
    <t>4,2045319</t>
  </si>
  <si>
    <t>128,66</t>
  </si>
  <si>
    <t>40,0431611</t>
  </si>
  <si>
    <t>128,14</t>
  </si>
  <si>
    <t>16,0172644</t>
  </si>
  <si>
    <t>120,77</t>
  </si>
  <si>
    <t>166,6858498</t>
  </si>
  <si>
    <t>120,01</t>
  </si>
  <si>
    <t>10,0107903</t>
  </si>
  <si>
    <t>119,93</t>
  </si>
  <si>
    <t>116,46</t>
  </si>
  <si>
    <t>116,59</t>
  </si>
  <si>
    <t>113,57</t>
  </si>
  <si>
    <t>113,69</t>
  </si>
  <si>
    <t>55,23</t>
  </si>
  <si>
    <t>110,58</t>
  </si>
  <si>
    <t>14,0151064</t>
  </si>
  <si>
    <t>110,16</t>
  </si>
  <si>
    <t>12,1130562</t>
  </si>
  <si>
    <t>106,47</t>
  </si>
  <si>
    <t>33,65</t>
  </si>
  <si>
    <t>101,06</t>
  </si>
  <si>
    <t>3,2803358</t>
  </si>
  <si>
    <t>30,58</t>
  </si>
  <si>
    <t>100,31</t>
  </si>
  <si>
    <t>96,98</t>
  </si>
  <si>
    <t>3,9631087</t>
  </si>
  <si>
    <t>96,94</t>
  </si>
  <si>
    <t>2,1646332</t>
  </si>
  <si>
    <t>44,71</t>
  </si>
  <si>
    <t>96,78</t>
  </si>
  <si>
    <t>96,35</t>
  </si>
  <si>
    <t>96,45</t>
  </si>
  <si>
    <t>93,07</t>
  </si>
  <si>
    <t>93,17</t>
  </si>
  <si>
    <t>90,18</t>
  </si>
  <si>
    <t>17,8992930</t>
  </si>
  <si>
    <t>4,99</t>
  </si>
  <si>
    <t>5,0542828</t>
  </si>
  <si>
    <t>88,55</t>
  </si>
  <si>
    <t>2,9812053</t>
  </si>
  <si>
    <t>29,18</t>
  </si>
  <si>
    <t>86,99</t>
  </si>
  <si>
    <t>4,0827466</t>
  </si>
  <si>
    <t>85,94</t>
  </si>
  <si>
    <t>85,78</t>
  </si>
  <si>
    <t>85,11</t>
  </si>
  <si>
    <t>85,20</t>
  </si>
  <si>
    <t>5,3305456</t>
  </si>
  <si>
    <t>81,72</t>
  </si>
  <si>
    <t>118,8127446</t>
  </si>
  <si>
    <t>79,60</t>
  </si>
  <si>
    <t>4,7451146</t>
  </si>
  <si>
    <t>16,27</t>
  </si>
  <si>
    <t>77,20</t>
  </si>
  <si>
    <t>0,0141216</t>
  </si>
  <si>
    <t>5.407,20</t>
  </si>
  <si>
    <t>76,36</t>
  </si>
  <si>
    <t>7,43</t>
  </si>
  <si>
    <t>74,38</t>
  </si>
  <si>
    <t>11,6861961</t>
  </si>
  <si>
    <t>6,28</t>
  </si>
  <si>
    <t>73,39</t>
  </si>
  <si>
    <t>6,3444407</t>
  </si>
  <si>
    <t>11,43</t>
  </si>
  <si>
    <t>72,52</t>
  </si>
  <si>
    <t>13,0140274</t>
  </si>
  <si>
    <t>5,47</t>
  </si>
  <si>
    <t>71,19</t>
  </si>
  <si>
    <t>71,10</t>
  </si>
  <si>
    <t>71,18</t>
  </si>
  <si>
    <t>32,0345289</t>
  </si>
  <si>
    <t>2,15</t>
  </si>
  <si>
    <t>68,87</t>
  </si>
  <si>
    <t>68,38</t>
  </si>
  <si>
    <t>68,45</t>
  </si>
  <si>
    <t>5,9205816</t>
  </si>
  <si>
    <t>11,53</t>
  </si>
  <si>
    <t>68,26</t>
  </si>
  <si>
    <t>13,32</t>
  </si>
  <si>
    <t>66,67</t>
  </si>
  <si>
    <t>65,15</t>
  </si>
  <si>
    <t>65,22</t>
  </si>
  <si>
    <t>6,0064742</t>
  </si>
  <si>
    <t>10,78</t>
  </si>
  <si>
    <t>64,75</t>
  </si>
  <si>
    <t>12,81</t>
  </si>
  <si>
    <t>63,54</t>
  </si>
  <si>
    <t>63,61</t>
  </si>
  <si>
    <t>1,5724949</t>
  </si>
  <si>
    <t>62,03</t>
  </si>
  <si>
    <t>30,12</t>
  </si>
  <si>
    <t>60,31</t>
  </si>
  <si>
    <t>14,9737497</t>
  </si>
  <si>
    <t>59,89</t>
  </si>
  <si>
    <t>4,98</t>
  </si>
  <si>
    <t>59,82</t>
  </si>
  <si>
    <t>0,0034993</t>
  </si>
  <si>
    <t>16.128,90</t>
  </si>
  <si>
    <t>56,44</t>
  </si>
  <si>
    <t>0,0037069</t>
  </si>
  <si>
    <t>14.652,38</t>
  </si>
  <si>
    <t>54,31</t>
  </si>
  <si>
    <t>53,96</t>
  </si>
  <si>
    <t>54,02</t>
  </si>
  <si>
    <t>51,85</t>
  </si>
  <si>
    <t>51,91</t>
  </si>
  <si>
    <t>0,6494000</t>
  </si>
  <si>
    <t>78,63</t>
  </si>
  <si>
    <t>51,06</t>
  </si>
  <si>
    <t>47,61</t>
  </si>
  <si>
    <t>47,66</t>
  </si>
  <si>
    <t>1,2058998</t>
  </si>
  <si>
    <t>37,18</t>
  </si>
  <si>
    <t>44,84</t>
  </si>
  <si>
    <t>44,81</t>
  </si>
  <si>
    <t>11,0118693</t>
  </si>
  <si>
    <t>44,16</t>
  </si>
  <si>
    <t>6,6157337</t>
  </si>
  <si>
    <t>6,61</t>
  </si>
  <si>
    <t>43,73</t>
  </si>
  <si>
    <t>43,42</t>
  </si>
  <si>
    <t>43,47</t>
  </si>
  <si>
    <t>40,69</t>
  </si>
  <si>
    <t>5,9309828</t>
  </si>
  <si>
    <t>6,80</t>
  </si>
  <si>
    <t>40,33</t>
  </si>
  <si>
    <t>56,9341973</t>
  </si>
  <si>
    <t>38,15</t>
  </si>
  <si>
    <t>0,0095795</t>
  </si>
  <si>
    <t>3.965,01</t>
  </si>
  <si>
    <t>37,98</t>
  </si>
  <si>
    <t>37,20</t>
  </si>
  <si>
    <t>37,24</t>
  </si>
  <si>
    <t>11,6425491</t>
  </si>
  <si>
    <t>2,98</t>
  </si>
  <si>
    <t>34,69</t>
  </si>
  <si>
    <t>17,08</t>
  </si>
  <si>
    <t>34,20</t>
  </si>
  <si>
    <t>34,09</t>
  </si>
  <si>
    <t>16,96</t>
  </si>
  <si>
    <t>0,0153781</t>
  </si>
  <si>
    <t>2.189,75</t>
  </si>
  <si>
    <t>19,6638950</t>
  </si>
  <si>
    <t>33,34</t>
  </si>
  <si>
    <t>32,52</t>
  </si>
  <si>
    <t>30,63</t>
  </si>
  <si>
    <t>30,25</t>
  </si>
  <si>
    <t>29,75</t>
  </si>
  <si>
    <t>13,86</t>
  </si>
  <si>
    <t>27,75</t>
  </si>
  <si>
    <t>8,96</t>
  </si>
  <si>
    <t>26,91</t>
  </si>
  <si>
    <t>25,63</t>
  </si>
  <si>
    <t>6,7164034</t>
  </si>
  <si>
    <t>3,61</t>
  </si>
  <si>
    <t>24,25</t>
  </si>
  <si>
    <t>23,08</t>
  </si>
  <si>
    <t>0,2791509</t>
  </si>
  <si>
    <t>82,47</t>
  </si>
  <si>
    <t>23,02</t>
  </si>
  <si>
    <t>0,2144311</t>
  </si>
  <si>
    <t>20,78</t>
  </si>
  <si>
    <t>12,0175533</t>
  </si>
  <si>
    <t>1,59</t>
  </si>
  <si>
    <t>9,45</t>
  </si>
  <si>
    <t>18,92</t>
  </si>
  <si>
    <t>16,16</t>
  </si>
  <si>
    <t>1,2714635</t>
  </si>
  <si>
    <t>12,66</t>
  </si>
  <si>
    <t>16,10</t>
  </si>
  <si>
    <t>80,9072070</t>
  </si>
  <si>
    <t>15,37</t>
  </si>
  <si>
    <t>0,1072156</t>
  </si>
  <si>
    <t>143,11</t>
  </si>
  <si>
    <t>15,34</t>
  </si>
  <si>
    <t>2,6939703</t>
  </si>
  <si>
    <t>14,30</t>
  </si>
  <si>
    <t>2,2794379</t>
  </si>
  <si>
    <t>0,8032057</t>
  </si>
  <si>
    <t>16,79</t>
  </si>
  <si>
    <t>13,49</t>
  </si>
  <si>
    <t>13,21</t>
  </si>
  <si>
    <t>13,13</t>
  </si>
  <si>
    <t>2,59</t>
  </si>
  <si>
    <t>26,0280547</t>
  </si>
  <si>
    <t>12,49</t>
  </si>
  <si>
    <t>12,41</t>
  </si>
  <si>
    <t>7,8744876</t>
  </si>
  <si>
    <t>12,36</t>
  </si>
  <si>
    <t>0,3216467</t>
  </si>
  <si>
    <t>38,39</t>
  </si>
  <si>
    <t>12,35</t>
  </si>
  <si>
    <t>0,2887471</t>
  </si>
  <si>
    <t>12,04</t>
  </si>
  <si>
    <t>3,0774233</t>
  </si>
  <si>
    <t>3,88</t>
  </si>
  <si>
    <t>11,94</t>
  </si>
  <si>
    <t>10,27</t>
  </si>
  <si>
    <t>10,00</t>
  </si>
  <si>
    <t>4,17</t>
  </si>
  <si>
    <t>8,21</t>
  </si>
  <si>
    <t>7,63</t>
  </si>
  <si>
    <t>0,0017877</t>
  </si>
  <si>
    <t>4.210,18</t>
  </si>
  <si>
    <t>6,99</t>
  </si>
  <si>
    <t>6,92</t>
  </si>
  <si>
    <t>198,2136475</t>
  </si>
  <si>
    <t>0,4504856</t>
  </si>
  <si>
    <t>2,73</t>
  </si>
  <si>
    <t>5,41</t>
  </si>
  <si>
    <t>0,0005468</t>
  </si>
  <si>
    <t>9.709,01</t>
  </si>
  <si>
    <t>0,0046532</t>
  </si>
  <si>
    <t>787,06</t>
  </si>
  <si>
    <t>3,66</t>
  </si>
  <si>
    <t>3,64</t>
  </si>
  <si>
    <t>0,2504099</t>
  </si>
  <si>
    <t>11,25</t>
  </si>
  <si>
    <t>2,82</t>
  </si>
  <si>
    <t>2,51</t>
  </si>
  <si>
    <t>0,1916065</t>
  </si>
  <si>
    <t>12,87</t>
  </si>
  <si>
    <t>0,2002158</t>
  </si>
  <si>
    <t>11,42</t>
  </si>
  <si>
    <t>0,0500820</t>
  </si>
  <si>
    <t>41,39</t>
  </si>
  <si>
    <t>0,1341446</t>
  </si>
  <si>
    <t>523.327,96</t>
  </si>
  <si>
    <t>1,47</t>
  </si>
  <si>
    <t>0,1672803</t>
  </si>
  <si>
    <t>8,63</t>
  </si>
  <si>
    <t>0,1327431</t>
  </si>
  <si>
    <t>0,0010333</t>
  </si>
  <si>
    <t>1.093,30</t>
  </si>
  <si>
    <t>0,0600647</t>
  </si>
  <si>
    <t>12,85</t>
  </si>
  <si>
    <t>0,0261630</t>
  </si>
  <si>
    <t>0,0300324</t>
  </si>
  <si>
    <t>0,1023103</t>
  </si>
  <si>
    <t>0,0238257</t>
  </si>
  <si>
    <t>57.058,31</t>
  </si>
  <si>
    <t>0,0134380</t>
  </si>
  <si>
    <t>0,0110119</t>
  </si>
  <si>
    <t>15,07</t>
  </si>
  <si>
    <t>R$ 4.625,14</t>
  </si>
  <si>
    <t>R$ 4.359,58</t>
  </si>
  <si>
    <t>R$ 643.859,36</t>
  </si>
  <si>
    <t>R$ 429.339,51</t>
  </si>
  <si>
    <t>R$ 10.113,75</t>
  </si>
  <si>
    <t>R$ 7.872,26</t>
  </si>
  <si>
    <t>R$ 79,60</t>
  </si>
  <si>
    <t>M²</t>
  </si>
  <si>
    <t>CALHA DE TIJOLOS MACIÇOS PRENSADOS PARA CONFECÇÃO DE PAREDE DE CALHA, ASSENTADOS E REJUNTADOS COM ARGAMASSA DE CIMENTO E AREIA NO TRAÇO 1:2:8 - 1 VEZ, CHAPISCADOS E REBOCADOS</t>
  </si>
  <si>
    <t>IMPERMEABILIZAÇÃO DE FLOREIRA OU VIGA BALDRAME COM ARGAMASSA DE CIMENTO E AREIA, COM ADITIVO IMPERMEABILIZANTE, E = 2 CM. AF_06/2018</t>
  </si>
  <si>
    <t>EMBOÇO PARA RECEBIMENTO DE CERÂMICA, EM ARGAMASSA TRAÇO 1:2:8, PREPARO MANUAL, APLICADO MANUALMENTE EM FACES INTERNAS DE PAREDES, PARA AMBIENTES COM ÁREA ENTRE 5M² E 10M², ESPESSURA DE  20MM, COM EXECUÇÃO DE TALISCAS. AF_06/2014</t>
  </si>
  <si>
    <t>MASSA ÚNICA, PARA RECEBIMENTO DE PINTURA, EM ARGAMASSA TRAÇO 1:2:8, PREPARO MECÂNICO COM BETONEIRA 400L, APLICADA MANUALMENTE EM FACES INTERNAS DE PAREDES, ESPESSURA DE 10MM, COM EXECUÇÃO DE TALISCAS. AF_06/2014</t>
  </si>
  <si>
    <t>FORRO EM RÉGUAS DE PVC, LISO, PARA AMBIENTES RESIDENCIAIS, INCLUSIVE ESTRUTURA DE FIXAÇÃO. AF_05/2017_PS</t>
  </si>
  <si>
    <t>UM</t>
  </si>
  <si>
    <t>FECHADURA DE EMBUTIR COM CILINDRO, EXTERNA COMPLETA, ACABAMENTO PADRÃO MÉDIO, INCLUSO EXECUÇÃO DE FURO - FORNECIMENTO E INSTALAÇÃO. AF_12/2019</t>
  </si>
  <si>
    <t>PEÇAS SANITÁRIAS</t>
  </si>
  <si>
    <t>ACESSÓRIOS</t>
  </si>
  <si>
    <t>TUBOS E CONEXÕES</t>
  </si>
  <si>
    <t>FOSSA SÉPTICA</t>
  </si>
  <si>
    <t>FILTRO</t>
  </si>
  <si>
    <t>QUADRO DE DISTRIBUIÇÃO</t>
  </si>
  <si>
    <t>ILUMINAÇÃO E CAIXAS ELÉTRICAS</t>
  </si>
  <si>
    <t>TUG´S E TUE´S</t>
  </si>
  <si>
    <t>CABOS E CONDUTORES</t>
  </si>
  <si>
    <r>
      <t>CONTRATAÇÃO DE EMPRESA DE ECONTRATAÇÃO DE EMPRESA DE ENGENHARIA PARA A EXECUÇÃO DAS OBRAS DE REFORMA DA ESCOLA DA  VILA DA INABI  E DA CRECHE DO BOM JESUS DO MUNICÍPIO DE CAMARAGIBE - PE.</t>
    </r>
    <r>
      <rPr>
        <b/>
        <sz val="18"/>
        <color theme="1"/>
        <rFont val="Calibri"/>
        <family val="2"/>
        <scheme val="minor"/>
      </rPr>
      <t xml:space="preserve"> </t>
    </r>
    <r>
      <rPr>
        <b/>
        <sz val="18"/>
        <color theme="4"/>
        <rFont val="Calibri"/>
        <family val="2"/>
        <scheme val="minor"/>
      </rPr>
      <t>(LOTE I)</t>
    </r>
  </si>
  <si>
    <t>REMOÇÃO DE TELHAS DE FIBROCIMENTO METÁLICA E CERÂMICA, DE FORMA MANUAL, SEM REAPROVEITAMENTO. AF_12/2017</t>
  </si>
  <si>
    <t>DEMOLIÇÃO DE LAJES, DE FORMA MANUAL, SEM REAPROVEITAMENTO. AF_12/2017</t>
  </si>
  <si>
    <t>DEMOLIÇÃO DE REVESTIMENTO CERÂMICO, DE FORMA MANUAL, SEM REAPROVEITAMENTO. AF_12/2017</t>
  </si>
  <si>
    <t>DEMOLIÇÃO DE RODAPÉ CERÂMICO, DE FORMA MANUAL, SEM REAPROVEITAMENTO. AF_12/2017</t>
  </si>
  <si>
    <t>REMOÇÃO DE PORTAS, DE FORMA MANUAL, SEM REAPROVEITAMENTO. AF_12/2017</t>
  </si>
  <si>
    <t>LASTRO DE CONCRETO MAGRO, APLICADO EM PISOS, LAJES SOBRE SOLO OU RADIERS, ESPESSURA DE 3 CM. AF_07/2016</t>
  </si>
  <si>
    <t>VERGA PRÉ-MOLDADA PARA PORTAS COM ATÉ 1,5 M DE VÃO. AF_03/2016</t>
  </si>
  <si>
    <t>RECOMPOSIÇÃO DE BASE E OU SUB-BASE PARA FECHAMENTO DE VALAS DE SOLO COM CIMENTO (TEOR DE 8%) - INCLUSO RETIRADA E COLOCAÇÃO DO MATERIAL. AF_12/2020</t>
  </si>
  <si>
    <t>IMPERMEABILIZAÇÃO DE SUPERFÍCIE COM MANTA ASFÁLTICA, DUAS CAMADAS, INCLUSIVE APLICAÇÃO DE PRIMER ASFÁLTICO, E=3MM E E=4MM. AF_06/2018</t>
  </si>
  <si>
    <t xml:space="preserve">APLICAÇÃO MANUAL DE PINTURA COM TINTA LÁTEX ACRÍLICA EM PAREDES, DUAS DEMÃOS. </t>
  </si>
  <si>
    <t>CORRIMÃO SIMPLES, DIÂMETRO EXTERNO = 1 1/2", EM AÇO GALVANIZADO. AF_04/2019_PS 99857</t>
  </si>
  <si>
    <t>PEÇA RETANGULAR PRÉ-MOLDADA, VOLUME DE CONCRETO DE 30 A 100 LITROS, TAXA DE AÇO APROXIMADA DE 30KG/M³. AF_01/2018</t>
  </si>
  <si>
    <t>CABO DE COBRE FLEXÍVEL ISOLADO, 25 MM², ANTI-CHAMA 0,6/1,0 KV, PARA REDE ENTERRADA DE DISTRIBUIÇÃO DE ENERGIA ELÉTRICA - FORNECIMENTO E INSTALAÇÃO.</t>
  </si>
  <si>
    <t>CABO DE COBRE FLEXÍVEL ISOLADO, 16 MM², ANTI-CHAMA 0,6/1,0 KV, PARA DISTRIBUIÇÃO - FORNECIMENTO E INSTALAÇÃO. AF_12/2015</t>
  </si>
  <si>
    <t>TOTAL GERAL: R$ 1.056.000,00 (UM MILHÃO E CINQUENTA E SEIS MIL)</t>
  </si>
  <si>
    <t xml:space="preserve"> 2.4</t>
  </si>
  <si>
    <t xml:space="preserve"> 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</si>
</sst>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\ %"/>
    <numFmt numFmtId="165" formatCode="#,##0.0000000"/>
    <numFmt numFmtId="166" formatCode="_-* #,##0.00_-;\-* #,##0.00_-;_-* \-??_-;_-@_-"/>
    <numFmt numFmtId="167" formatCode="_(* #,##0.00_);_(* \(#,##0.00\);_(* \-??_);_(@_)"/>
    <numFmt numFmtId="168" formatCode="#,##0.0000"/>
    <numFmt numFmtId="169" formatCode="#,##0.00000"/>
  </numFmts>
  <fonts count="7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4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Times New Roman"/>
      <family val="1"/>
    </font>
    <font>
      <sz val="8"/>
      <name val="Calibri"/>
      <family val="2"/>
      <scheme val="minor"/>
    </font>
    <font>
      <sz val="10"/>
      <name val="Arial"/>
      <family val="2"/>
    </font>
    <font>
      <b/>
      <sz val="7"/>
      <color rgb="FF000000"/>
      <name val="Arial"/>
      <family val="2"/>
    </font>
    <font>
      <sz val="11"/>
      <name val="Arial"/>
      <family val="1"/>
    </font>
    <font>
      <sz val="10"/>
      <color theme="1"/>
      <name val="Century Gothic"/>
      <family val="2"/>
    </font>
    <font>
      <b/>
      <sz val="10"/>
      <name val="Arial"/>
      <family val="2"/>
    </font>
    <font>
      <sz val="12"/>
      <color rgb="FF000000"/>
      <name val="Arial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4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b/>
      <sz val="14"/>
      <name val="Arial"/>
      <family val="1"/>
    </font>
    <font>
      <sz val="16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Times New Roman"/>
      <family val="1"/>
    </font>
    <font>
      <b/>
      <sz val="16"/>
      <color rgb="FF231F20"/>
      <name val="Times New Roman"/>
      <family val="1"/>
    </font>
    <font>
      <sz val="16"/>
      <name val="Times New Roman"/>
      <family val="1"/>
    </font>
    <font>
      <sz val="16"/>
      <color rgb="FF231F20"/>
      <name val="Times New Roman"/>
      <family val="1"/>
    </font>
    <font>
      <b/>
      <i/>
      <sz val="16"/>
      <color rgb="FF231F20"/>
      <name val="Times New Roman"/>
      <family val="1"/>
    </font>
    <font>
      <sz val="16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b/>
      <sz val="18"/>
      <name val="Arial"/>
      <family val="2"/>
    </font>
    <font>
      <b/>
      <sz val="16"/>
      <name val="Arial"/>
      <family val="2"/>
    </font>
    <font>
      <b/>
      <sz val="18"/>
      <color rgb="FF000000"/>
      <name val="Arial"/>
      <family val="2"/>
    </font>
    <font>
      <b/>
      <sz val="16"/>
      <color rgb="FF000000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b/>
      <sz val="10"/>
      <color rgb="FF000000"/>
      <name val="Arial"/>
      <family val="1"/>
    </font>
    <font>
      <sz val="10"/>
      <name val="Arial"/>
      <family val="2"/>
      <charset val="1"/>
    </font>
    <font>
      <b/>
      <sz val="16"/>
      <name val="Calibri"/>
      <family val="2"/>
      <charset val="1"/>
    </font>
    <font>
      <sz val="1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i/>
      <sz val="11"/>
      <name val="Calibri"/>
      <family val="2"/>
      <charset val="1"/>
    </font>
    <font>
      <b/>
      <sz val="11"/>
      <name val="Times New Roman"/>
      <family val="1"/>
      <charset val="1"/>
    </font>
    <font>
      <b/>
      <sz val="10"/>
      <name val="Calibri"/>
      <family val="2"/>
      <charset val="1"/>
    </font>
    <font>
      <b/>
      <sz val="10"/>
      <name val="Arial Narrow"/>
      <family val="2"/>
      <charset val="1"/>
    </font>
    <font>
      <b/>
      <sz val="12"/>
      <name val="Arial Narrow"/>
      <family val="2"/>
      <charset val="1"/>
    </font>
    <font>
      <sz val="12"/>
      <name val="Arial"/>
      <family val="1"/>
    </font>
    <font>
      <b/>
      <sz val="12"/>
      <name val="Arial"/>
      <family val="1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8"/>
      <color rgb="FF000000"/>
      <name val="Arial"/>
      <family val="1"/>
    </font>
    <font>
      <sz val="18"/>
      <color rgb="FF000000"/>
      <name val="Arial"/>
      <family val="1"/>
    </font>
    <font>
      <b/>
      <sz val="18"/>
      <name val="Arial"/>
      <family val="1"/>
    </font>
    <font>
      <b/>
      <sz val="18"/>
      <color theme="1"/>
      <name val="Calibri"/>
      <family val="2"/>
      <scheme val="minor"/>
    </font>
    <font>
      <sz val="16"/>
      <color rgb="FF000000"/>
      <name val="Arial"/>
      <family val="1"/>
    </font>
    <font>
      <b/>
      <sz val="16"/>
      <color rgb="FF000000"/>
      <name val="Arial"/>
      <family val="1"/>
    </font>
    <font>
      <b/>
      <sz val="18"/>
      <color theme="4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9D9D9"/>
        <bgColor rgb="FFDDDDDD"/>
      </patternFill>
    </fill>
    <fill>
      <patternFill patternType="solid">
        <fgColor rgb="FFC9C9C9"/>
        <bgColor rgb="FFBFBFBF"/>
      </patternFill>
    </fill>
    <fill>
      <patternFill patternType="solid">
        <fgColor rgb="FFFFE699"/>
        <bgColor rgb="FFFFFFCC"/>
      </patternFill>
    </fill>
    <fill>
      <patternFill patternType="solid">
        <fgColor rgb="FFF7F3DF"/>
      </patternFill>
    </fill>
    <fill>
      <patternFill patternType="solid">
        <fgColor rgb="FFDFF0D8"/>
      </patternFill>
    </fill>
    <fill>
      <patternFill patternType="solid">
        <fgColor theme="9" tint="0.79998168889431442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0" fontId="17" fillId="0" borderId="0"/>
    <xf numFmtId="166" fontId="17" fillId="0" borderId="0" applyBorder="0" applyProtection="0"/>
    <xf numFmtId="0" fontId="11" fillId="0" borderId="0"/>
    <xf numFmtId="0" fontId="11" fillId="0" borderId="0"/>
    <xf numFmtId="9" fontId="1" fillId="0" borderId="0" applyFont="0" applyFill="0" applyBorder="0" applyAlignment="0" applyProtection="0"/>
    <xf numFmtId="167" fontId="51" fillId="0" borderId="0"/>
    <xf numFmtId="0" fontId="51" fillId="0" borderId="0"/>
    <xf numFmtId="0" fontId="51" fillId="0" borderId="0"/>
  </cellStyleXfs>
  <cellXfs count="512">
    <xf numFmtId="0" fontId="0" fillId="0" borderId="0" xfId="0"/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43" fontId="0" fillId="0" borderId="18" xfId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43" fontId="0" fillId="0" borderId="0" xfId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3" fontId="0" fillId="0" borderId="27" xfId="1" applyFont="1" applyBorder="1" applyAlignment="1">
      <alignment vertical="center"/>
    </xf>
    <xf numFmtId="43" fontId="0" fillId="0" borderId="28" xfId="1" applyFont="1" applyBorder="1" applyAlignment="1">
      <alignment vertical="center"/>
    </xf>
    <xf numFmtId="0" fontId="0" fillId="0" borderId="0" xfId="0" applyAlignment="1" applyProtection="1">
      <alignment wrapText="1"/>
      <protection locked="0"/>
    </xf>
    <xf numFmtId="0" fontId="12" fillId="0" borderId="0" xfId="0" applyFont="1" applyAlignment="1">
      <alignment horizontal="right" vertical="center" wrapText="1"/>
    </xf>
    <xf numFmtId="43" fontId="0" fillId="0" borderId="19" xfId="1" applyFont="1" applyBorder="1" applyAlignment="1">
      <alignment vertical="center"/>
    </xf>
    <xf numFmtId="43" fontId="0" fillId="0" borderId="21" xfId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43" fontId="0" fillId="0" borderId="36" xfId="1" applyFont="1" applyBorder="1" applyAlignment="1">
      <alignment vertical="center"/>
    </xf>
    <xf numFmtId="0" fontId="2" fillId="2" borderId="22" xfId="0" applyFont="1" applyFill="1" applyBorder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18" fillId="0" borderId="67" xfId="10" applyFont="1" applyBorder="1" applyAlignment="1">
      <alignment horizontal="center" vertical="center"/>
    </xf>
    <xf numFmtId="0" fontId="18" fillId="0" borderId="67" xfId="10" applyFont="1" applyBorder="1" applyAlignment="1">
      <alignment horizontal="center" vertical="center" wrapText="1"/>
    </xf>
    <xf numFmtId="0" fontId="19" fillId="0" borderId="68" xfId="10" applyFont="1" applyBorder="1" applyAlignment="1">
      <alignment horizontal="center" vertical="center"/>
    </xf>
    <xf numFmtId="0" fontId="15" fillId="0" borderId="8" xfId="8" applyFont="1" applyBorder="1" applyAlignment="1">
      <alignment horizontal="center" vertical="center"/>
    </xf>
    <xf numFmtId="4" fontId="15" fillId="9" borderId="8" xfId="8" applyNumberFormat="1" applyFont="1" applyFill="1" applyBorder="1" applyAlignment="1">
      <alignment vertical="center"/>
    </xf>
    <xf numFmtId="4" fontId="15" fillId="0" borderId="8" xfId="8" applyNumberFormat="1" applyFont="1" applyBorder="1" applyAlignment="1">
      <alignment vertical="center"/>
    </xf>
    <xf numFmtId="4" fontId="11" fillId="0" borderId="21" xfId="8" applyNumberFormat="1" applyFont="1" applyBorder="1" applyAlignment="1">
      <alignment vertical="center"/>
    </xf>
    <xf numFmtId="4" fontId="15" fillId="0" borderId="21" xfId="8" applyNumberFormat="1" applyFont="1" applyBorder="1" applyAlignment="1">
      <alignment vertical="center"/>
    </xf>
    <xf numFmtId="0" fontId="15" fillId="9" borderId="21" xfId="8" applyFont="1" applyFill="1" applyBorder="1" applyAlignment="1">
      <alignment vertical="center"/>
    </xf>
    <xf numFmtId="0" fontId="11" fillId="0" borderId="21" xfId="8" applyFont="1" applyBorder="1" applyAlignment="1">
      <alignment vertical="center"/>
    </xf>
    <xf numFmtId="10" fontId="15" fillId="9" borderId="8" xfId="8" applyNumberFormat="1" applyFont="1" applyFill="1" applyBorder="1" applyAlignment="1">
      <alignment vertical="center"/>
    </xf>
    <xf numFmtId="0" fontId="11" fillId="0" borderId="0" xfId="5" applyAlignment="1">
      <alignment vertical="center"/>
    </xf>
    <xf numFmtId="0" fontId="14" fillId="0" borderId="0" xfId="9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43" fontId="22" fillId="0" borderId="18" xfId="1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20" xfId="0" applyFont="1" applyBorder="1" applyAlignment="1">
      <alignment vertical="center"/>
    </xf>
    <xf numFmtId="43" fontId="22" fillId="0" borderId="0" xfId="1" applyFont="1" applyBorder="1" applyAlignment="1">
      <alignment vertical="center"/>
    </xf>
    <xf numFmtId="43" fontId="22" fillId="0" borderId="29" xfId="1" applyFont="1" applyBorder="1" applyAlignment="1">
      <alignment vertical="center"/>
    </xf>
    <xf numFmtId="43" fontId="22" fillId="0" borderId="0" xfId="1" applyFont="1" applyAlignment="1">
      <alignment vertical="center"/>
    </xf>
    <xf numFmtId="0" fontId="0" fillId="0" borderId="0" xfId="0" applyAlignment="1">
      <alignment horizontal="left" vertical="center"/>
    </xf>
    <xf numFmtId="17" fontId="0" fillId="0" borderId="0" xfId="0" applyNumberForma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8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7" fontId="22" fillId="0" borderId="11" xfId="0" applyNumberFormat="1" applyFont="1" applyBorder="1" applyAlignment="1">
      <alignment horizontal="left" vertical="center"/>
    </xf>
    <xf numFmtId="17" fontId="22" fillId="0" borderId="0" xfId="0" applyNumberFormat="1" applyFont="1" applyAlignment="1">
      <alignment horizontal="left" vertical="center"/>
    </xf>
    <xf numFmtId="0" fontId="22" fillId="11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11" fillId="0" borderId="25" xfId="8" applyFont="1" applyBorder="1" applyAlignment="1">
      <alignment vertical="center" wrapText="1"/>
    </xf>
    <xf numFmtId="49" fontId="11" fillId="10" borderId="64" xfId="8" applyNumberFormat="1" applyFont="1" applyFill="1" applyBorder="1" applyAlignment="1">
      <alignment vertical="center" wrapText="1"/>
    </xf>
    <xf numFmtId="49" fontId="11" fillId="10" borderId="21" xfId="8" applyNumberFormat="1" applyFont="1" applyFill="1" applyBorder="1" applyAlignment="1">
      <alignment vertical="center" wrapText="1"/>
    </xf>
    <xf numFmtId="49" fontId="11" fillId="10" borderId="65" xfId="8" applyNumberFormat="1" applyFont="1" applyFill="1" applyBorder="1" applyAlignment="1">
      <alignment vertical="center" wrapText="1"/>
    </xf>
    <xf numFmtId="0" fontId="23" fillId="13" borderId="79" xfId="12" applyFont="1" applyFill="1" applyBorder="1" applyAlignment="1">
      <alignment horizontal="center" vertical="center"/>
    </xf>
    <xf numFmtId="0" fontId="23" fillId="13" borderId="80" xfId="12" applyFont="1" applyFill="1" applyBorder="1" applyAlignment="1">
      <alignment horizontal="center" vertical="center"/>
    </xf>
    <xf numFmtId="10" fontId="23" fillId="13" borderId="81" xfId="12" applyNumberFormat="1" applyFont="1" applyFill="1" applyBorder="1" applyAlignment="1">
      <alignment horizontal="center" vertical="center"/>
    </xf>
    <xf numFmtId="0" fontId="24" fillId="0" borderId="67" xfId="12" applyFont="1" applyBorder="1" applyAlignment="1">
      <alignment horizontal="center" vertical="center"/>
    </xf>
    <xf numFmtId="0" fontId="24" fillId="0" borderId="82" xfId="12" applyFont="1" applyBorder="1" applyAlignment="1">
      <alignment horizontal="left" vertical="center"/>
    </xf>
    <xf numFmtId="10" fontId="24" fillId="14" borderId="83" xfId="12" applyNumberFormat="1" applyFont="1" applyFill="1" applyBorder="1" applyAlignment="1" applyProtection="1">
      <alignment horizontal="center" vertical="center"/>
      <protection locked="0"/>
    </xf>
    <xf numFmtId="10" fontId="24" fillId="0" borderId="69" xfId="12" applyNumberFormat="1" applyFont="1" applyBorder="1" applyAlignment="1" applyProtection="1">
      <alignment horizontal="center" vertical="center"/>
      <protection locked="0"/>
    </xf>
    <xf numFmtId="0" fontId="24" fillId="0" borderId="84" xfId="12" applyFont="1" applyBorder="1" applyAlignment="1">
      <alignment horizontal="center" vertical="center"/>
    </xf>
    <xf numFmtId="10" fontId="24" fillId="0" borderId="85" xfId="12" applyNumberFormat="1" applyFont="1" applyBorder="1" applyAlignment="1">
      <alignment horizontal="center" vertical="center"/>
    </xf>
    <xf numFmtId="0" fontId="25" fillId="0" borderId="37" xfId="12" applyFont="1" applyBorder="1" applyAlignment="1">
      <alignment horizontal="center" vertical="center" wrapText="1"/>
    </xf>
    <xf numFmtId="0" fontId="25" fillId="0" borderId="77" xfId="12" applyFont="1" applyBorder="1" applyAlignment="1">
      <alignment horizontal="center" vertical="center" wrapText="1"/>
    </xf>
    <xf numFmtId="0" fontId="25" fillId="0" borderId="78" xfId="12" applyFont="1" applyBorder="1" applyAlignment="1">
      <alignment horizontal="center" vertical="center" wrapText="1"/>
    </xf>
    <xf numFmtId="0" fontId="23" fillId="13" borderId="80" xfId="12" applyFont="1" applyFill="1" applyBorder="1" applyAlignment="1">
      <alignment horizontal="left" vertical="center"/>
    </xf>
    <xf numFmtId="0" fontId="23" fillId="13" borderId="87" xfId="12" applyFont="1" applyFill="1" applyBorder="1" applyAlignment="1">
      <alignment horizontal="center" vertical="center"/>
    </xf>
    <xf numFmtId="0" fontId="24" fillId="0" borderId="88" xfId="12" applyFont="1" applyBorder="1" applyAlignment="1">
      <alignment horizontal="center"/>
    </xf>
    <xf numFmtId="0" fontId="24" fillId="0" borderId="0" xfId="12" applyFont="1" applyAlignment="1">
      <alignment horizontal="center"/>
    </xf>
    <xf numFmtId="0" fontId="24" fillId="0" borderId="74" xfId="12" applyFont="1" applyBorder="1" applyAlignment="1">
      <alignment horizontal="center"/>
    </xf>
    <xf numFmtId="0" fontId="25" fillId="0" borderId="88" xfId="12" applyFont="1" applyBorder="1" applyAlignment="1">
      <alignment horizontal="left"/>
    </xf>
    <xf numFmtId="0" fontId="5" fillId="2" borderId="0" xfId="8" applyFont="1" applyFill="1" applyAlignment="1">
      <alignment horizontal="right" vertical="top" wrapText="1"/>
    </xf>
    <xf numFmtId="0" fontId="2" fillId="2" borderId="22" xfId="8" applyFont="1" applyFill="1" applyBorder="1" applyAlignment="1">
      <alignment horizontal="right" vertical="top" wrapText="1"/>
    </xf>
    <xf numFmtId="0" fontId="28" fillId="2" borderId="22" xfId="8" applyFont="1" applyFill="1" applyBorder="1" applyAlignment="1">
      <alignment horizontal="right" vertical="top" wrapText="1"/>
    </xf>
    <xf numFmtId="0" fontId="29" fillId="3" borderId="22" xfId="8" applyFont="1" applyFill="1" applyBorder="1" applyAlignment="1">
      <alignment vertical="top" wrapText="1"/>
    </xf>
    <xf numFmtId="0" fontId="30" fillId="2" borderId="0" xfId="8" applyFont="1" applyFill="1" applyAlignment="1">
      <alignment horizontal="center" vertical="top" wrapText="1"/>
    </xf>
    <xf numFmtId="0" fontId="31" fillId="2" borderId="0" xfId="8" applyFont="1" applyFill="1" applyAlignment="1">
      <alignment horizontal="right" vertical="top" wrapText="1"/>
    </xf>
    <xf numFmtId="0" fontId="30" fillId="2" borderId="0" xfId="8" applyFont="1" applyFill="1" applyAlignment="1">
      <alignment horizontal="left" vertical="top" wrapText="1"/>
    </xf>
    <xf numFmtId="4" fontId="31" fillId="2" borderId="0" xfId="8" applyNumberFormat="1" applyFont="1" applyFill="1" applyAlignment="1">
      <alignment horizontal="right" vertical="top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43" fontId="26" fillId="0" borderId="0" xfId="1" applyFont="1" applyAlignment="1">
      <alignment vertical="center"/>
    </xf>
    <xf numFmtId="43" fontId="36" fillId="0" borderId="73" xfId="3" applyFont="1" applyFill="1" applyBorder="1" applyAlignment="1">
      <alignment horizontal="left" vertical="center" wrapText="1"/>
    </xf>
    <xf numFmtId="10" fontId="38" fillId="5" borderId="61" xfId="2" applyNumberFormat="1" applyFont="1" applyFill="1" applyBorder="1" applyAlignment="1">
      <alignment horizontal="center" vertical="top" shrinkToFit="1"/>
    </xf>
    <xf numFmtId="10" fontId="38" fillId="5" borderId="8" xfId="4" applyNumberFormat="1" applyFont="1" applyFill="1" applyBorder="1" applyAlignment="1">
      <alignment horizontal="right" vertical="center" shrinkToFit="1"/>
    </xf>
    <xf numFmtId="4" fontId="37" fillId="0" borderId="8" xfId="2" applyNumberFormat="1" applyFont="1" applyBorder="1" applyAlignment="1">
      <alignment horizontal="right" vertical="center" shrinkToFit="1"/>
    </xf>
    <xf numFmtId="10" fontId="38" fillId="5" borderId="11" xfId="4" applyNumberFormat="1" applyFont="1" applyFill="1" applyBorder="1" applyAlignment="1">
      <alignment horizontal="right" vertical="center" shrinkToFit="1"/>
    </xf>
    <xf numFmtId="4" fontId="37" fillId="0" borderId="63" xfId="2" applyNumberFormat="1" applyFont="1" applyBorder="1" applyAlignment="1">
      <alignment horizontal="right" vertical="center" shrinkToFit="1"/>
    </xf>
    <xf numFmtId="10" fontId="38" fillId="5" borderId="30" xfId="4" applyNumberFormat="1" applyFont="1" applyFill="1" applyBorder="1" applyAlignment="1">
      <alignment horizontal="right" vertical="center" shrinkToFit="1"/>
    </xf>
    <xf numFmtId="4" fontId="37" fillId="0" borderId="30" xfId="2" applyNumberFormat="1" applyFont="1" applyBorder="1" applyAlignment="1">
      <alignment horizontal="right" vertical="center" shrinkToFit="1"/>
    </xf>
    <xf numFmtId="4" fontId="37" fillId="11" borderId="30" xfId="2" applyNumberFormat="1" applyFont="1" applyFill="1" applyBorder="1" applyAlignment="1">
      <alignment horizontal="right" vertical="center" shrinkToFit="1"/>
    </xf>
    <xf numFmtId="10" fontId="38" fillId="11" borderId="30" xfId="4" applyNumberFormat="1" applyFont="1" applyFill="1" applyBorder="1" applyAlignment="1">
      <alignment horizontal="right" vertical="center" shrinkToFit="1"/>
    </xf>
    <xf numFmtId="0" fontId="39" fillId="0" borderId="4" xfId="2" applyFont="1" applyBorder="1" applyAlignment="1">
      <alignment vertical="center" wrapText="1"/>
    </xf>
    <xf numFmtId="0" fontId="39" fillId="0" borderId="5" xfId="2" applyFont="1" applyBorder="1" applyAlignment="1">
      <alignment horizontal="left" vertical="top" wrapText="1"/>
    </xf>
    <xf numFmtId="4" fontId="35" fillId="0" borderId="5" xfId="2" applyNumberFormat="1" applyFont="1" applyBorder="1" applyAlignment="1">
      <alignment horizontal="right" vertical="top" shrinkToFit="1"/>
    </xf>
    <xf numFmtId="0" fontId="39" fillId="0" borderId="0" xfId="2" applyFont="1" applyAlignment="1">
      <alignment horizontal="left" vertical="top"/>
    </xf>
    <xf numFmtId="0" fontId="39" fillId="0" borderId="19" xfId="2" applyFont="1" applyBorder="1" applyAlignment="1">
      <alignment horizontal="left" vertical="center"/>
    </xf>
    <xf numFmtId="0" fontId="39" fillId="0" borderId="7" xfId="2" applyFont="1" applyBorder="1" applyAlignment="1">
      <alignment vertical="center" wrapText="1"/>
    </xf>
    <xf numFmtId="0" fontId="39" fillId="0" borderId="1" xfId="2" applyFont="1" applyBorder="1" applyAlignment="1">
      <alignment horizontal="left" vertical="top" wrapText="1"/>
    </xf>
    <xf numFmtId="4" fontId="39" fillId="0" borderId="4" xfId="2" applyNumberFormat="1" applyFont="1" applyBorder="1" applyAlignment="1">
      <alignment horizontal="left" vertical="center" wrapText="1"/>
    </xf>
    <xf numFmtId="0" fontId="39" fillId="0" borderId="9" xfId="2" applyFont="1" applyBorder="1" applyAlignment="1">
      <alignment vertical="center" wrapText="1"/>
    </xf>
    <xf numFmtId="0" fontId="39" fillId="0" borderId="10" xfId="2" applyFont="1" applyBorder="1" applyAlignment="1">
      <alignment horizontal="left" vertical="top" wrapText="1"/>
    </xf>
    <xf numFmtId="0" fontId="39" fillId="0" borderId="24" xfId="2" applyFont="1" applyBorder="1" applyAlignment="1">
      <alignment horizontal="left" vertical="center" wrapText="1"/>
    </xf>
    <xf numFmtId="10" fontId="35" fillId="0" borderId="9" xfId="4" applyNumberFormat="1" applyFont="1" applyFill="1" applyBorder="1" applyAlignment="1">
      <alignment horizontal="left" vertical="top" shrinkToFit="1"/>
    </xf>
    <xf numFmtId="10" fontId="40" fillId="0" borderId="26" xfId="4" applyNumberFormat="1" applyFont="1" applyFill="1" applyBorder="1" applyAlignment="1">
      <alignment horizontal="left" vertical="center" wrapText="1"/>
    </xf>
    <xf numFmtId="0" fontId="32" fillId="0" borderId="0" xfId="0" applyFont="1" applyAlignment="1">
      <alignment vertical="center"/>
    </xf>
    <xf numFmtId="43" fontId="32" fillId="0" borderId="27" xfId="1" applyFont="1" applyBorder="1" applyAlignment="1">
      <alignment vertical="center"/>
    </xf>
    <xf numFmtId="43" fontId="32" fillId="0" borderId="28" xfId="1" applyFont="1" applyBorder="1" applyAlignment="1">
      <alignment vertical="center"/>
    </xf>
    <xf numFmtId="0" fontId="28" fillId="0" borderId="22" xfId="8" applyFont="1" applyBorder="1" applyAlignment="1">
      <alignment horizontal="right" vertical="center" wrapText="1"/>
    </xf>
    <xf numFmtId="0" fontId="28" fillId="0" borderId="22" xfId="8" applyFont="1" applyBorder="1" applyAlignment="1">
      <alignment horizontal="left" vertical="center" wrapText="1"/>
    </xf>
    <xf numFmtId="0" fontId="28" fillId="0" borderId="22" xfId="8" applyFont="1" applyBorder="1" applyAlignment="1">
      <alignment horizontal="center" vertical="center" wrapText="1"/>
    </xf>
    <xf numFmtId="43" fontId="26" fillId="0" borderId="27" xfId="1" applyFont="1" applyBorder="1" applyAlignment="1">
      <alignment vertical="center"/>
    </xf>
    <xf numFmtId="43" fontId="26" fillId="0" borderId="28" xfId="1" applyFont="1" applyBorder="1" applyAlignment="1">
      <alignment vertical="center"/>
    </xf>
    <xf numFmtId="43" fontId="26" fillId="0" borderId="36" xfId="1" applyFont="1" applyBorder="1" applyAlignment="1">
      <alignment vertical="center"/>
    </xf>
    <xf numFmtId="43" fontId="26" fillId="0" borderId="7" xfId="1" applyFont="1" applyBorder="1" applyAlignment="1">
      <alignment horizontal="left" vertical="center"/>
    </xf>
    <xf numFmtId="43" fontId="26" fillId="0" borderId="9" xfId="1" applyFont="1" applyBorder="1" applyAlignment="1">
      <alignment horizontal="left" vertical="center"/>
    </xf>
    <xf numFmtId="43" fontId="26" fillId="0" borderId="4" xfId="1" applyFont="1" applyBorder="1" applyAlignment="1">
      <alignment vertical="center"/>
    </xf>
    <xf numFmtId="43" fontId="26" fillId="0" borderId="0" xfId="1" applyFont="1" applyBorder="1" applyAlignment="1">
      <alignment horizontal="left" vertical="center"/>
    </xf>
    <xf numFmtId="0" fontId="26" fillId="0" borderId="8" xfId="1" applyNumberFormat="1" applyFont="1" applyBorder="1" applyAlignment="1">
      <alignment horizontal="left" vertical="center" wrapText="1"/>
    </xf>
    <xf numFmtId="0" fontId="26" fillId="0" borderId="0" xfId="1" applyNumberFormat="1" applyFont="1" applyBorder="1" applyAlignment="1">
      <alignment horizontal="left" vertical="center" wrapText="1"/>
    </xf>
    <xf numFmtId="17" fontId="26" fillId="0" borderId="11" xfId="1" applyNumberFormat="1" applyFont="1" applyBorder="1" applyAlignment="1">
      <alignment horizontal="left" vertical="center"/>
    </xf>
    <xf numFmtId="0" fontId="44" fillId="0" borderId="47" xfId="0" applyFont="1" applyBorder="1" applyAlignment="1">
      <alignment horizontal="center" vertical="center" wrapText="1"/>
    </xf>
    <xf numFmtId="0" fontId="44" fillId="0" borderId="46" xfId="0" applyFont="1" applyBorder="1" applyAlignment="1">
      <alignment horizontal="center" vertical="center" wrapText="1"/>
    </xf>
    <xf numFmtId="0" fontId="45" fillId="8" borderId="49" xfId="0" applyFont="1" applyFill="1" applyBorder="1" applyAlignment="1">
      <alignment horizontal="center" vertical="center" wrapText="1"/>
    </xf>
    <xf numFmtId="0" fontId="45" fillId="8" borderId="50" xfId="0" applyFont="1" applyFill="1" applyBorder="1" applyAlignment="1">
      <alignment horizontal="center" vertical="center" wrapText="1"/>
    </xf>
    <xf numFmtId="0" fontId="45" fillId="8" borderId="54" xfId="0" applyFont="1" applyFill="1" applyBorder="1" applyAlignment="1">
      <alignment horizontal="center" vertical="center" wrapText="1"/>
    </xf>
    <xf numFmtId="0" fontId="46" fillId="0" borderId="50" xfId="0" applyFont="1" applyBorder="1" applyAlignment="1">
      <alignment horizontal="center" vertical="center" wrapText="1"/>
    </xf>
    <xf numFmtId="0" fontId="46" fillId="0" borderId="43" xfId="0" applyFont="1" applyBorder="1" applyAlignment="1">
      <alignment horizontal="left" vertical="center" wrapText="1"/>
    </xf>
    <xf numFmtId="0" fontId="46" fillId="0" borderId="38" xfId="0" applyFont="1" applyBorder="1" applyAlignment="1">
      <alignment horizontal="left" vertical="center" wrapText="1"/>
    </xf>
    <xf numFmtId="0" fontId="26" fillId="0" borderId="20" xfId="0" applyFont="1" applyBorder="1" applyAlignment="1" applyProtection="1">
      <alignment vertical="center" wrapText="1"/>
      <protection locked="0"/>
    </xf>
    <xf numFmtId="0" fontId="48" fillId="0" borderId="38" xfId="0" applyFont="1" applyBorder="1" applyAlignment="1">
      <alignment horizontal="right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0" fontId="26" fillId="0" borderId="31" xfId="0" applyFont="1" applyBorder="1" applyAlignment="1" applyProtection="1">
      <alignment vertical="center" wrapText="1"/>
      <protection locked="0"/>
    </xf>
    <xf numFmtId="0" fontId="48" fillId="0" borderId="58" xfId="0" applyFont="1" applyBorder="1" applyAlignment="1">
      <alignment horizontal="right" vertical="center" wrapText="1"/>
    </xf>
    <xf numFmtId="0" fontId="48" fillId="0" borderId="14" xfId="0" applyFont="1" applyBorder="1" applyAlignment="1" applyProtection="1">
      <alignment vertical="center" wrapText="1"/>
      <protection locked="0"/>
    </xf>
    <xf numFmtId="43" fontId="48" fillId="0" borderId="15" xfId="1" applyFont="1" applyBorder="1" applyAlignment="1" applyProtection="1">
      <alignment horizontal="right" vertical="center" wrapText="1"/>
      <protection locked="0"/>
    </xf>
    <xf numFmtId="43" fontId="48" fillId="0" borderId="16" xfId="1" applyFont="1" applyBorder="1" applyAlignment="1" applyProtection="1">
      <alignment horizontal="right" vertical="center" wrapText="1"/>
      <protection locked="0"/>
    </xf>
    <xf numFmtId="0" fontId="22" fillId="0" borderId="6" xfId="0" applyFont="1" applyBorder="1" applyAlignment="1">
      <alignment horizontal="left" vertical="center" wrapText="1"/>
    </xf>
    <xf numFmtId="0" fontId="28" fillId="2" borderId="89" xfId="8" applyFont="1" applyFill="1" applyBorder="1" applyAlignment="1">
      <alignment vertical="top" wrapText="1"/>
    </xf>
    <xf numFmtId="0" fontId="28" fillId="2" borderId="90" xfId="8" applyFont="1" applyFill="1" applyBorder="1" applyAlignment="1">
      <alignment vertical="top" wrapText="1"/>
    </xf>
    <xf numFmtId="43" fontId="36" fillId="0" borderId="91" xfId="3" applyFont="1" applyFill="1" applyBorder="1" applyAlignment="1">
      <alignment horizontal="left" vertical="center" wrapText="1"/>
    </xf>
    <xf numFmtId="10" fontId="38" fillId="5" borderId="30" xfId="2" applyNumberFormat="1" applyFont="1" applyFill="1" applyBorder="1" applyAlignment="1">
      <alignment horizontal="center" vertical="top" shrinkToFit="1"/>
    </xf>
    <xf numFmtId="43" fontId="32" fillId="0" borderId="36" xfId="1" applyFont="1" applyBorder="1" applyAlignment="1">
      <alignment vertical="center"/>
    </xf>
    <xf numFmtId="0" fontId="41" fillId="12" borderId="15" xfId="0" applyFont="1" applyFill="1" applyBorder="1" applyAlignment="1">
      <alignment vertical="center"/>
    </xf>
    <xf numFmtId="0" fontId="41" fillId="12" borderId="16" xfId="0" applyFont="1" applyFill="1" applyBorder="1" applyAlignment="1">
      <alignment vertical="center"/>
    </xf>
    <xf numFmtId="43" fontId="26" fillId="0" borderId="6" xfId="1" applyFont="1" applyBorder="1" applyAlignment="1">
      <alignment horizontal="left" vertical="center" wrapText="1"/>
    </xf>
    <xf numFmtId="4" fontId="50" fillId="3" borderId="22" xfId="0" applyNumberFormat="1" applyFont="1" applyFill="1" applyBorder="1" applyAlignment="1">
      <alignment horizontal="right" vertical="top" wrapText="1"/>
    </xf>
    <xf numFmtId="164" fontId="50" fillId="3" borderId="22" xfId="0" applyNumberFormat="1" applyFont="1" applyFill="1" applyBorder="1" applyAlignment="1">
      <alignment horizontal="right" vertical="top" wrapText="1"/>
    </xf>
    <xf numFmtId="10" fontId="11" fillId="0" borderId="1" xfId="14" applyNumberFormat="1" applyFont="1" applyFill="1" applyBorder="1" applyAlignment="1">
      <alignment horizontal="center" vertical="center"/>
    </xf>
    <xf numFmtId="10" fontId="11" fillId="0" borderId="8" xfId="14" applyNumberFormat="1" applyFont="1" applyFill="1" applyBorder="1" applyAlignment="1">
      <alignment horizontal="center" vertical="center"/>
    </xf>
    <xf numFmtId="10" fontId="15" fillId="16" borderId="1" xfId="0" applyNumberFormat="1" applyFont="1" applyFill="1" applyBorder="1" applyAlignment="1">
      <alignment horizontal="center" vertical="center" wrapText="1"/>
    </xf>
    <xf numFmtId="10" fontId="15" fillId="16" borderId="8" xfId="0" applyNumberFormat="1" applyFont="1" applyFill="1" applyBorder="1" applyAlignment="1">
      <alignment horizontal="center" vertical="center" wrapText="1"/>
    </xf>
    <xf numFmtId="10" fontId="11" fillId="0" borderId="10" xfId="14" applyNumberFormat="1" applyFont="1" applyFill="1" applyBorder="1" applyAlignment="1">
      <alignment horizontal="center" vertical="center"/>
    </xf>
    <xf numFmtId="10" fontId="11" fillId="0" borderId="11" xfId="14" applyNumberFormat="1" applyFont="1" applyFill="1" applyBorder="1" applyAlignment="1">
      <alignment horizontal="center" vertical="center"/>
    </xf>
    <xf numFmtId="0" fontId="53" fillId="0" borderId="0" xfId="16" applyFont="1" applyAlignment="1">
      <alignment horizontal="left" vertical="center"/>
    </xf>
    <xf numFmtId="0" fontId="53" fillId="0" borderId="0" xfId="16" applyFont="1" applyAlignment="1">
      <alignment horizontal="center" vertical="center"/>
    </xf>
    <xf numFmtId="0" fontId="55" fillId="0" borderId="0" xfId="16" applyFont="1"/>
    <xf numFmtId="0" fontId="56" fillId="0" borderId="93" xfId="16" applyFont="1" applyBorder="1" applyAlignment="1">
      <alignment horizontal="center"/>
    </xf>
    <xf numFmtId="0" fontId="56" fillId="0" borderId="94" xfId="16" applyFont="1" applyBorder="1" applyAlignment="1">
      <alignment horizontal="center"/>
    </xf>
    <xf numFmtId="0" fontId="56" fillId="0" borderId="92" xfId="16" applyFont="1" applyBorder="1" applyAlignment="1">
      <alignment horizontal="center"/>
    </xf>
    <xf numFmtId="0" fontId="55" fillId="0" borderId="95" xfId="16" applyFont="1" applyBorder="1"/>
    <xf numFmtId="0" fontId="55" fillId="0" borderId="96" xfId="16" applyFont="1" applyBorder="1"/>
    <xf numFmtId="0" fontId="55" fillId="0" borderId="97" xfId="16" applyFont="1" applyBorder="1" applyAlignment="1">
      <alignment horizontal="center"/>
    </xf>
    <xf numFmtId="10" fontId="55" fillId="19" borderId="97" xfId="14" applyNumberFormat="1" applyFont="1" applyFill="1" applyBorder="1" applyProtection="1">
      <protection locked="0"/>
    </xf>
    <xf numFmtId="0" fontId="55" fillId="0" borderId="98" xfId="16" applyFont="1" applyBorder="1"/>
    <xf numFmtId="0" fontId="55" fillId="0" borderId="99" xfId="16" applyFont="1" applyBorder="1"/>
    <xf numFmtId="0" fontId="55" fillId="0" borderId="100" xfId="16" applyFont="1" applyBorder="1" applyAlignment="1">
      <alignment horizontal="center"/>
    </xf>
    <xf numFmtId="10" fontId="55" fillId="19" borderId="100" xfId="14" applyNumberFormat="1" applyFont="1" applyFill="1" applyBorder="1" applyProtection="1">
      <protection locked="0"/>
    </xf>
    <xf numFmtId="0" fontId="55" fillId="0" borderId="101" xfId="16" applyFont="1" applyBorder="1"/>
    <xf numFmtId="0" fontId="55" fillId="0" borderId="102" xfId="16" applyFont="1" applyBorder="1"/>
    <xf numFmtId="10" fontId="55" fillId="19" borderId="103" xfId="14" applyNumberFormat="1" applyFont="1" applyFill="1" applyBorder="1" applyProtection="1">
      <protection locked="0"/>
    </xf>
    <xf numFmtId="0" fontId="55" fillId="0" borderId="104" xfId="16" applyFont="1" applyBorder="1"/>
    <xf numFmtId="0" fontId="55" fillId="0" borderId="32" xfId="16" applyFont="1" applyBorder="1" applyAlignment="1">
      <alignment horizontal="center"/>
    </xf>
    <xf numFmtId="0" fontId="55" fillId="0" borderId="88" xfId="16" applyFont="1" applyBorder="1"/>
    <xf numFmtId="10" fontId="55" fillId="0" borderId="103" xfId="14" applyNumberFormat="1" applyFont="1" applyBorder="1" applyProtection="1">
      <protection locked="0"/>
    </xf>
    <xf numFmtId="10" fontId="55" fillId="0" borderId="100" xfId="14" applyNumberFormat="1" applyFont="1" applyBorder="1" applyProtection="1"/>
    <xf numFmtId="10" fontId="55" fillId="0" borderId="103" xfId="14" applyNumberFormat="1" applyFont="1" applyBorder="1" applyAlignment="1" applyProtection="1">
      <alignment horizontal="right"/>
    </xf>
    <xf numFmtId="0" fontId="54" fillId="0" borderId="93" xfId="0" applyFont="1" applyBorder="1"/>
    <xf numFmtId="0" fontId="54" fillId="0" borderId="94" xfId="0" applyFont="1" applyBorder="1"/>
    <xf numFmtId="10" fontId="57" fillId="0" borderId="92" xfId="14" applyNumberFormat="1" applyFont="1" applyBorder="1" applyProtection="1"/>
    <xf numFmtId="0" fontId="58" fillId="0" borderId="105" xfId="16" applyFont="1" applyBorder="1"/>
    <xf numFmtId="0" fontId="55" fillId="0" borderId="106" xfId="16" applyFont="1" applyBorder="1"/>
    <xf numFmtId="168" fontId="59" fillId="0" borderId="106" xfId="17" applyNumberFormat="1" applyFont="1" applyBorder="1" applyAlignment="1">
      <alignment horizontal="right"/>
    </xf>
    <xf numFmtId="169" fontId="60" fillId="0" borderId="107" xfId="17" applyNumberFormat="1" applyFont="1" applyBorder="1" applyAlignment="1">
      <alignment horizontal="center" vertical="center"/>
    </xf>
    <xf numFmtId="10" fontId="38" fillId="5" borderId="109" xfId="2" applyNumberFormat="1" applyFont="1" applyFill="1" applyBorder="1" applyAlignment="1">
      <alignment horizontal="center" vertical="top" shrinkToFit="1"/>
    </xf>
    <xf numFmtId="43" fontId="36" fillId="0" borderId="86" xfId="3" applyFont="1" applyFill="1" applyBorder="1" applyAlignment="1">
      <alignment horizontal="left" vertical="center" wrapText="1"/>
    </xf>
    <xf numFmtId="43" fontId="36" fillId="0" borderId="92" xfId="3" applyFont="1" applyFill="1" applyBorder="1" applyAlignment="1">
      <alignment horizontal="left" vertical="center" wrapText="1"/>
    </xf>
    <xf numFmtId="10" fontId="38" fillId="5" borderId="92" xfId="2" applyNumberFormat="1" applyFont="1" applyFill="1" applyBorder="1" applyAlignment="1">
      <alignment horizontal="center" vertical="top" shrinkToFit="1"/>
    </xf>
    <xf numFmtId="1" fontId="35" fillId="15" borderId="4" xfId="2" applyNumberFormat="1" applyFont="1" applyFill="1" applyBorder="1" applyAlignment="1">
      <alignment horizontal="center" vertical="center" shrinkToFit="1"/>
    </xf>
    <xf numFmtId="1" fontId="35" fillId="15" borderId="5" xfId="2" applyNumberFormat="1" applyFont="1" applyFill="1" applyBorder="1" applyAlignment="1">
      <alignment horizontal="center" vertical="center" shrinkToFit="1"/>
    </xf>
    <xf numFmtId="43" fontId="36" fillId="0" borderId="110" xfId="3" applyFont="1" applyFill="1" applyBorder="1" applyAlignment="1">
      <alignment horizontal="left" vertical="center" wrapText="1"/>
    </xf>
    <xf numFmtId="43" fontId="36" fillId="0" borderId="111" xfId="3" applyFont="1" applyFill="1" applyBorder="1" applyAlignment="1">
      <alignment horizontal="left" vertical="center" wrapText="1"/>
    </xf>
    <xf numFmtId="10" fontId="38" fillId="5" borderId="110" xfId="2" applyNumberFormat="1" applyFont="1" applyFill="1" applyBorder="1" applyAlignment="1">
      <alignment horizontal="center" vertical="top" shrinkToFit="1"/>
    </xf>
    <xf numFmtId="10" fontId="38" fillId="5" borderId="111" xfId="2" applyNumberFormat="1" applyFont="1" applyFill="1" applyBorder="1" applyAlignment="1">
      <alignment horizontal="center" vertical="top" shrinkToFit="1"/>
    </xf>
    <xf numFmtId="10" fontId="38" fillId="5" borderId="112" xfId="2" applyNumberFormat="1" applyFont="1" applyFill="1" applyBorder="1" applyAlignment="1">
      <alignment horizontal="center" vertical="top" shrinkToFit="1"/>
    </xf>
    <xf numFmtId="10" fontId="38" fillId="5" borderId="113" xfId="2" applyNumberFormat="1" applyFont="1" applyFill="1" applyBorder="1" applyAlignment="1">
      <alignment horizontal="center" vertical="top" shrinkToFit="1"/>
    </xf>
    <xf numFmtId="10" fontId="38" fillId="5" borderId="114" xfId="2" applyNumberFormat="1" applyFont="1" applyFill="1" applyBorder="1" applyAlignment="1">
      <alignment horizontal="center" vertical="top" shrinkToFit="1"/>
    </xf>
    <xf numFmtId="43" fontId="36" fillId="0" borderId="13" xfId="3" applyFont="1" applyFill="1" applyBorder="1" applyAlignment="1">
      <alignment horizontal="left" vertical="center" wrapText="1"/>
    </xf>
    <xf numFmtId="43" fontId="36" fillId="0" borderId="3" xfId="3" applyFont="1" applyFill="1" applyBorder="1" applyAlignment="1">
      <alignment horizontal="left" vertical="center" wrapText="1"/>
    </xf>
    <xf numFmtId="43" fontId="36" fillId="0" borderId="115" xfId="3" applyFont="1" applyFill="1" applyBorder="1" applyAlignment="1">
      <alignment horizontal="left" vertical="center" wrapText="1"/>
    </xf>
    <xf numFmtId="43" fontId="36" fillId="0" borderId="63" xfId="3" applyFont="1" applyFill="1" applyBorder="1" applyAlignment="1">
      <alignment horizontal="left" vertical="center" wrapText="1"/>
    </xf>
    <xf numFmtId="4" fontId="37" fillId="0" borderId="115" xfId="2" applyNumberFormat="1" applyFont="1" applyBorder="1" applyAlignment="1">
      <alignment horizontal="right" vertical="center" shrinkToFit="1"/>
    </xf>
    <xf numFmtId="1" fontId="35" fillId="15" borderId="108" xfId="2" applyNumberFormat="1" applyFont="1" applyFill="1" applyBorder="1" applyAlignment="1">
      <alignment horizontal="center" vertical="center" shrinkToFit="1"/>
    </xf>
    <xf numFmtId="43" fontId="36" fillId="0" borderId="93" xfId="3" applyFont="1" applyFill="1" applyBorder="1" applyAlignment="1">
      <alignment horizontal="left" vertical="center" wrapText="1"/>
    </xf>
    <xf numFmtId="10" fontId="38" fillId="5" borderId="93" xfId="2" applyNumberFormat="1" applyFont="1" applyFill="1" applyBorder="1" applyAlignment="1">
      <alignment horizontal="center" vertical="top" shrinkToFit="1"/>
    </xf>
    <xf numFmtId="10" fontId="38" fillId="5" borderId="24" xfId="2" applyNumberFormat="1" applyFont="1" applyFill="1" applyBorder="1" applyAlignment="1">
      <alignment horizontal="center" vertical="top" shrinkToFit="1"/>
    </xf>
    <xf numFmtId="0" fontId="34" fillId="0" borderId="116" xfId="2" applyFont="1" applyBorder="1" applyAlignment="1">
      <alignment horizontal="center" vertical="center" wrapText="1"/>
    </xf>
    <xf numFmtId="4" fontId="37" fillId="0" borderId="117" xfId="2" applyNumberFormat="1" applyFont="1" applyBorder="1" applyAlignment="1">
      <alignment horizontal="right" vertical="center" shrinkToFit="1"/>
    </xf>
    <xf numFmtId="10" fontId="38" fillId="5" borderId="117" xfId="4" applyNumberFormat="1" applyFont="1" applyFill="1" applyBorder="1" applyAlignment="1">
      <alignment horizontal="right" vertical="center" shrinkToFit="1"/>
    </xf>
    <xf numFmtId="10" fontId="38" fillId="5" borderId="118" xfId="4" applyNumberFormat="1" applyFont="1" applyFill="1" applyBorder="1" applyAlignment="1">
      <alignment horizontal="right" vertical="center" shrinkToFit="1"/>
    </xf>
    <xf numFmtId="0" fontId="16" fillId="0" borderId="22" xfId="8" applyFont="1" applyBorder="1" applyAlignment="1">
      <alignment horizontal="right" vertical="center" wrapText="1"/>
    </xf>
    <xf numFmtId="0" fontId="16" fillId="0" borderId="22" xfId="8" applyFont="1" applyBorder="1" applyAlignment="1">
      <alignment horizontal="left" vertical="center" wrapText="1"/>
    </xf>
    <xf numFmtId="0" fontId="16" fillId="0" borderId="22" xfId="8" applyFont="1" applyBorder="1" applyAlignment="1">
      <alignment horizontal="center" vertical="center" wrapText="1"/>
    </xf>
    <xf numFmtId="0" fontId="61" fillId="2" borderId="0" xfId="8" applyFont="1" applyFill="1" applyAlignment="1">
      <alignment horizontal="left" vertical="center" wrapText="1"/>
    </xf>
    <xf numFmtId="0" fontId="41" fillId="0" borderId="15" xfId="0" applyFont="1" applyBorder="1" applyAlignment="1">
      <alignment vertical="center"/>
    </xf>
    <xf numFmtId="0" fontId="41" fillId="0" borderId="16" xfId="0" applyFont="1" applyBorder="1" applyAlignment="1">
      <alignment vertical="center"/>
    </xf>
    <xf numFmtId="0" fontId="62" fillId="2" borderId="0" xfId="8" applyFont="1" applyFill="1" applyAlignment="1">
      <alignment horizontal="right" vertical="center" wrapText="1"/>
    </xf>
    <xf numFmtId="0" fontId="62" fillId="2" borderId="0" xfId="8" applyFont="1" applyFill="1" applyAlignment="1">
      <alignment horizontal="left" vertical="center" wrapText="1"/>
    </xf>
    <xf numFmtId="4" fontId="62" fillId="2" borderId="0" xfId="8" applyNumberFormat="1" applyFont="1" applyFill="1" applyAlignment="1">
      <alignment horizontal="right" vertical="center" wrapText="1"/>
    </xf>
    <xf numFmtId="0" fontId="4" fillId="2" borderId="0" xfId="8" applyFont="1" applyFill="1" applyAlignment="1">
      <alignment horizontal="right" vertical="top" wrapText="1"/>
    </xf>
    <xf numFmtId="0" fontId="4" fillId="6" borderId="22" xfId="8" applyFont="1" applyFill="1" applyBorder="1" applyAlignment="1">
      <alignment horizontal="left" vertical="top" wrapText="1"/>
    </xf>
    <xf numFmtId="0" fontId="2" fillId="2" borderId="22" xfId="8" applyFont="1" applyFill="1" applyBorder="1" applyAlignment="1">
      <alignment horizontal="left" vertical="top" wrapText="1"/>
    </xf>
    <xf numFmtId="0" fontId="3" fillId="21" borderId="22" xfId="8" applyFont="1" applyFill="1" applyBorder="1" applyAlignment="1">
      <alignment horizontal="left" vertical="top" wrapText="1"/>
    </xf>
    <xf numFmtId="0" fontId="4" fillId="7" borderId="22" xfId="8" applyFont="1" applyFill="1" applyBorder="1" applyAlignment="1">
      <alignment horizontal="left" vertical="top" wrapText="1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63" fillId="12" borderId="0" xfId="0" applyFont="1" applyFill="1" applyAlignment="1">
      <alignment vertical="center"/>
    </xf>
    <xf numFmtId="0" fontId="5" fillId="2" borderId="0" xfId="8" applyFont="1" applyFill="1" applyAlignment="1">
      <alignment horizontal="center" vertical="top" wrapText="1"/>
    </xf>
    <xf numFmtId="0" fontId="61" fillId="0" borderId="0" xfId="8" applyFont="1" applyAlignment="1">
      <alignment horizontal="center" vertical="center" wrapText="1"/>
    </xf>
    <xf numFmtId="0" fontId="62" fillId="0" borderId="0" xfId="8" applyFont="1" applyAlignment="1">
      <alignment horizontal="right" vertical="center" wrapText="1"/>
    </xf>
    <xf numFmtId="0" fontId="61" fillId="0" borderId="0" xfId="8" applyFont="1" applyAlignment="1">
      <alignment horizontal="left" vertical="center" wrapText="1"/>
    </xf>
    <xf numFmtId="0" fontId="4" fillId="6" borderId="22" xfId="8" applyFont="1" applyFill="1" applyBorder="1" applyAlignment="1">
      <alignment horizontal="right" vertical="center" wrapText="1"/>
    </xf>
    <xf numFmtId="0" fontId="4" fillId="6" borderId="22" xfId="8" applyFont="1" applyFill="1" applyBorder="1" applyAlignment="1">
      <alignment horizontal="left" vertical="center" wrapText="1"/>
    </xf>
    <xf numFmtId="0" fontId="4" fillId="6" borderId="22" xfId="8" applyFont="1" applyFill="1" applyBorder="1" applyAlignment="1">
      <alignment horizontal="center" vertical="center" wrapText="1"/>
    </xf>
    <xf numFmtId="4" fontId="4" fillId="6" borderId="22" xfId="8" applyNumberFormat="1" applyFont="1" applyFill="1" applyBorder="1" applyAlignment="1">
      <alignment horizontal="right" vertical="center" wrapText="1"/>
    </xf>
    <xf numFmtId="0" fontId="4" fillId="7" borderId="22" xfId="8" applyFont="1" applyFill="1" applyBorder="1" applyAlignment="1">
      <alignment horizontal="right" vertical="center" wrapText="1"/>
    </xf>
    <xf numFmtId="0" fontId="4" fillId="7" borderId="22" xfId="8" applyFont="1" applyFill="1" applyBorder="1" applyAlignment="1">
      <alignment horizontal="left" vertical="center" wrapText="1"/>
    </xf>
    <xf numFmtId="0" fontId="4" fillId="7" borderId="22" xfId="8" applyFont="1" applyFill="1" applyBorder="1" applyAlignment="1">
      <alignment horizontal="center" vertical="center" wrapText="1"/>
    </xf>
    <xf numFmtId="4" fontId="4" fillId="7" borderId="22" xfId="8" applyNumberFormat="1" applyFont="1" applyFill="1" applyBorder="1" applyAlignment="1">
      <alignment horizontal="right" vertical="center" wrapText="1"/>
    </xf>
    <xf numFmtId="0" fontId="3" fillId="20" borderId="22" xfId="8" applyFont="1" applyFill="1" applyBorder="1" applyAlignment="1">
      <alignment horizontal="right" vertical="center" wrapText="1"/>
    </xf>
    <xf numFmtId="0" fontId="3" fillId="20" borderId="22" xfId="8" applyFont="1" applyFill="1" applyBorder="1" applyAlignment="1">
      <alignment horizontal="left" vertical="center" wrapText="1"/>
    </xf>
    <xf numFmtId="0" fontId="3" fillId="20" borderId="22" xfId="8" applyFont="1" applyFill="1" applyBorder="1" applyAlignment="1">
      <alignment horizontal="center" vertical="center" wrapText="1"/>
    </xf>
    <xf numFmtId="4" fontId="3" fillId="20" borderId="22" xfId="8" applyNumberFormat="1" applyFont="1" applyFill="1" applyBorder="1" applyAlignment="1">
      <alignment horizontal="right" vertical="center" wrapText="1"/>
    </xf>
    <xf numFmtId="0" fontId="4" fillId="2" borderId="0" xfId="8" applyFont="1" applyFill="1" applyAlignment="1">
      <alignment horizontal="center" vertical="center" wrapText="1"/>
    </xf>
    <xf numFmtId="0" fontId="4" fillId="2" borderId="0" xfId="8" applyFont="1" applyFill="1" applyAlignment="1">
      <alignment horizontal="right" vertical="center" wrapText="1"/>
    </xf>
    <xf numFmtId="0" fontId="5" fillId="2" borderId="0" xfId="8" applyFont="1" applyFill="1" applyAlignment="1">
      <alignment horizontal="right" vertical="center" wrapText="1"/>
    </xf>
    <xf numFmtId="0" fontId="4" fillId="2" borderId="0" xfId="8" applyFont="1" applyFill="1" applyAlignment="1">
      <alignment horizontal="left" vertical="center" wrapText="1"/>
    </xf>
    <xf numFmtId="0" fontId="2" fillId="2" borderId="22" xfId="8" applyFont="1" applyFill="1" applyBorder="1" applyAlignment="1">
      <alignment horizontal="center" vertical="top" wrapText="1"/>
    </xf>
    <xf numFmtId="0" fontId="3" fillId="21" borderId="22" xfId="8" applyFont="1" applyFill="1" applyBorder="1" applyAlignment="1">
      <alignment horizontal="center" vertical="top" wrapText="1"/>
    </xf>
    <xf numFmtId="0" fontId="3" fillId="21" borderId="22" xfId="8" applyFont="1" applyFill="1" applyBorder="1" applyAlignment="1">
      <alignment horizontal="right" vertical="top" wrapText="1"/>
    </xf>
    <xf numFmtId="4" fontId="3" fillId="21" borderId="22" xfId="8" applyNumberFormat="1" applyFont="1" applyFill="1" applyBorder="1" applyAlignment="1">
      <alignment horizontal="right" vertical="top" wrapText="1"/>
    </xf>
    <xf numFmtId="165" fontId="3" fillId="21" borderId="22" xfId="8" applyNumberFormat="1" applyFont="1" applyFill="1" applyBorder="1" applyAlignment="1">
      <alignment horizontal="right" vertical="top" wrapText="1"/>
    </xf>
    <xf numFmtId="0" fontId="3" fillId="21" borderId="53" xfId="8" applyFont="1" applyFill="1" applyBorder="1" applyAlignment="1">
      <alignment horizontal="left" vertical="top" wrapText="1"/>
    </xf>
    <xf numFmtId="0" fontId="4" fillId="6" borderId="22" xfId="8" applyFont="1" applyFill="1" applyBorder="1" applyAlignment="1">
      <alignment horizontal="center" vertical="top" wrapText="1"/>
    </xf>
    <xf numFmtId="0" fontId="4" fillId="6" borderId="22" xfId="8" applyFont="1" applyFill="1" applyBorder="1" applyAlignment="1">
      <alignment horizontal="right" vertical="top" wrapText="1"/>
    </xf>
    <xf numFmtId="4" fontId="4" fillId="6" borderId="22" xfId="8" applyNumberFormat="1" applyFont="1" applyFill="1" applyBorder="1" applyAlignment="1">
      <alignment horizontal="right" vertical="top" wrapText="1"/>
    </xf>
    <xf numFmtId="165" fontId="4" fillId="6" borderId="22" xfId="8" applyNumberFormat="1" applyFont="1" applyFill="1" applyBorder="1" applyAlignment="1">
      <alignment horizontal="right" vertical="top" wrapText="1"/>
    </xf>
    <xf numFmtId="0" fontId="4" fillId="7" borderId="22" xfId="8" applyFont="1" applyFill="1" applyBorder="1" applyAlignment="1">
      <alignment horizontal="center" vertical="top" wrapText="1"/>
    </xf>
    <xf numFmtId="0" fontId="4" fillId="7" borderId="22" xfId="8" applyFont="1" applyFill="1" applyBorder="1" applyAlignment="1">
      <alignment horizontal="right" vertical="top" wrapText="1"/>
    </xf>
    <xf numFmtId="4" fontId="4" fillId="7" borderId="22" xfId="8" applyNumberFormat="1" applyFont="1" applyFill="1" applyBorder="1" applyAlignment="1">
      <alignment horizontal="right" vertical="top" wrapText="1"/>
    </xf>
    <xf numFmtId="165" fontId="4" fillId="7" borderId="22" xfId="8" applyNumberFormat="1" applyFont="1" applyFill="1" applyBorder="1" applyAlignment="1">
      <alignment horizontal="right" vertical="top" wrapText="1"/>
    </xf>
    <xf numFmtId="0" fontId="4" fillId="2" borderId="0" xfId="8" applyFont="1" applyFill="1" applyAlignment="1">
      <alignment horizontal="left" vertical="top" wrapText="1"/>
    </xf>
    <xf numFmtId="0" fontId="4" fillId="2" borderId="0" xfId="8" applyFont="1" applyFill="1" applyAlignment="1">
      <alignment horizontal="center" vertical="top" wrapText="1"/>
    </xf>
    <xf numFmtId="4" fontId="4" fillId="2" borderId="0" xfId="8" applyNumberFormat="1" applyFont="1" applyFill="1" applyAlignment="1">
      <alignment horizontal="right" vertical="top" wrapText="1"/>
    </xf>
    <xf numFmtId="0" fontId="28" fillId="2" borderId="35" xfId="0" applyFont="1" applyFill="1" applyBorder="1" applyAlignment="1">
      <alignment horizontal="center" vertical="center" wrapText="1"/>
    </xf>
    <xf numFmtId="0" fontId="28" fillId="2" borderId="72" xfId="0" applyFont="1" applyFill="1" applyBorder="1" applyAlignment="1">
      <alignment horizontal="center" vertical="center" wrapText="1"/>
    </xf>
    <xf numFmtId="0" fontId="28" fillId="2" borderId="72" xfId="0" applyFont="1" applyFill="1" applyBorder="1" applyAlignment="1">
      <alignment horizontal="left" vertical="center" wrapText="1"/>
    </xf>
    <xf numFmtId="43" fontId="28" fillId="2" borderId="72" xfId="1" applyFont="1" applyFill="1" applyBorder="1" applyAlignment="1">
      <alignment horizontal="right" vertical="center" wrapText="1"/>
    </xf>
    <xf numFmtId="0" fontId="28" fillId="2" borderId="72" xfId="0" applyFont="1" applyFill="1" applyBorder="1" applyAlignment="1">
      <alignment horizontal="right" vertical="center" wrapText="1"/>
    </xf>
    <xf numFmtId="0" fontId="66" fillId="3" borderId="22" xfId="0" applyFont="1" applyFill="1" applyBorder="1" applyAlignment="1">
      <alignment horizontal="left" vertical="center" wrapText="1"/>
    </xf>
    <xf numFmtId="0" fontId="66" fillId="3" borderId="22" xfId="0" applyFont="1" applyFill="1" applyBorder="1" applyAlignment="1">
      <alignment horizontal="right" vertical="center" wrapText="1"/>
    </xf>
    <xf numFmtId="4" fontId="66" fillId="3" borderId="22" xfId="0" applyNumberFormat="1" applyFont="1" applyFill="1" applyBorder="1" applyAlignment="1">
      <alignment horizontal="right" vertical="center" wrapText="1"/>
    </xf>
    <xf numFmtId="0" fontId="67" fillId="0" borderId="22" xfId="0" applyFont="1" applyBorder="1" applyAlignment="1">
      <alignment horizontal="left" vertical="center" wrapText="1"/>
    </xf>
    <xf numFmtId="0" fontId="67" fillId="0" borderId="22" xfId="0" applyFont="1" applyBorder="1" applyAlignment="1">
      <alignment horizontal="right" vertical="center" wrapText="1"/>
    </xf>
    <xf numFmtId="0" fontId="67" fillId="0" borderId="22" xfId="0" applyFont="1" applyBorder="1" applyAlignment="1">
      <alignment horizontal="center" vertical="center" wrapText="1"/>
    </xf>
    <xf numFmtId="43" fontId="67" fillId="0" borderId="22" xfId="1" applyFont="1" applyFill="1" applyBorder="1" applyAlignment="1">
      <alignment horizontal="right" vertical="center" wrapText="1"/>
    </xf>
    <xf numFmtId="4" fontId="67" fillId="0" borderId="22" xfId="0" applyNumberFormat="1" applyFont="1" applyBorder="1" applyAlignment="1">
      <alignment horizontal="right" vertical="center" wrapText="1"/>
    </xf>
    <xf numFmtId="43" fontId="66" fillId="3" borderId="22" xfId="1" applyFont="1" applyFill="1" applyBorder="1" applyAlignment="1">
      <alignment horizontal="right" vertical="center" wrapText="1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43" fontId="64" fillId="0" borderId="0" xfId="1" applyFont="1" applyAlignment="1">
      <alignment vertical="center"/>
    </xf>
    <xf numFmtId="43" fontId="68" fillId="2" borderId="0" xfId="1" applyFont="1" applyFill="1" applyAlignment="1">
      <alignment vertical="center" wrapText="1"/>
    </xf>
    <xf numFmtId="4" fontId="68" fillId="2" borderId="6" xfId="0" applyNumberFormat="1" applyFont="1" applyFill="1" applyBorder="1" applyAlignment="1">
      <alignment vertical="center" wrapText="1"/>
    </xf>
    <xf numFmtId="4" fontId="68" fillId="2" borderId="8" xfId="0" applyNumberFormat="1" applyFont="1" applyFill="1" applyBorder="1" applyAlignment="1">
      <alignment vertical="center" wrapText="1"/>
    </xf>
    <xf numFmtId="4" fontId="68" fillId="2" borderId="11" xfId="0" applyNumberFormat="1" applyFont="1" applyFill="1" applyBorder="1" applyAlignment="1">
      <alignment vertical="center" wrapText="1"/>
    </xf>
    <xf numFmtId="0" fontId="70" fillId="0" borderId="22" xfId="0" applyFont="1" applyBorder="1" applyAlignment="1">
      <alignment horizontal="center" vertical="center" wrapText="1"/>
    </xf>
    <xf numFmtId="0" fontId="71" fillId="3" borderId="22" xfId="0" applyFont="1" applyFill="1" applyBorder="1" applyAlignment="1">
      <alignment horizontal="left" vertical="center" wrapText="1"/>
    </xf>
    <xf numFmtId="0" fontId="67" fillId="10" borderId="22" xfId="0" applyFont="1" applyFill="1" applyBorder="1" applyAlignment="1">
      <alignment horizontal="left" vertical="center" wrapText="1"/>
    </xf>
    <xf numFmtId="4" fontId="67" fillId="10" borderId="22" xfId="0" applyNumberFormat="1" applyFont="1" applyFill="1" applyBorder="1" applyAlignment="1">
      <alignment horizontal="right" vertical="center" wrapText="1"/>
    </xf>
    <xf numFmtId="4" fontId="22" fillId="0" borderId="0" xfId="0" applyNumberFormat="1" applyFont="1" applyAlignment="1">
      <alignment vertical="center"/>
    </xf>
    <xf numFmtId="165" fontId="3" fillId="21" borderId="22" xfId="8" quotePrefix="1" applyNumberFormat="1" applyFont="1" applyFill="1" applyBorder="1" applyAlignment="1">
      <alignment horizontal="right" vertical="top" wrapText="1"/>
    </xf>
    <xf numFmtId="0" fontId="3" fillId="22" borderId="22" xfId="0" applyFont="1" applyFill="1" applyBorder="1" applyAlignment="1">
      <alignment horizontal="left" vertical="center" wrapText="1"/>
    </xf>
    <xf numFmtId="0" fontId="3" fillId="22" borderId="22" xfId="0" applyFont="1" applyFill="1" applyBorder="1" applyAlignment="1">
      <alignment horizontal="right" vertical="center" wrapText="1"/>
    </xf>
    <xf numFmtId="0" fontId="3" fillId="22" borderId="22" xfId="0" applyFont="1" applyFill="1" applyBorder="1" applyAlignment="1">
      <alignment horizontal="center" vertical="center" wrapText="1"/>
    </xf>
    <xf numFmtId="43" fontId="3" fillId="22" borderId="22" xfId="1" applyFont="1" applyFill="1" applyBorder="1" applyAlignment="1">
      <alignment horizontal="right" vertical="center" wrapText="1"/>
    </xf>
    <xf numFmtId="4" fontId="3" fillId="22" borderId="22" xfId="0" applyNumberFormat="1" applyFont="1" applyFill="1" applyBorder="1" applyAlignment="1">
      <alignment horizontal="right" vertical="center" wrapText="1"/>
    </xf>
    <xf numFmtId="0" fontId="3" fillId="10" borderId="0" xfId="8" applyFont="1" applyFill="1" applyAlignment="1">
      <alignment horizontal="left" vertical="top" wrapText="1"/>
    </xf>
    <xf numFmtId="0" fontId="3" fillId="10" borderId="0" xfId="0" applyFont="1" applyFill="1" applyAlignment="1">
      <alignment horizontal="right" vertical="center" wrapText="1"/>
    </xf>
    <xf numFmtId="0" fontId="3" fillId="10" borderId="0" xfId="0" applyFont="1" applyFill="1" applyAlignment="1">
      <alignment horizontal="left" vertical="center" wrapText="1"/>
    </xf>
    <xf numFmtId="0" fontId="3" fillId="10" borderId="0" xfId="0" applyFont="1" applyFill="1" applyAlignment="1">
      <alignment horizontal="center" vertical="center" wrapText="1"/>
    </xf>
    <xf numFmtId="43" fontId="3" fillId="10" borderId="0" xfId="1" applyFont="1" applyFill="1" applyBorder="1" applyAlignment="1">
      <alignment horizontal="right" vertical="center" wrapText="1"/>
    </xf>
    <xf numFmtId="4" fontId="3" fillId="10" borderId="0" xfId="0" applyNumberFormat="1" applyFont="1" applyFill="1" applyAlignment="1">
      <alignment horizontal="right" vertical="center" wrapText="1"/>
    </xf>
    <xf numFmtId="0" fontId="31" fillId="2" borderId="0" xfId="8" applyFont="1" applyFill="1" applyAlignment="1">
      <alignment horizontal="left" vertical="top" wrapText="1"/>
    </xf>
    <xf numFmtId="0" fontId="31" fillId="2" borderId="0" xfId="8" applyFont="1" applyFill="1" applyAlignment="1">
      <alignment horizontal="right" vertical="top" wrapText="1"/>
    </xf>
    <xf numFmtId="43" fontId="26" fillId="0" borderId="4" xfId="1" applyFont="1" applyBorder="1" applyAlignment="1">
      <alignment horizontal="left" vertical="center"/>
    </xf>
    <xf numFmtId="43" fontId="26" fillId="0" borderId="6" xfId="1" applyFont="1" applyBorder="1" applyAlignment="1">
      <alignment horizontal="left" vertical="center"/>
    </xf>
    <xf numFmtId="0" fontId="26" fillId="0" borderId="73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43" fontId="26" fillId="0" borderId="7" xfId="1" applyFont="1" applyBorder="1" applyAlignment="1">
      <alignment horizontal="left" vertical="center"/>
    </xf>
    <xf numFmtId="43" fontId="26" fillId="0" borderId="8" xfId="1" applyFont="1" applyBorder="1" applyAlignment="1">
      <alignment horizontal="left" vertical="center"/>
    </xf>
    <xf numFmtId="0" fontId="26" fillId="0" borderId="6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43" fontId="26" fillId="0" borderId="9" xfId="1" applyFont="1" applyBorder="1" applyAlignment="1">
      <alignment horizontal="left" vertical="center"/>
    </xf>
    <xf numFmtId="43" fontId="26" fillId="0" borderId="11" xfId="1" applyFont="1" applyBorder="1" applyAlignment="1">
      <alignment horizontal="left" vertical="center"/>
    </xf>
    <xf numFmtId="17" fontId="26" fillId="0" borderId="75" xfId="0" applyNumberFormat="1" applyFont="1" applyBorder="1" applyAlignment="1">
      <alignment horizontal="left" vertical="center"/>
    </xf>
    <xf numFmtId="17" fontId="26" fillId="0" borderId="10" xfId="0" applyNumberFormat="1" applyFont="1" applyBorder="1" applyAlignment="1">
      <alignment horizontal="left" vertical="center"/>
    </xf>
    <xf numFmtId="17" fontId="26" fillId="0" borderId="11" xfId="0" applyNumberFormat="1" applyFont="1" applyBorder="1" applyAlignment="1">
      <alignment horizontal="left" vertical="center"/>
    </xf>
    <xf numFmtId="0" fontId="27" fillId="4" borderId="20" xfId="0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7" fillId="4" borderId="18" xfId="0" applyFont="1" applyFill="1" applyBorder="1" applyAlignment="1">
      <alignment horizontal="center" vertical="center"/>
    </xf>
    <xf numFmtId="0" fontId="27" fillId="4" borderId="21" xfId="0" applyFont="1" applyFill="1" applyBorder="1" applyAlignment="1">
      <alignment horizontal="center" vertical="center"/>
    </xf>
    <xf numFmtId="0" fontId="28" fillId="2" borderId="22" xfId="8" applyFont="1" applyFill="1" applyBorder="1" applyAlignment="1">
      <alignment horizontal="left" vertical="top" wrapText="1"/>
    </xf>
    <xf numFmtId="0" fontId="29" fillId="3" borderId="22" xfId="8" applyFont="1" applyFill="1" applyBorder="1" applyAlignment="1">
      <alignment horizontal="left" vertical="top" wrapText="1"/>
    </xf>
    <xf numFmtId="0" fontId="21" fillId="12" borderId="14" xfId="0" applyFont="1" applyFill="1" applyBorder="1" applyAlignment="1">
      <alignment horizontal="center" vertical="center"/>
    </xf>
    <xf numFmtId="0" fontId="21" fillId="12" borderId="15" xfId="0" applyFont="1" applyFill="1" applyBorder="1" applyAlignment="1">
      <alignment horizontal="center" vertical="center"/>
    </xf>
    <xf numFmtId="0" fontId="21" fillId="12" borderId="16" xfId="0" applyFont="1" applyFill="1" applyBorder="1" applyAlignment="1">
      <alignment horizontal="center" vertical="center"/>
    </xf>
    <xf numFmtId="0" fontId="64" fillId="0" borderId="73" xfId="0" applyFont="1" applyBorder="1" applyAlignment="1">
      <alignment horizontal="left" vertical="center" wrapText="1"/>
    </xf>
    <xf numFmtId="0" fontId="64" fillId="0" borderId="5" xfId="0" applyFont="1" applyBorder="1" applyAlignment="1">
      <alignment horizontal="left" vertical="center" wrapText="1"/>
    </xf>
    <xf numFmtId="0" fontId="64" fillId="0" borderId="6" xfId="0" applyFont="1" applyBorder="1" applyAlignment="1">
      <alignment horizontal="left" vertical="center" wrapText="1"/>
    </xf>
    <xf numFmtId="0" fontId="64" fillId="0" borderId="61" xfId="0" applyFont="1" applyBorder="1" applyAlignment="1">
      <alignment horizontal="left" vertical="center" wrapText="1"/>
    </xf>
    <xf numFmtId="0" fontId="64" fillId="0" borderId="1" xfId="0" applyFont="1" applyBorder="1" applyAlignment="1">
      <alignment horizontal="left" vertical="center" wrapText="1"/>
    </xf>
    <xf numFmtId="0" fontId="64" fillId="0" borderId="8" xfId="0" applyFont="1" applyBorder="1" applyAlignment="1">
      <alignment horizontal="left" vertical="center" wrapText="1"/>
    </xf>
    <xf numFmtId="17" fontId="64" fillId="0" borderId="75" xfId="0" applyNumberFormat="1" applyFont="1" applyBorder="1" applyAlignment="1">
      <alignment horizontal="left" vertical="center"/>
    </xf>
    <xf numFmtId="17" fontId="64" fillId="0" borderId="10" xfId="0" applyNumberFormat="1" applyFont="1" applyBorder="1" applyAlignment="1">
      <alignment horizontal="left" vertical="center"/>
    </xf>
    <xf numFmtId="17" fontId="64" fillId="0" borderId="11" xfId="0" applyNumberFormat="1" applyFont="1" applyBorder="1" applyAlignment="1">
      <alignment horizontal="left" vertical="center"/>
    </xf>
    <xf numFmtId="43" fontId="64" fillId="0" borderId="4" xfId="1" applyFont="1" applyBorder="1" applyAlignment="1">
      <alignment horizontal="left" vertical="center"/>
    </xf>
    <xf numFmtId="43" fontId="64" fillId="0" borderId="6" xfId="1" applyFont="1" applyBorder="1" applyAlignment="1">
      <alignment horizontal="left" vertical="center"/>
    </xf>
    <xf numFmtId="43" fontId="64" fillId="0" borderId="7" xfId="1" applyFont="1" applyBorder="1" applyAlignment="1">
      <alignment horizontal="left" vertical="center"/>
    </xf>
    <xf numFmtId="43" fontId="64" fillId="0" borderId="8" xfId="1" applyFont="1" applyBorder="1" applyAlignment="1">
      <alignment horizontal="left" vertical="center"/>
    </xf>
    <xf numFmtId="43" fontId="64" fillId="0" borderId="9" xfId="1" applyFont="1" applyBorder="1" applyAlignment="1">
      <alignment horizontal="left" vertical="center"/>
    </xf>
    <xf numFmtId="43" fontId="64" fillId="0" borderId="11" xfId="1" applyFont="1" applyBorder="1" applyAlignment="1">
      <alignment horizontal="left" vertical="center"/>
    </xf>
    <xf numFmtId="0" fontId="69" fillId="12" borderId="14" xfId="0" applyFont="1" applyFill="1" applyBorder="1" applyAlignment="1">
      <alignment horizontal="center" vertical="center"/>
    </xf>
    <xf numFmtId="0" fontId="69" fillId="12" borderId="15" xfId="0" applyFont="1" applyFill="1" applyBorder="1" applyAlignment="1">
      <alignment horizontal="center" vertical="center"/>
    </xf>
    <xf numFmtId="0" fontId="69" fillId="12" borderId="16" xfId="0" applyFont="1" applyFill="1" applyBorder="1" applyAlignment="1">
      <alignment horizontal="center" vertical="center"/>
    </xf>
    <xf numFmtId="0" fontId="68" fillId="2" borderId="27" xfId="0" applyFont="1" applyFill="1" applyBorder="1" applyAlignment="1">
      <alignment horizontal="right" vertical="center" wrapText="1"/>
    </xf>
    <xf numFmtId="0" fontId="68" fillId="2" borderId="73" xfId="0" applyFont="1" applyFill="1" applyBorder="1" applyAlignment="1">
      <alignment horizontal="right" vertical="center" wrapText="1"/>
    </xf>
    <xf numFmtId="0" fontId="68" fillId="2" borderId="28" xfId="0" applyFont="1" applyFill="1" applyBorder="1" applyAlignment="1">
      <alignment horizontal="right" vertical="center" wrapText="1"/>
    </xf>
    <xf numFmtId="0" fontId="68" fillId="2" borderId="109" xfId="0" applyFont="1" applyFill="1" applyBorder="1" applyAlignment="1">
      <alignment horizontal="right" vertical="center" wrapText="1"/>
    </xf>
    <xf numFmtId="0" fontId="68" fillId="2" borderId="36" xfId="0" applyFont="1" applyFill="1" applyBorder="1" applyAlignment="1">
      <alignment horizontal="right" vertical="center" wrapText="1"/>
    </xf>
    <xf numFmtId="0" fontId="68" fillId="2" borderId="75" xfId="0" applyFont="1" applyFill="1" applyBorder="1" applyAlignment="1">
      <alignment horizontal="right" vertical="center" wrapText="1"/>
    </xf>
    <xf numFmtId="0" fontId="65" fillId="4" borderId="20" xfId="0" applyFont="1" applyFill="1" applyBorder="1" applyAlignment="1">
      <alignment horizontal="center" vertical="center"/>
    </xf>
    <xf numFmtId="0" fontId="65" fillId="4" borderId="0" xfId="0" applyFont="1" applyFill="1" applyAlignment="1">
      <alignment horizontal="center" vertical="center"/>
    </xf>
    <xf numFmtId="0" fontId="65" fillId="4" borderId="18" xfId="0" applyFont="1" applyFill="1" applyBorder="1" applyAlignment="1">
      <alignment horizontal="center" vertical="center"/>
    </xf>
    <xf numFmtId="0" fontId="32" fillId="0" borderId="7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left" vertical="center" wrapText="1"/>
    </xf>
    <xf numFmtId="0" fontId="32" fillId="0" borderId="4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17" fontId="32" fillId="0" borderId="9" xfId="0" applyNumberFormat="1" applyFont="1" applyBorder="1" applyAlignment="1">
      <alignment horizontal="left" vertical="center"/>
    </xf>
    <xf numFmtId="17" fontId="32" fillId="0" borderId="10" xfId="0" applyNumberFormat="1" applyFont="1" applyBorder="1" applyAlignment="1">
      <alignment horizontal="left" vertical="center"/>
    </xf>
    <xf numFmtId="17" fontId="32" fillId="0" borderId="11" xfId="0" applyNumberFormat="1" applyFont="1" applyBorder="1" applyAlignment="1">
      <alignment horizontal="left" vertical="center"/>
    </xf>
    <xf numFmtId="0" fontId="36" fillId="0" borderId="1" xfId="2" applyFont="1" applyBorder="1" applyAlignment="1">
      <alignment horizontal="left" vertical="center" wrapText="1"/>
    </xf>
    <xf numFmtId="43" fontId="36" fillId="0" borderId="93" xfId="1" applyFont="1" applyBorder="1" applyAlignment="1">
      <alignment horizontal="left" vertical="center" wrapText="1"/>
    </xf>
    <xf numFmtId="0" fontId="36" fillId="0" borderId="7" xfId="2" applyFont="1" applyBorder="1" applyAlignment="1">
      <alignment horizontal="center" vertical="center" wrapText="1"/>
    </xf>
    <xf numFmtId="0" fontId="36" fillId="0" borderId="12" xfId="2" applyFont="1" applyBorder="1" applyAlignment="1">
      <alignment horizontal="center" vertical="center" wrapText="1"/>
    </xf>
    <xf numFmtId="0" fontId="36" fillId="0" borderId="13" xfId="2" applyFont="1" applyBorder="1" applyAlignment="1">
      <alignment horizontal="center" vertical="center" wrapText="1"/>
    </xf>
    <xf numFmtId="0" fontId="36" fillId="0" borderId="12" xfId="2" applyFont="1" applyBorder="1" applyAlignment="1">
      <alignment horizontal="left" vertical="center" wrapText="1"/>
    </xf>
    <xf numFmtId="0" fontId="36" fillId="0" borderId="13" xfId="2" applyFont="1" applyBorder="1" applyAlignment="1">
      <alignment horizontal="left" vertical="center" wrapText="1"/>
    </xf>
    <xf numFmtId="43" fontId="36" fillId="0" borderId="29" xfId="1" applyFont="1" applyBorder="1" applyAlignment="1">
      <alignment horizontal="left" vertical="center" wrapText="1"/>
    </xf>
    <xf numFmtId="43" fontId="36" fillId="0" borderId="62" xfId="1" applyFont="1" applyBorder="1" applyAlignment="1">
      <alignment horizontal="left" vertical="center" wrapText="1"/>
    </xf>
    <xf numFmtId="43" fontId="36" fillId="0" borderId="8" xfId="1" applyFont="1" applyBorder="1" applyAlignment="1">
      <alignment horizontal="left" vertical="center" wrapText="1"/>
    </xf>
    <xf numFmtId="0" fontId="33" fillId="4" borderId="31" xfId="0" applyFont="1" applyFill="1" applyBorder="1" applyAlignment="1">
      <alignment horizontal="center" vertical="center"/>
    </xf>
    <xf numFmtId="0" fontId="33" fillId="4" borderId="66" xfId="0" applyFont="1" applyFill="1" applyBorder="1" applyAlignment="1">
      <alignment horizontal="center" vertical="center"/>
    </xf>
    <xf numFmtId="0" fontId="33" fillId="4" borderId="15" xfId="0" applyFont="1" applyFill="1" applyBorder="1" applyAlignment="1">
      <alignment horizontal="center" vertical="center"/>
    </xf>
    <xf numFmtId="0" fontId="33" fillId="4" borderId="16" xfId="0" applyFont="1" applyFill="1" applyBorder="1" applyAlignment="1">
      <alignment horizontal="center" vertical="center"/>
    </xf>
    <xf numFmtId="0" fontId="34" fillId="0" borderId="32" xfId="2" applyFont="1" applyBorder="1" applyAlignment="1">
      <alignment horizontal="center" vertical="center" wrapText="1"/>
    </xf>
    <xf numFmtId="0" fontId="34" fillId="0" borderId="33" xfId="2" applyFont="1" applyBorder="1" applyAlignment="1">
      <alignment horizontal="center" vertical="center" wrapText="1"/>
    </xf>
    <xf numFmtId="0" fontId="34" fillId="0" borderId="13" xfId="2" applyFont="1" applyBorder="1" applyAlignment="1">
      <alignment horizontal="center" vertical="center" wrapText="1"/>
    </xf>
    <xf numFmtId="0" fontId="34" fillId="0" borderId="12" xfId="2" applyFont="1" applyBorder="1" applyAlignment="1">
      <alignment horizontal="center" vertical="center" wrapText="1"/>
    </xf>
    <xf numFmtId="0" fontId="34" fillId="0" borderId="3" xfId="2" applyFont="1" applyBorder="1" applyAlignment="1">
      <alignment horizontal="center" vertical="center" wrapText="1"/>
    </xf>
    <xf numFmtId="0" fontId="34" fillId="0" borderId="2" xfId="2" applyFont="1" applyBorder="1" applyAlignment="1">
      <alignment horizontal="center" vertical="center" wrapText="1"/>
    </xf>
    <xf numFmtId="0" fontId="34" fillId="0" borderId="105" xfId="2" applyFont="1" applyBorder="1" applyAlignment="1">
      <alignment horizontal="center" vertical="center" wrapText="1"/>
    </xf>
    <xf numFmtId="0" fontId="36" fillId="0" borderId="4" xfId="2" applyFont="1" applyBorder="1" applyAlignment="1">
      <alignment horizontal="center" vertical="center" wrapText="1"/>
    </xf>
    <xf numFmtId="0" fontId="36" fillId="0" borderId="5" xfId="2" applyFont="1" applyBorder="1" applyAlignment="1">
      <alignment horizontal="left" vertical="center" wrapText="1"/>
    </xf>
    <xf numFmtId="43" fontId="36" fillId="0" borderId="108" xfId="1" applyFont="1" applyBorder="1" applyAlignment="1">
      <alignment horizontal="left" vertical="center" wrapText="1"/>
    </xf>
    <xf numFmtId="0" fontId="36" fillId="11" borderId="34" xfId="2" applyFont="1" applyFill="1" applyBorder="1" applyAlignment="1">
      <alignment horizontal="left" vertical="center" wrapText="1"/>
    </xf>
    <xf numFmtId="0" fontId="36" fillId="11" borderId="13" xfId="2" applyFont="1" applyFill="1" applyBorder="1" applyAlignment="1">
      <alignment horizontal="left" vertical="center" wrapText="1"/>
    </xf>
    <xf numFmtId="43" fontId="36" fillId="11" borderId="20" xfId="1" applyFont="1" applyFill="1" applyBorder="1" applyAlignment="1">
      <alignment horizontal="left" vertical="center" wrapText="1"/>
    </xf>
    <xf numFmtId="43" fontId="36" fillId="11" borderId="62" xfId="1" applyFont="1" applyFill="1" applyBorder="1" applyAlignment="1">
      <alignment horizontal="left" vertical="center" wrapText="1"/>
    </xf>
    <xf numFmtId="0" fontId="36" fillId="0" borderId="9" xfId="2" applyFont="1" applyBorder="1" applyAlignment="1">
      <alignment horizontal="center" vertical="center" wrapText="1"/>
    </xf>
    <xf numFmtId="0" fontId="36" fillId="0" borderId="10" xfId="2" applyFont="1" applyBorder="1" applyAlignment="1">
      <alignment horizontal="left" vertical="center" wrapText="1"/>
    </xf>
    <xf numFmtId="43" fontId="36" fillId="0" borderId="11" xfId="1" applyFont="1" applyBorder="1" applyAlignment="1">
      <alignment horizontal="left" vertical="center" wrapText="1"/>
    </xf>
    <xf numFmtId="0" fontId="62" fillId="0" borderId="0" xfId="8" applyFont="1" applyAlignment="1">
      <alignment horizontal="right" vertical="center" wrapText="1"/>
    </xf>
    <xf numFmtId="0" fontId="41" fillId="12" borderId="14" xfId="0" applyFont="1" applyFill="1" applyBorder="1" applyAlignment="1">
      <alignment horizontal="center" vertical="center"/>
    </xf>
    <xf numFmtId="0" fontId="41" fillId="12" borderId="15" xfId="0" applyFont="1" applyFill="1" applyBorder="1" applyAlignment="1">
      <alignment horizontal="center" vertical="center"/>
    </xf>
    <xf numFmtId="0" fontId="41" fillId="12" borderId="16" xfId="0" applyFont="1" applyFill="1" applyBorder="1" applyAlignment="1">
      <alignment horizontal="center" vertical="center"/>
    </xf>
    <xf numFmtId="0" fontId="62" fillId="0" borderId="0" xfId="8" applyFont="1" applyAlignment="1">
      <alignment horizontal="left" vertical="center" wrapText="1"/>
    </xf>
    <xf numFmtId="4" fontId="62" fillId="0" borderId="0" xfId="8" applyNumberFormat="1" applyFont="1" applyAlignment="1">
      <alignment horizontal="right" vertical="center" wrapText="1"/>
    </xf>
    <xf numFmtId="17" fontId="22" fillId="0" borderId="9" xfId="0" applyNumberFormat="1" applyFont="1" applyBorder="1" applyAlignment="1">
      <alignment horizontal="left" vertical="center"/>
    </xf>
    <xf numFmtId="17" fontId="22" fillId="0" borderId="10" xfId="0" applyNumberFormat="1" applyFont="1" applyBorder="1" applyAlignment="1">
      <alignment horizontal="left" vertical="center"/>
    </xf>
    <xf numFmtId="0" fontId="27" fillId="4" borderId="14" xfId="0" applyFont="1" applyFill="1" applyBorder="1" applyAlignment="1">
      <alignment horizontal="center" vertical="center"/>
    </xf>
    <xf numFmtId="0" fontId="27" fillId="4" borderId="15" xfId="0" applyFont="1" applyFill="1" applyBorder="1" applyAlignment="1">
      <alignment horizontal="center" vertical="center"/>
    </xf>
    <xf numFmtId="0" fontId="4" fillId="2" borderId="0" xfId="8" applyFont="1" applyFill="1" applyAlignment="1">
      <alignment horizontal="right" vertical="center" wrapText="1"/>
    </xf>
    <xf numFmtId="0" fontId="13" fillId="0" borderId="0" xfId="8" applyAlignment="1">
      <alignment vertical="center"/>
    </xf>
    <xf numFmtId="0" fontId="5" fillId="2" borderId="0" xfId="8" applyFont="1" applyFill="1" applyAlignment="1">
      <alignment horizontal="right" vertical="center" wrapText="1"/>
    </xf>
    <xf numFmtId="0" fontId="5" fillId="2" borderId="0" xfId="8" applyFont="1" applyFill="1" applyAlignment="1">
      <alignment horizontal="left" vertical="center" wrapText="1"/>
    </xf>
    <xf numFmtId="4" fontId="5" fillId="2" borderId="0" xfId="8" applyNumberFormat="1" applyFont="1" applyFill="1" applyAlignment="1">
      <alignment horizontal="right" vertical="center" wrapText="1"/>
    </xf>
    <xf numFmtId="43" fontId="22" fillId="0" borderId="4" xfId="1" applyFont="1" applyBorder="1" applyAlignment="1">
      <alignment horizontal="left" vertical="center"/>
    </xf>
    <xf numFmtId="43" fontId="22" fillId="0" borderId="5" xfId="1" applyFont="1" applyBorder="1" applyAlignment="1">
      <alignment horizontal="left" vertical="center"/>
    </xf>
    <xf numFmtId="43" fontId="22" fillId="0" borderId="7" xfId="1" applyFont="1" applyBorder="1" applyAlignment="1">
      <alignment horizontal="left" vertical="center"/>
    </xf>
    <xf numFmtId="43" fontId="22" fillId="0" borderId="1" xfId="1" applyFont="1" applyBorder="1" applyAlignment="1">
      <alignment horizontal="left" vertical="center"/>
    </xf>
    <xf numFmtId="43" fontId="22" fillId="0" borderId="9" xfId="1" applyFont="1" applyBorder="1" applyAlignment="1">
      <alignment horizontal="left" vertical="center"/>
    </xf>
    <xf numFmtId="43" fontId="22" fillId="0" borderId="10" xfId="1" applyFont="1" applyBorder="1" applyAlignment="1">
      <alignment horizontal="left" vertical="center"/>
    </xf>
    <xf numFmtId="0" fontId="27" fillId="4" borderId="31" xfId="0" applyFont="1" applyFill="1" applyBorder="1" applyAlignment="1">
      <alignment horizontal="center" vertical="center"/>
    </xf>
    <xf numFmtId="0" fontId="27" fillId="4" borderId="66" xfId="0" applyFont="1" applyFill="1" applyBorder="1" applyAlignment="1">
      <alignment horizontal="center" vertical="center"/>
    </xf>
    <xf numFmtId="0" fontId="27" fillId="4" borderId="16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righ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54" fillId="18" borderId="92" xfId="16" applyFont="1" applyFill="1" applyBorder="1" applyAlignment="1">
      <alignment horizontal="center" vertical="center"/>
    </xf>
    <xf numFmtId="0" fontId="55" fillId="0" borderId="32" xfId="16" applyFont="1" applyBorder="1" applyAlignment="1">
      <alignment horizontal="right"/>
    </xf>
    <xf numFmtId="0" fontId="55" fillId="0" borderId="3" xfId="16" applyFont="1" applyBorder="1" applyAlignment="1">
      <alignment horizontal="center" vertical="center" wrapText="1"/>
    </xf>
    <xf numFmtId="0" fontId="33" fillId="4" borderId="20" xfId="0" applyFont="1" applyFill="1" applyBorder="1" applyAlignment="1">
      <alignment horizontal="center" vertical="center"/>
    </xf>
    <xf numFmtId="0" fontId="33" fillId="4" borderId="0" xfId="0" applyFont="1" applyFill="1" applyAlignment="1">
      <alignment horizontal="center" vertical="center"/>
    </xf>
    <xf numFmtId="0" fontId="52" fillId="17" borderId="92" xfId="15" applyNumberFormat="1" applyFont="1" applyFill="1" applyBorder="1" applyAlignment="1">
      <alignment horizontal="center" vertical="center" wrapText="1"/>
    </xf>
    <xf numFmtId="0" fontId="20" fillId="0" borderId="67" xfId="10" applyFont="1" applyBorder="1" applyAlignment="1">
      <alignment horizontal="center" vertical="center"/>
    </xf>
    <xf numFmtId="0" fontId="20" fillId="0" borderId="68" xfId="10" applyFont="1" applyBorder="1" applyAlignment="1">
      <alignment horizontal="center" vertical="center"/>
    </xf>
    <xf numFmtId="2" fontId="20" fillId="0" borderId="68" xfId="11" applyNumberFormat="1" applyFont="1" applyBorder="1" applyAlignment="1" applyProtection="1">
      <alignment horizontal="center" vertical="center"/>
    </xf>
    <xf numFmtId="2" fontId="20" fillId="0" borderId="69" xfId="11" applyNumberFormat="1" applyFont="1" applyBorder="1" applyAlignment="1" applyProtection="1">
      <alignment horizontal="center" vertical="center"/>
    </xf>
    <xf numFmtId="0" fontId="23" fillId="13" borderId="70" xfId="12" applyFont="1" applyFill="1" applyBorder="1" applyAlignment="1" applyProtection="1">
      <alignment horizontal="center"/>
      <protection locked="0"/>
    </xf>
    <xf numFmtId="0" fontId="23" fillId="13" borderId="77" xfId="12" applyFont="1" applyFill="1" applyBorder="1" applyAlignment="1" applyProtection="1">
      <alignment horizontal="center"/>
      <protection locked="0"/>
    </xf>
    <xf numFmtId="0" fontId="23" fillId="13" borderId="78" xfId="12" applyFont="1" applyFill="1" applyBorder="1" applyAlignment="1" applyProtection="1">
      <alignment horizontal="center"/>
      <protection locked="0"/>
    </xf>
    <xf numFmtId="0" fontId="23" fillId="0" borderId="37" xfId="12" applyFont="1" applyBorder="1" applyAlignment="1">
      <alignment horizontal="center"/>
    </xf>
    <xf numFmtId="0" fontId="23" fillId="0" borderId="77" xfId="12" applyFont="1" applyBorder="1" applyAlignment="1">
      <alignment horizontal="center"/>
    </xf>
    <xf numFmtId="0" fontId="23" fillId="0" borderId="78" xfId="12" applyFont="1" applyBorder="1" applyAlignment="1">
      <alignment horizontal="center"/>
    </xf>
    <xf numFmtId="0" fontId="23" fillId="0" borderId="71" xfId="12" applyFont="1" applyBorder="1" applyAlignment="1">
      <alignment horizontal="center" vertical="center"/>
    </xf>
    <xf numFmtId="0" fontId="23" fillId="0" borderId="76" xfId="12" applyFont="1" applyBorder="1" applyAlignment="1">
      <alignment horizontal="center" vertical="center"/>
    </xf>
    <xf numFmtId="0" fontId="23" fillId="0" borderId="86" xfId="12" applyFont="1" applyBorder="1" applyAlignment="1">
      <alignment horizontal="center" vertical="center"/>
    </xf>
    <xf numFmtId="10" fontId="19" fillId="0" borderId="68" xfId="11" applyNumberFormat="1" applyFont="1" applyBorder="1" applyAlignment="1" applyProtection="1">
      <alignment horizontal="center" vertical="center"/>
    </xf>
    <xf numFmtId="10" fontId="19" fillId="0" borderId="69" xfId="11" applyNumberFormat="1" applyFont="1" applyBorder="1" applyAlignment="1" applyProtection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9" fillId="0" borderId="68" xfId="10" applyFont="1" applyBorder="1" applyAlignment="1">
      <alignment horizontal="center" vertical="center"/>
    </xf>
    <xf numFmtId="0" fontId="25" fillId="0" borderId="70" xfId="12" applyFont="1" applyBorder="1" applyAlignment="1">
      <alignment horizontal="center" vertical="center" wrapText="1"/>
    </xf>
    <xf numFmtId="0" fontId="25" fillId="0" borderId="23" xfId="12" applyFont="1" applyBorder="1" applyAlignment="1">
      <alignment horizontal="center" vertical="center" wrapText="1"/>
    </xf>
    <xf numFmtId="0" fontId="25" fillId="0" borderId="61" xfId="12" applyFont="1" applyBorder="1" applyAlignment="1">
      <alignment horizontal="center" vertical="center" wrapText="1"/>
    </xf>
    <xf numFmtId="0" fontId="15" fillId="0" borderId="71" xfId="12" applyFont="1" applyBorder="1" applyAlignment="1">
      <alignment horizontal="center" wrapText="1"/>
    </xf>
    <xf numFmtId="0" fontId="15" fillId="0" borderId="76" xfId="12" applyFont="1" applyBorder="1" applyAlignment="1">
      <alignment horizontal="center" wrapText="1"/>
    </xf>
    <xf numFmtId="0" fontId="15" fillId="0" borderId="86" xfId="12" applyFont="1" applyBorder="1" applyAlignment="1">
      <alignment horizont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7" fontId="0" fillId="0" borderId="10" xfId="0" applyNumberFormat="1" applyBorder="1" applyAlignment="1">
      <alignment horizontal="left" vertical="center"/>
    </xf>
    <xf numFmtId="17" fontId="0" fillId="0" borderId="11" xfId="0" applyNumberFormat="1" applyBorder="1" applyAlignment="1">
      <alignment horizontal="left" vertical="center"/>
    </xf>
    <xf numFmtId="43" fontId="46" fillId="0" borderId="39" xfId="1" applyFont="1" applyBorder="1" applyAlignment="1">
      <alignment horizontal="center" vertical="center" wrapText="1"/>
    </xf>
    <xf numFmtId="43" fontId="46" fillId="0" borderId="40" xfId="1" applyFont="1" applyBorder="1" applyAlignment="1">
      <alignment horizontal="center" vertical="center" wrapText="1"/>
    </xf>
    <xf numFmtId="43" fontId="48" fillId="0" borderId="59" xfId="1" applyFont="1" applyBorder="1" applyAlignment="1">
      <alignment horizontal="center" vertical="center" wrapText="1"/>
    </xf>
    <xf numFmtId="43" fontId="48" fillId="0" borderId="25" xfId="1" applyFont="1" applyBorder="1" applyAlignment="1">
      <alignment horizontal="center" vertical="center" wrapText="1"/>
    </xf>
    <xf numFmtId="43" fontId="48" fillId="0" borderId="39" xfId="1" applyFont="1" applyBorder="1" applyAlignment="1">
      <alignment horizontal="center" vertical="center" wrapText="1"/>
    </xf>
    <xf numFmtId="43" fontId="48" fillId="0" borderId="40" xfId="1" applyFont="1" applyBorder="1" applyAlignment="1">
      <alignment horizontal="center" vertical="center" wrapText="1"/>
    </xf>
    <xf numFmtId="43" fontId="48" fillId="0" borderId="60" xfId="1" applyFont="1" applyBorder="1" applyAlignment="1">
      <alignment horizontal="center" vertical="center" wrapText="1"/>
    </xf>
    <xf numFmtId="43" fontId="46" fillId="0" borderId="51" xfId="1" applyFont="1" applyBorder="1" applyAlignment="1">
      <alignment horizontal="center" vertical="center" wrapText="1"/>
    </xf>
    <xf numFmtId="43" fontId="48" fillId="0" borderId="51" xfId="1" applyFont="1" applyBorder="1" applyAlignment="1">
      <alignment horizontal="center" vertical="center" wrapText="1"/>
    </xf>
    <xf numFmtId="0" fontId="45" fillId="8" borderId="41" xfId="0" applyFont="1" applyFill="1" applyBorder="1" applyAlignment="1">
      <alignment horizontal="center" vertical="center" wrapText="1"/>
    </xf>
    <xf numFmtId="0" fontId="45" fillId="8" borderId="42" xfId="0" applyFont="1" applyFill="1" applyBorder="1" applyAlignment="1">
      <alignment horizontal="center" vertical="center" wrapText="1"/>
    </xf>
    <xf numFmtId="0" fontId="45" fillId="8" borderId="52" xfId="0" applyFont="1" applyFill="1" applyBorder="1" applyAlignment="1">
      <alignment horizontal="center" vertical="center" wrapText="1"/>
    </xf>
    <xf numFmtId="0" fontId="45" fillId="8" borderId="55" xfId="0" applyFont="1" applyFill="1" applyBorder="1" applyAlignment="1">
      <alignment horizontal="center" vertical="center" wrapText="1"/>
    </xf>
    <xf numFmtId="0" fontId="45" fillId="8" borderId="56" xfId="0" applyFont="1" applyFill="1" applyBorder="1" applyAlignment="1">
      <alignment horizontal="center" vertical="center" wrapText="1"/>
    </xf>
    <xf numFmtId="0" fontId="45" fillId="8" borderId="57" xfId="0" applyFont="1" applyFill="1" applyBorder="1" applyAlignment="1">
      <alignment horizontal="center" vertical="center" wrapText="1"/>
    </xf>
    <xf numFmtId="43" fontId="44" fillId="0" borderId="44" xfId="1" applyFont="1" applyBorder="1" applyAlignment="1">
      <alignment horizontal="center" vertical="center" wrapText="1"/>
    </xf>
    <xf numFmtId="43" fontId="44" fillId="0" borderId="45" xfId="1" applyFont="1" applyBorder="1" applyAlignment="1">
      <alignment horizontal="center" vertical="center" wrapText="1"/>
    </xf>
    <xf numFmtId="0" fontId="45" fillId="8" borderId="1" xfId="0" applyFont="1" applyFill="1" applyBorder="1" applyAlignment="1">
      <alignment horizontal="center" vertical="center" wrapText="1"/>
    </xf>
    <xf numFmtId="0" fontId="45" fillId="8" borderId="8" xfId="0" applyFont="1" applyFill="1" applyBorder="1" applyAlignment="1">
      <alignment horizontal="center" vertical="center" wrapText="1"/>
    </xf>
    <xf numFmtId="43" fontId="44" fillId="0" borderId="48" xfId="1" applyFont="1" applyBorder="1" applyAlignment="1">
      <alignment horizontal="center" vertical="center" wrapText="1"/>
    </xf>
    <xf numFmtId="43" fontId="46" fillId="0" borderId="44" xfId="1" applyFont="1" applyBorder="1" applyAlignment="1">
      <alignment horizontal="center" vertical="center" wrapText="1"/>
    </xf>
    <xf numFmtId="43" fontId="46" fillId="0" borderId="48" xfId="1" applyFont="1" applyBorder="1" applyAlignment="1">
      <alignment horizontal="center" vertical="center" wrapText="1"/>
    </xf>
    <xf numFmtId="0" fontId="2" fillId="2" borderId="22" xfId="8" applyFont="1" applyFill="1" applyBorder="1" applyAlignment="1">
      <alignment horizontal="left" vertical="top" wrapText="1"/>
    </xf>
    <xf numFmtId="0" fontId="3" fillId="21" borderId="22" xfId="8" applyFont="1" applyFill="1" applyBorder="1" applyAlignment="1">
      <alignment horizontal="left" vertical="top" wrapText="1"/>
    </xf>
    <xf numFmtId="0" fontId="4" fillId="2" borderId="0" xfId="8" applyFont="1" applyFill="1" applyAlignment="1">
      <alignment horizontal="right" vertical="top" wrapText="1"/>
    </xf>
    <xf numFmtId="0" fontId="4" fillId="7" borderId="22" xfId="8" applyFont="1" applyFill="1" applyBorder="1" applyAlignment="1">
      <alignment horizontal="left" vertical="top" wrapText="1"/>
    </xf>
    <xf numFmtId="0" fontId="4" fillId="6" borderId="22" xfId="8" applyFont="1" applyFill="1" applyBorder="1" applyAlignment="1">
      <alignment horizontal="left" vertical="top" wrapText="1"/>
    </xf>
    <xf numFmtId="0" fontId="2" fillId="2" borderId="0" xfId="8" applyFont="1" applyFill="1" applyAlignment="1">
      <alignment horizontal="center" wrapText="1"/>
    </xf>
    <xf numFmtId="0" fontId="13" fillId="0" borderId="0" xfId="8"/>
    <xf numFmtId="0" fontId="5" fillId="2" borderId="0" xfId="8" applyFont="1" applyFill="1" applyAlignment="1">
      <alignment horizontal="right" vertical="top" wrapText="1"/>
    </xf>
    <xf numFmtId="0" fontId="5" fillId="2" borderId="0" xfId="8" applyFont="1" applyFill="1" applyAlignment="1">
      <alignment horizontal="left" vertical="top" wrapText="1"/>
    </xf>
    <xf numFmtId="4" fontId="5" fillId="2" borderId="0" xfId="8" applyNumberFormat="1" applyFont="1" applyFill="1" applyAlignment="1">
      <alignment horizontal="right" vertical="top" wrapText="1"/>
    </xf>
    <xf numFmtId="43" fontId="0" fillId="0" borderId="4" xfId="1" applyFont="1" applyBorder="1" applyAlignment="1">
      <alignment horizontal="left" vertical="center"/>
    </xf>
    <xf numFmtId="43" fontId="0" fillId="0" borderId="5" xfId="1" applyFont="1" applyBorder="1" applyAlignment="1">
      <alignment horizontal="left" vertical="center"/>
    </xf>
    <xf numFmtId="43" fontId="0" fillId="0" borderId="7" xfId="1" applyFont="1" applyBorder="1" applyAlignment="1">
      <alignment horizontal="left" vertical="center"/>
    </xf>
    <xf numFmtId="43" fontId="0" fillId="0" borderId="1" xfId="1" applyFont="1" applyBorder="1" applyAlignment="1">
      <alignment horizontal="left" vertical="center"/>
    </xf>
    <xf numFmtId="43" fontId="0" fillId="0" borderId="9" xfId="1" applyFont="1" applyBorder="1" applyAlignment="1">
      <alignment horizontal="left" vertical="center"/>
    </xf>
    <xf numFmtId="43" fontId="0" fillId="0" borderId="10" xfId="1" applyFont="1" applyBorder="1" applyAlignment="1">
      <alignment horizontal="left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66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43" fontId="0" fillId="0" borderId="5" xfId="0" applyNumberFormat="1" applyBorder="1" applyAlignment="1">
      <alignment horizontal="left" vertical="center" wrapText="1"/>
    </xf>
    <xf numFmtId="43" fontId="0" fillId="0" borderId="6" xfId="0" applyNumberFormat="1" applyBorder="1" applyAlignment="1">
      <alignment horizontal="left" vertical="center" wrapText="1"/>
    </xf>
  </cellXfs>
  <cellStyles count="18">
    <cellStyle name="Normal" xfId="0" builtinId="0"/>
    <cellStyle name="Normal 10" xfId="5" xr:uid="{00000000-0005-0000-0000-000001000000}"/>
    <cellStyle name="Normal 11 10" xfId="13" xr:uid="{00000000-0005-0000-0000-000002000000}"/>
    <cellStyle name="Normal 2" xfId="8" xr:uid="{00000000-0005-0000-0000-000003000000}"/>
    <cellStyle name="Normal 2 2 2" xfId="12" xr:uid="{00000000-0005-0000-0000-000004000000}"/>
    <cellStyle name="Normal 2 2 3" xfId="2" xr:uid="{00000000-0005-0000-0000-000005000000}"/>
    <cellStyle name="Normal 2 27 2" xfId="9" xr:uid="{00000000-0005-0000-0000-000006000000}"/>
    <cellStyle name="Normal 3" xfId="10" xr:uid="{00000000-0005-0000-0000-000007000000}"/>
    <cellStyle name="Normal 3 2" xfId="17" xr:uid="{00000000-0005-0000-0000-000008000000}"/>
    <cellStyle name="Normal 5" xfId="16" xr:uid="{00000000-0005-0000-0000-000009000000}"/>
    <cellStyle name="Porcentagem" xfId="14" builtinId="5"/>
    <cellStyle name="Porcentagem 2" xfId="4" xr:uid="{00000000-0005-0000-0000-00000B000000}"/>
    <cellStyle name="Porcentagem 31 2" xfId="6" xr:uid="{00000000-0005-0000-0000-00000C000000}"/>
    <cellStyle name="Texto Explicativo 2 2" xfId="15" xr:uid="{00000000-0005-0000-0000-00000D000000}"/>
    <cellStyle name="Vírgula" xfId="1" builtinId="3"/>
    <cellStyle name="Vírgula 2" xfId="3" xr:uid="{00000000-0005-0000-0000-00000F000000}"/>
    <cellStyle name="Vírgula 3" xfId="11" xr:uid="{00000000-0005-0000-0000-000010000000}"/>
    <cellStyle name="Vírgula 4 2" xfId="7" xr:uid="{00000000-0005-0000-0000-000011000000}"/>
  </cellStyles>
  <dxfs count="3">
    <dxf>
      <font>
        <b val="0"/>
        <sz val="11"/>
        <color indexed="8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strike val="0"/>
        <sz val="11"/>
        <color indexed="8"/>
      </font>
      <fill>
        <patternFill patternType="solid">
          <fgColor indexed="55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</font>
      <fill>
        <patternFill>
          <bgColor rgb="FFD9D9D9"/>
        </patternFill>
      </fill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66675</xdr:rowOff>
    </xdr:from>
    <xdr:to>
      <xdr:col>3</xdr:col>
      <xdr:colOff>1285874</xdr:colOff>
      <xdr:row>6</xdr:row>
      <xdr:rowOff>0</xdr:rowOff>
    </xdr:to>
    <xdr:pic>
      <xdr:nvPicPr>
        <xdr:cNvPr id="2" name="Imagem 1" descr="arte vetorizada">
          <a:extLst>
            <a:ext uri="{FF2B5EF4-FFF2-40B4-BE49-F238E27FC236}">
              <a16:creationId xmlns:a16="http://schemas.microsoft.com/office/drawing/2014/main" id="{BDE22D93-CE2B-4BD0-ADAE-6D9CAE879E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6000" b="46800"/>
        <a:stretch>
          <a:fillRect/>
        </a:stretch>
      </xdr:blipFill>
      <xdr:spPr>
        <a:xfrm>
          <a:off x="0" y="266700"/>
          <a:ext cx="3781424" cy="933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123265</xdr:colOff>
      <xdr:row>1</xdr:row>
      <xdr:rowOff>190499</xdr:rowOff>
    </xdr:from>
    <xdr:to>
      <xdr:col>1</xdr:col>
      <xdr:colOff>2633382</xdr:colOff>
      <xdr:row>6</xdr:row>
      <xdr:rowOff>123824</xdr:rowOff>
    </xdr:to>
    <xdr:pic>
      <xdr:nvPicPr>
        <xdr:cNvPr id="2" name="Imagem 1" descr="arte vetorizada">
          <a:extLst>
            <a:ext uri="{FF2B5EF4-FFF2-40B4-BE49-F238E27FC236}">
              <a16:creationId xmlns:a16="http://schemas.microsoft.com/office/drawing/2014/main" id="{13E945FC-5342-42F0-828F-64BF1CEF7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6000" b="46800"/>
        <a:stretch>
          <a:fillRect/>
        </a:stretch>
      </xdr:blipFill>
      <xdr:spPr>
        <a:xfrm>
          <a:off x="123265" y="380999"/>
          <a:ext cx="3877235" cy="885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56030</xdr:colOff>
      <xdr:row>0</xdr:row>
      <xdr:rowOff>145677</xdr:rowOff>
    </xdr:from>
    <xdr:to>
      <xdr:col>2</xdr:col>
      <xdr:colOff>381000</xdr:colOff>
      <xdr:row>3</xdr:row>
      <xdr:rowOff>112059</xdr:rowOff>
    </xdr:to>
    <xdr:pic>
      <xdr:nvPicPr>
        <xdr:cNvPr id="2" name="Imagem 1" descr="arte vetorizada">
          <a:extLst>
            <a:ext uri="{FF2B5EF4-FFF2-40B4-BE49-F238E27FC236}">
              <a16:creationId xmlns:a16="http://schemas.microsoft.com/office/drawing/2014/main" id="{F2919A4A-73D0-4426-B392-4AFEDA66CE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6000" b="46800"/>
        <a:stretch>
          <a:fillRect/>
        </a:stretch>
      </xdr:blipFill>
      <xdr:spPr>
        <a:xfrm>
          <a:off x="56030" y="145677"/>
          <a:ext cx="2353235" cy="571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94383</xdr:colOff>
      <xdr:row>2</xdr:row>
      <xdr:rowOff>17318</xdr:rowOff>
    </xdr:from>
    <xdr:to>
      <xdr:col>2</xdr:col>
      <xdr:colOff>1783772</xdr:colOff>
      <xdr:row>6</xdr:row>
      <xdr:rowOff>138545</xdr:rowOff>
    </xdr:to>
    <xdr:pic>
      <xdr:nvPicPr>
        <xdr:cNvPr id="2" name="Imagem 1" descr="arte vetorizada">
          <a:extLst>
            <a:ext uri="{FF2B5EF4-FFF2-40B4-BE49-F238E27FC236}">
              <a16:creationId xmlns:a16="http://schemas.microsoft.com/office/drawing/2014/main" id="{CF5409E7-CCDC-4CD6-9ACC-A1A7BF3C6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6000" b="46800"/>
        <a:stretch>
          <a:fillRect/>
        </a:stretch>
      </xdr:blipFill>
      <xdr:spPr>
        <a:xfrm>
          <a:off x="94383" y="398318"/>
          <a:ext cx="3265344" cy="88322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104775</xdr:rowOff>
    </xdr:from>
    <xdr:to>
      <xdr:col>1</xdr:col>
      <xdr:colOff>552450</xdr:colOff>
      <xdr:row>5</xdr:row>
      <xdr:rowOff>76200</xdr:rowOff>
    </xdr:to>
    <xdr:pic>
      <xdr:nvPicPr>
        <xdr:cNvPr id="2" name="Imagem 1" descr="arte vetorizada">
          <a:extLst>
            <a:ext uri="{FF2B5EF4-FFF2-40B4-BE49-F238E27FC236}">
              <a16:creationId xmlns:a16="http://schemas.microsoft.com/office/drawing/2014/main" id="{141B7FA0-610A-4E62-B348-49D9F4597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6000" b="46800"/>
        <a:stretch>
          <a:fillRect/>
        </a:stretch>
      </xdr:blipFill>
      <xdr:spPr>
        <a:xfrm>
          <a:off x="19050" y="295275"/>
          <a:ext cx="3200400" cy="733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1181100</xdr:colOff>
      <xdr:row>28</xdr:row>
      <xdr:rowOff>66675</xdr:rowOff>
    </xdr:from>
    <xdr:to>
      <xdr:col>0</xdr:col>
      <xdr:colOff>4486275</xdr:colOff>
      <xdr:row>30</xdr:row>
      <xdr:rowOff>0</xdr:rowOff>
    </xdr:to>
    <xdr:pic>
      <xdr:nvPicPr>
        <xdr:cNvPr id="3" name="Picture 38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87705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1181100</xdr:colOff>
      <xdr:row>25</xdr:row>
      <xdr:rowOff>66675</xdr:rowOff>
    </xdr:from>
    <xdr:to>
      <xdr:col>0</xdr:col>
      <xdr:colOff>4486275</xdr:colOff>
      <xdr:row>27</xdr:row>
      <xdr:rowOff>0</xdr:rowOff>
    </xdr:to>
    <xdr:pic>
      <xdr:nvPicPr>
        <xdr:cNvPr id="6" name="Picture 38">
          <a:extLst>
            <a:ext uri="{FF2B5EF4-FFF2-40B4-BE49-F238E27FC236}">
              <a16:creationId xmlns:a16="http://schemas.microsoft.com/office/drawing/2014/main" id="{3A911EF9-1F7A-41D7-ABC7-0232C90650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454015"/>
          <a:ext cx="0" cy="329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3571875</xdr:colOff>
      <xdr:row>30</xdr:row>
      <xdr:rowOff>0</xdr:rowOff>
    </xdr:from>
    <xdr:to>
      <xdr:col>2</xdr:col>
      <xdr:colOff>104775</xdr:colOff>
      <xdr:row>30</xdr:row>
      <xdr:rowOff>85725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7CCFFE62-CDED-4B84-BD2D-CB9427648CF2}"/>
            </a:ext>
          </a:extLst>
        </xdr:cNvPr>
        <xdr:cNvSpPr txBox="1">
          <a:spLocks noChangeArrowheads="1"/>
        </xdr:cNvSpPr>
      </xdr:nvSpPr>
      <xdr:spPr bwMode="auto">
        <a:xfrm>
          <a:off x="4486275" y="6362700"/>
          <a:ext cx="1287780" cy="85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0</xdr:col>
      <xdr:colOff>0</xdr:colOff>
      <xdr:row>32</xdr:row>
      <xdr:rowOff>665</xdr:rowOff>
    </xdr:from>
    <xdr:ext cx="5661661" cy="5763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ixaDeTexto 7">
              <a:extLst>
                <a:ext uri="{FF2B5EF4-FFF2-40B4-BE49-F238E27FC236}">
                  <a16:creationId xmlns:a16="http://schemas.microsoft.com/office/drawing/2014/main" id="{ED07F01B-5955-4000-93EE-54709C83BC54}"/>
                </a:ext>
              </a:extLst>
            </xdr:cNvPr>
            <xdr:cNvSpPr txBox="1"/>
          </xdr:nvSpPr>
          <xdr:spPr>
            <a:xfrm>
              <a:off x="0" y="6637685"/>
              <a:ext cx="566166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pt-BR" sz="1400" b="1" i="0">
                        <a:latin typeface="Cambria Math"/>
                      </a:rPr>
                      <m:t>𝐁𝐃𝐈</m:t>
                    </m:r>
                    <m:d>
                      <m:d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400" b="1" i="0">
                            <a:latin typeface="Cambria Math"/>
                          </a:rPr>
                          <m:t>%</m:t>
                        </m:r>
                      </m:e>
                    </m:d>
                    <m:r>
                      <a:rPr lang="pt-BR" sz="1400" b="1" i="0">
                        <a:latin typeface="Cambria Math"/>
                      </a:rPr>
                      <m:t>=</m:t>
                    </m:r>
                    <m:d>
                      <m:d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(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𝟏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+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𝐀𝐂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+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𝐑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)×(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Cambria Math"/>
                                <a:cs typeface="+mn-cs"/>
                              </a:rPr>
                              <m:t>𝟏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Cambria Math"/>
                                <a:cs typeface="+mn-cs"/>
                              </a:rPr>
                              <m:t>+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Cambria Math"/>
                                <a:cs typeface="+mn-cs"/>
                              </a:rPr>
                              <m:t>𝐃𝐅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Cambria Math"/>
                                <a:cs typeface="+mn-cs"/>
                              </a:rPr>
                              <m:t>)×(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Cambria Math"/>
                                <a:cs typeface="+mn-cs"/>
                              </a:rPr>
                              <m:t>𝟏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Cambria Math"/>
                                <a:cs typeface="+mn-cs"/>
                              </a:rPr>
                              <m:t>+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Cambria Math"/>
                                <a:cs typeface="+mn-cs"/>
                              </a:rPr>
                              <m:t>𝐋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Cambria Math"/>
                                <a:cs typeface="+mn-cs"/>
                              </a:rPr>
                              <m:t>)</m:t>
                            </m:r>
                          </m:num>
                          <m:den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𝟏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</m:t>
                            </m:r>
                            <m:r>
                              <a:rPr lang="pt-BR" sz="1400" b="1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𝐓</m:t>
                            </m:r>
                          </m:den>
                        </m:f>
                        <m:r>
                          <a:rPr lang="pt-BR" sz="1400" b="1" i="0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pt-BR" sz="1400" b="1" i="0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𝟏</m:t>
                        </m:r>
                      </m:e>
                    </m:d>
                    <m:r>
                      <a:rPr lang="pt-BR" sz="1400" b="1" i="0">
                        <a:latin typeface="Cambria Math"/>
                        <a:ea typeface="Cambria Math"/>
                      </a:rPr>
                      <m:t>×</m:t>
                    </m:r>
                    <m:r>
                      <a:rPr lang="pt-BR" sz="1400" b="1" i="0">
                        <a:latin typeface="Cambria Math"/>
                        <a:ea typeface="Cambria Math"/>
                      </a:rPr>
                      <m:t>𝟏𝟎𝟎</m:t>
                    </m:r>
                  </m:oMath>
                </m:oMathPara>
              </a14:m>
              <a:endParaRPr lang="pt-BR" sz="1400" b="1" i="0"/>
            </a:p>
          </xdr:txBody>
        </xdr:sp>
      </mc:Choice>
      <mc:Fallback xmlns="">
        <xdr:sp macro="" textlink="">
          <xdr:nvSpPr>
            <xdr:cNvPr id="8" name="CaixaDeTexto 7">
              <a:extLst>
                <a:ext uri="{FF2B5EF4-FFF2-40B4-BE49-F238E27FC236}">
                  <a16:creationId xmlns:a16="http://schemas.microsoft.com/office/drawing/2014/main" id="{ED07F01B-5955-4000-93EE-54709C83BC54}"/>
                </a:ext>
              </a:extLst>
            </xdr:cNvPr>
            <xdr:cNvSpPr txBox="1"/>
          </xdr:nvSpPr>
          <xdr:spPr>
            <a:xfrm>
              <a:off x="0" y="6637685"/>
              <a:ext cx="566166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/>
              <a:r>
                <a:rPr lang="pt-BR" sz="1400" b="1" i="0">
                  <a:latin typeface="Cambria Math"/>
                </a:rPr>
                <a:t>𝐁𝐃𝐈</a:t>
              </a:r>
              <a:r>
                <a:rPr lang="pt-BR" sz="1400" b="1" i="0">
                  <a:latin typeface="Cambria Math" panose="02040503050406030204" pitchFamily="18" charset="0"/>
                </a:rPr>
                <a:t>(</a:t>
              </a:r>
              <a:r>
                <a:rPr lang="pt-BR" sz="1400" b="1" i="0">
                  <a:latin typeface="Cambria Math"/>
                </a:rPr>
                <a:t>%</a:t>
              </a:r>
              <a:r>
                <a:rPr lang="pt-BR" sz="1400" b="1" i="0">
                  <a:latin typeface="Cambria Math" panose="02040503050406030204" pitchFamily="18" charset="0"/>
                </a:rPr>
                <a:t>)</a:t>
              </a:r>
              <a:r>
                <a:rPr lang="pt-BR" sz="1400" b="1" i="0">
                  <a:latin typeface="Cambria Math"/>
                </a:rPr>
                <a:t>=</a:t>
              </a:r>
              <a:r>
                <a:rPr lang="pt-BR" sz="1400" b="1" i="0">
                  <a:latin typeface="Cambria Math" panose="02040503050406030204" pitchFamily="18" charset="0"/>
                </a:rPr>
                <a:t>(</a:t>
              </a:r>
              <a:r>
                <a:rPr lang="pt-BR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pt-BR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(𝟏+𝐀𝐂+𝐑)×(</a:t>
              </a:r>
              <a:r>
                <a:rPr lang="pt-BR" sz="1400" b="1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𝟏+𝐃𝐅)×(𝟏+𝐋)</a:t>
              </a:r>
              <a:r>
                <a:rPr lang="pt-BR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pt-BR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𝟏−𝐓</a:t>
              </a:r>
              <a:r>
                <a:rPr lang="pt-BR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pt-BR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−𝟏</a:t>
              </a:r>
              <a:r>
                <a:rPr lang="pt-BR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pt-BR" sz="1400" b="1" i="0">
                  <a:latin typeface="Cambria Math"/>
                  <a:ea typeface="Cambria Math"/>
                </a:rPr>
                <a:t>×𝟏𝟎𝟎</a:t>
              </a:r>
              <a:endParaRPr lang="pt-BR" sz="1400" b="1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33619</xdr:colOff>
      <xdr:row>1</xdr:row>
      <xdr:rowOff>44824</xdr:rowOff>
    </xdr:from>
    <xdr:to>
      <xdr:col>1</xdr:col>
      <xdr:colOff>2543737</xdr:colOff>
      <xdr:row>5</xdr:row>
      <xdr:rowOff>44824</xdr:rowOff>
    </xdr:to>
    <xdr:pic>
      <xdr:nvPicPr>
        <xdr:cNvPr id="2" name="Imagem 1" descr="arte vetorizada">
          <a:extLst>
            <a:ext uri="{FF2B5EF4-FFF2-40B4-BE49-F238E27FC236}">
              <a16:creationId xmlns:a16="http://schemas.microsoft.com/office/drawing/2014/main" id="{E78569CC-5F07-43F0-B84A-BD8C6583B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6000" b="46800"/>
        <a:stretch>
          <a:fillRect/>
        </a:stretch>
      </xdr:blipFill>
      <xdr:spPr>
        <a:xfrm>
          <a:off x="33619" y="235324"/>
          <a:ext cx="3619500" cy="762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1</xdr:row>
      <xdr:rowOff>67235</xdr:rowOff>
    </xdr:from>
    <xdr:to>
      <xdr:col>3</xdr:col>
      <xdr:colOff>1860177</xdr:colOff>
      <xdr:row>6</xdr:row>
      <xdr:rowOff>560</xdr:rowOff>
    </xdr:to>
    <xdr:pic>
      <xdr:nvPicPr>
        <xdr:cNvPr id="2" name="Imagem 1" descr="arte vetorizada">
          <a:extLst>
            <a:ext uri="{FF2B5EF4-FFF2-40B4-BE49-F238E27FC236}">
              <a16:creationId xmlns:a16="http://schemas.microsoft.com/office/drawing/2014/main" id="{F197CC27-CC53-4FE5-B87F-7D173D3432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6000" b="46800"/>
        <a:stretch>
          <a:fillRect/>
        </a:stretch>
      </xdr:blipFill>
      <xdr:spPr>
        <a:xfrm>
          <a:off x="22412" y="257735"/>
          <a:ext cx="3742765" cy="8858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\programas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mfreitas/AppData/Roaming/Microsoft/Excel/C.B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servidor\Meus%20documentos\EGESA\Br-482mg\Volume2\CANA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\programas\Documents%20and%20Settings\C%20arlos%20%20Machado\My%20Documents\Disco%201\BR-262-MS(3)\Anexos%20PGQ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TP57.00-DOCPL-CPSA-IMPL.EMISS-REC.ETE-R.FOGO(D.IN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scad%202005\Urb\Radial%204-Beira%20Rio\Orca%20eletrico%20beira%20rio-operari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1.251\Dir-Proj-Or&#231;entos-SEO\Delta%20fortaleza\Meus%20Documentos\Ger&#234;ncia\Sobral\Sobral.xls\7&#170;%20ALT.contrato%20PD-3%20-%20001-98%20com%20destaque%20III-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servidor\Meus%20Documentos\FV-DNE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servidor\0798\TECNICO\TEACOMP\LOTE06\P09\P10\RELAT6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ACKUP%20ENGENHARIA\CONCORR&#202;NCIAS%20-%202009\AGESPISA\1a%20Etapa%20SES%20Agespisa%20PI\CUSTO%20DA%20OBRA\CUSTO%20DA%20OBRA%20-%20AGESPISA%20ECP%2001-2009%20-%20G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mfreitas/AppData/Roaming/Microsoft/Excel/C.U.%20LOT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1.251\Dir-Proj-Or&#231;entos-SEO\Meus%20documentos\04)INF.EXERC.2009\INF.MENSAI%20BASE%20RECIFE-2009\04)INF.MENSAIS%20ABR-09\INFORMA&#199;&#213;ES%20MENSAIS%20REG%20RECIFE%20O%20RODOV%20-ABR%20200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A.Dlo%202009\Paezdelima\Unifesp\Proposta%20Comercial\Planilha%20Analitica%20-%20CUSTO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ANAA"/>
      <sheetName val="PATO"/>
      <sheetName val="Medição"/>
      <sheetName val="Medição Completa"/>
      <sheetName val="QQuant-Vol1_(2)"/>
      <sheetName val="RECOMPOSIÇÃO MAN"/>
      <sheetName val="BD Equip."/>
      <sheetName val="CANAA.XLS"/>
      <sheetName val="\G\Users\eduardoiunes\Documents"/>
      <sheetName val="RESUMO_AUT1"/>
      <sheetName val="8ª MP_BR_459"/>
      <sheetName val="CAPACIDADES"/>
      <sheetName val="MATRIZ"/>
      <sheetName val="8ª MP_BR-459"/>
      <sheetName val="[CANAA.XLS][CANAA.XLS][CANAA.XL"/>
      <sheetName val="[CANAA.XLS]\G\Users\eduardoiune"/>
      <sheetName val="[CANAA.XLS][CANAA.XLS]\G\Users\"/>
      <sheetName val="MB"/>
      <sheetName val="QUADRO COMPARATIVO"/>
      <sheetName val="P AUX 01-FERRAGENS"/>
      <sheetName val="P AUX 02-PINTURA"/>
      <sheetName val="CORDEF-163"/>
      <sheetName val="CADASTRO"/>
      <sheetName val="[CANAA.XLS]_G_Users_eduardoiu_2"/>
      <sheetName val="[CANAA.XLS][CANAA.XLS]_CANAA__2"/>
      <sheetName val="_G_Users_eduardoiunes_Documents"/>
      <sheetName val="_CANAA.XLS__CANAA.XLS__CANAA.XL"/>
      <sheetName val="_CANAA.XLS__G_Users_eduardoiune"/>
      <sheetName val="_CANAA.XLS__CANAA.XLS__G_Users_"/>
      <sheetName val="_CANAA.XLS__G_Users_eduardoiu_2"/>
      <sheetName val="_CANAA.XLS__CANAA.XLS__CANAA_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s PGQ"/>
      <sheetName val="Equipamentos"/>
      <sheetName val="Teor"/>
      <sheetName val="270garanhuns"/>
      <sheetName val="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1"/>
      <sheetName val="DI2"/>
      <sheetName val="DI3"/>
      <sheetName val="DI4"/>
      <sheetName val="RELCOMP"/>
      <sheetName val="DESP.DIRETAS1"/>
      <sheetName val="DESP.DIRETAS 2"/>
      <sheetName val="DESP.DIRETAS 3"/>
      <sheetName val="FECHAMENTO "/>
      <sheetName val="FECHAMENTO  (2)"/>
      <sheetName val="auxilio 1"/>
      <sheetName val="DESP_DIRETAS1"/>
      <sheetName val="DESP_DIRETAS_2"/>
      <sheetName val="DESP_DIRETAS_3"/>
      <sheetName val="FECHAMENTO_"/>
      <sheetName val="FECHAMENTO__(2)"/>
      <sheetName val="auxilio_1"/>
      <sheetName val="DESP_DIRETAS11"/>
      <sheetName val="DESP_DIRETAS_21"/>
      <sheetName val="DESP_DIRETAS_31"/>
      <sheetName val="FECHAMENTO_1"/>
      <sheetName val="FECHAMENTO__(2)1"/>
      <sheetName val="auxilio_11"/>
      <sheetName val="DESP_DIRETAS12"/>
      <sheetName val="DESP_DIRETAS_22"/>
      <sheetName val="DESP_DIRETAS_32"/>
      <sheetName val="FECHAMENTO_2"/>
      <sheetName val="FECHAMENTO__(2)2"/>
      <sheetName val="auxilio_12"/>
      <sheetName val="DESP_DIRETAS13"/>
      <sheetName val="DESP_DIRETAS_23"/>
      <sheetName val="DESP_DIRETAS_33"/>
      <sheetName val="FECHAMENTO_3"/>
      <sheetName val="FECHAMENTO__(2)3"/>
      <sheetName val="auxilio_13"/>
      <sheetName val="PLANILHA FONTE"/>
      <sheetName val="Serviços"/>
      <sheetName val="Observaçõe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</sheetNames>
    <sheetDataSet>
      <sheetData sheetId="0"/>
      <sheetData sheetId="1" refreshError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FONTE"/>
      <sheetName val="PLA MODELO"/>
    </sheetNames>
    <sheetDataSet>
      <sheetData sheetId="0" refreshError="1">
        <row r="2">
          <cell r="B2" t="str">
            <v>18.01</v>
          </cell>
        </row>
        <row r="3">
          <cell r="B3" t="str">
            <v>18.01.005</v>
          </cell>
          <cell r="C3" t="str">
            <v>Fio de cobre nu, tempera meio-duro, classe 1A S.M. - 10 mm², inclusive assentamento.</v>
          </cell>
          <cell r="D3" t="str">
            <v>m</v>
          </cell>
          <cell r="F3">
            <v>1.84</v>
          </cell>
          <cell r="G3">
            <v>0</v>
          </cell>
        </row>
        <row r="4">
          <cell r="B4" t="str">
            <v>18.01.010</v>
          </cell>
          <cell r="C4" t="str">
            <v>Fio de cobre, tempera meio-duro, classe 1, com cobertura de PVC, tipo WPP, S.M. - 4 mm², inclusive assentamento.</v>
          </cell>
          <cell r="D4" t="str">
            <v>m</v>
          </cell>
          <cell r="F4">
            <v>0.97</v>
          </cell>
          <cell r="G4">
            <v>0</v>
          </cell>
        </row>
        <row r="5">
          <cell r="B5" t="str">
            <v>18.01.015</v>
          </cell>
          <cell r="C5" t="str">
            <v>Desativação da rede elétrica existente.</v>
          </cell>
          <cell r="D5" t="str">
            <v>vb</v>
          </cell>
          <cell r="F5">
            <v>283.14</v>
          </cell>
        </row>
        <row r="6">
          <cell r="B6" t="str">
            <v>18.01.016</v>
          </cell>
          <cell r="C6" t="str">
            <v>Revisão do circuito elétrico que alimenta as luminárias para lâmpadas vapor mercúrio (aproveitamento de 90 % da fiação existente).</v>
          </cell>
          <cell r="D6" t="str">
            <v>vb</v>
          </cell>
          <cell r="F6">
            <v>613.08000000000004</v>
          </cell>
        </row>
        <row r="7">
          <cell r="B7" t="str">
            <v>18.01.020</v>
          </cell>
          <cell r="C7" t="str">
            <v>Fio de cobre, tempera meio-duro, classe 1, com cobertura de PVC, tipo WPP, S.M. - 6 mm², inclusive assentamento.</v>
          </cell>
          <cell r="D7" t="str">
            <v>m</v>
          </cell>
          <cell r="F7">
            <v>1.1599999999999999</v>
          </cell>
          <cell r="G7">
            <v>0</v>
          </cell>
        </row>
        <row r="8">
          <cell r="B8" t="str">
            <v>18.01.025</v>
          </cell>
          <cell r="C8" t="str">
            <v>Fio de cobre, tempera meio-duro, classe 1, com cobertura de PVC, tipo WPP, S.M. - 10 mm², inclusive assentamento.</v>
          </cell>
          <cell r="D8" t="str">
            <v>m</v>
          </cell>
          <cell r="F8">
            <v>1.62</v>
          </cell>
          <cell r="G8">
            <v>0</v>
          </cell>
        </row>
        <row r="9">
          <cell r="B9" t="str">
            <v>18.01.030</v>
          </cell>
          <cell r="C9" t="str">
            <v>Cabo de cobre, tempera meio-duro, encordoamento classe 2, com cobertura de PVC, tipo WPP, S.M. - 10 mm², inclusive assentamento.</v>
          </cell>
          <cell r="D9" t="str">
            <v>m</v>
          </cell>
          <cell r="F9">
            <v>1.64</v>
          </cell>
          <cell r="G9">
            <v>0</v>
          </cell>
        </row>
        <row r="10">
          <cell r="B10" t="str">
            <v>18.01.040</v>
          </cell>
          <cell r="C10" t="str">
            <v>Cabo de cobre, tempera meio-duro, encordoamento classe 2, com cobertura de PVC, tipo WPP, S.M. - 16 mm², inclusive assentamento.</v>
          </cell>
          <cell r="D10" t="str">
            <v>m</v>
          </cell>
          <cell r="F10">
            <v>2.44</v>
          </cell>
          <cell r="G10">
            <v>0</v>
          </cell>
        </row>
        <row r="11">
          <cell r="B11" t="str">
            <v>18.01.050</v>
          </cell>
          <cell r="C11" t="str">
            <v>Cabo de cobre, tempera meio-duro, encordoamento classe 2, com cobertura de PVC, tipo WPP, S.M. - 25 mm², inclusive assentamento.</v>
          </cell>
          <cell r="D11" t="str">
            <v>m</v>
          </cell>
          <cell r="F11">
            <v>3.24</v>
          </cell>
          <cell r="G11">
            <v>0</v>
          </cell>
        </row>
        <row r="12">
          <cell r="B12" t="str">
            <v>18.01.060</v>
          </cell>
          <cell r="C12" t="str">
            <v xml:space="preserve">Fornecimento e instalação de cabo de cobre nutrancado e asete fios, de tempera mole, bitola de 16 mm2. </v>
          </cell>
          <cell r="D12" t="str">
            <v>m</v>
          </cell>
          <cell r="F12">
            <v>3.4</v>
          </cell>
          <cell r="G12">
            <v>0</v>
          </cell>
        </row>
        <row r="14">
          <cell r="B14" t="str">
            <v>18.02</v>
          </cell>
        </row>
        <row r="15">
          <cell r="B15" t="str">
            <v>18.02.005</v>
          </cell>
          <cell r="C15" t="str">
            <v>Colocação de poste de ferro</v>
          </cell>
          <cell r="D15" t="str">
            <v>m</v>
          </cell>
          <cell r="F15">
            <v>6.51</v>
          </cell>
          <cell r="G15">
            <v>0</v>
          </cell>
        </row>
        <row r="16">
          <cell r="B16" t="str">
            <v>18.02.010</v>
          </cell>
          <cell r="C16" t="str">
            <v>Retirada de postes de concreto secção duplo T200 / 8 com engastamento direto no solo de 1,40 m (Poste 184-570, 18570 e mais dois sem identificação)</v>
          </cell>
          <cell r="D16" t="str">
            <v>un</v>
          </cell>
          <cell r="F16">
            <v>51.97</v>
          </cell>
          <cell r="G16">
            <v>0</v>
          </cell>
        </row>
        <row r="17">
          <cell r="B17" t="str">
            <v>18.02.020</v>
          </cell>
          <cell r="C17" t="str">
            <v>Poste de concreto secção duplo T, 100/8, com engastamento direto no solo de 1,40 m, inclusive colocação.</v>
          </cell>
          <cell r="D17" t="str">
            <v>un</v>
          </cell>
          <cell r="F17">
            <v>172.09</v>
          </cell>
          <cell r="G17">
            <v>0</v>
          </cell>
        </row>
        <row r="18">
          <cell r="B18" t="str">
            <v>18.02.025</v>
          </cell>
          <cell r="C18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8" t="str">
            <v>un</v>
          </cell>
          <cell r="F18">
            <v>239.88</v>
          </cell>
          <cell r="G18">
            <v>0</v>
          </cell>
        </row>
        <row r="19">
          <cell r="B19" t="str">
            <v>18.02.026</v>
          </cell>
          <cell r="C19" t="str">
            <v>Deslocamento de poste.</v>
          </cell>
          <cell r="D19" t="str">
            <v>un</v>
          </cell>
          <cell r="F19">
            <v>67.33</v>
          </cell>
          <cell r="G19">
            <v>0</v>
          </cell>
        </row>
        <row r="20">
          <cell r="B20" t="str">
            <v>18.02.030</v>
          </cell>
          <cell r="C20" t="str">
            <v>Poste de concreto secção duplo T, 300/9, com engastamento direto no solo de 1,40 m, inclusive colocação.</v>
          </cell>
          <cell r="D20" t="str">
            <v>un</v>
          </cell>
          <cell r="F20">
            <v>160.6</v>
          </cell>
          <cell r="G20">
            <v>0</v>
          </cell>
        </row>
        <row r="21">
          <cell r="B21" t="str">
            <v>18.02.040</v>
          </cell>
          <cell r="C21" t="str">
            <v>Poste de concreto secção duplo T, 200/12, com engastamento direto no solo de 1,80 m, inclusive colocação.</v>
          </cell>
          <cell r="D21" t="str">
            <v>un</v>
          </cell>
          <cell r="F21">
            <v>264.32</v>
          </cell>
          <cell r="G21">
            <v>0</v>
          </cell>
        </row>
        <row r="22">
          <cell r="B22" t="str">
            <v>18.02.045</v>
          </cell>
          <cell r="C22" t="str">
            <v>Poste de concreto secção duplo T, 300/8, com engastamento direto no solo de 1,40 m, inclusive colocação.</v>
          </cell>
          <cell r="D22" t="str">
            <v>un</v>
          </cell>
          <cell r="F22">
            <v>193.4</v>
          </cell>
          <cell r="G22">
            <v>0</v>
          </cell>
        </row>
        <row r="23">
          <cell r="B23" t="str">
            <v>18.02.050</v>
          </cell>
          <cell r="C23" t="str">
            <v>Poste de concreto secção duplo T, 300/12, com engastamento direto no solo de 1,80 m, inclusive colocação.</v>
          </cell>
          <cell r="D23" t="str">
            <v>un</v>
          </cell>
          <cell r="F23">
            <v>55.74</v>
          </cell>
          <cell r="G23">
            <v>0</v>
          </cell>
        </row>
        <row r="24">
          <cell r="B24" t="str">
            <v>18.02.051</v>
          </cell>
          <cell r="C24" t="str">
            <v xml:space="preserve">Super poste de concreto armado circular com altura de 20 m. </v>
          </cell>
          <cell r="D24" t="str">
            <v>un</v>
          </cell>
          <cell r="F24">
            <v>2209.3200000000002</v>
          </cell>
          <cell r="G24">
            <v>0</v>
          </cell>
        </row>
        <row r="25">
          <cell r="B25" t="str">
            <v>18.02.060</v>
          </cell>
          <cell r="C25" t="str">
            <v>Poste de concreto c/ seção circular c/ iluminação de 3 pétalas c/ altura de 8 m inclusive colocação, fixação e base de concreto p/ fixação</v>
          </cell>
          <cell r="D25" t="str">
            <v>un</v>
          </cell>
          <cell r="F25">
            <v>888.06</v>
          </cell>
        </row>
        <row r="26">
          <cell r="B26" t="str">
            <v>18.02.070</v>
          </cell>
          <cell r="C26" t="str">
            <v>Poste ornamental.</v>
          </cell>
          <cell r="D26" t="str">
            <v>un</v>
          </cell>
          <cell r="F26">
            <v>210.72</v>
          </cell>
        </row>
        <row r="27">
          <cell r="B27" t="str">
            <v>18.02.071</v>
          </cell>
          <cell r="C27" t="str">
            <v>Poste em concreto vibrado seção circular 9 m - 200 kg</v>
          </cell>
          <cell r="D27" t="str">
            <v>un</v>
          </cell>
          <cell r="F27">
            <v>216</v>
          </cell>
        </row>
        <row r="28">
          <cell r="B28" t="str">
            <v>18.02.080</v>
          </cell>
          <cell r="C28" t="str">
            <v>Fornecimento e instalação de rele fotoelétrico, 1000 w - 220 v.</v>
          </cell>
          <cell r="D28" t="str">
            <v>un</v>
          </cell>
          <cell r="F28">
            <v>18</v>
          </cell>
        </row>
        <row r="30">
          <cell r="B30" t="str">
            <v>18.03</v>
          </cell>
        </row>
        <row r="31">
          <cell r="B31" t="str">
            <v>18.03.010</v>
          </cell>
          <cell r="C31" t="str">
            <v>Estrutura secundária B1 completa, inclusive fixação.</v>
          </cell>
          <cell r="D31" t="str">
            <v>un</v>
          </cell>
          <cell r="F31">
            <v>29.1</v>
          </cell>
          <cell r="G31">
            <v>0</v>
          </cell>
        </row>
        <row r="32">
          <cell r="B32" t="str">
            <v>18.03.015</v>
          </cell>
          <cell r="C32" t="str">
            <v>Estrutura secundária B2 completa, inclusive fixação.</v>
          </cell>
          <cell r="D32" t="str">
            <v>un</v>
          </cell>
          <cell r="F32">
            <v>35.21</v>
          </cell>
          <cell r="G32">
            <v>0</v>
          </cell>
        </row>
        <row r="33">
          <cell r="B33" t="str">
            <v>18.03.020</v>
          </cell>
          <cell r="C33" t="str">
            <v>Estrutura secundária B3 completa, inclusive fixação.</v>
          </cell>
          <cell r="D33" t="str">
            <v>un</v>
          </cell>
          <cell r="F33">
            <v>58.42</v>
          </cell>
          <cell r="G33">
            <v>0</v>
          </cell>
        </row>
        <row r="34">
          <cell r="B34" t="str">
            <v>18.03.030</v>
          </cell>
          <cell r="C34" t="str">
            <v>Estrutura secundária B4 completa, inclusive fixação.</v>
          </cell>
          <cell r="D34" t="str">
            <v>un</v>
          </cell>
          <cell r="F34">
            <v>65.989999999999995</v>
          </cell>
          <cell r="G34">
            <v>0</v>
          </cell>
        </row>
        <row r="35">
          <cell r="B35" t="str">
            <v>18.03.031</v>
          </cell>
          <cell r="C35" t="str">
            <v>Cabo de iluminação 1/0 AWG - NU</v>
          </cell>
          <cell r="D35" t="str">
            <v>m</v>
          </cell>
          <cell r="F35">
            <v>19.54</v>
          </cell>
          <cell r="G35">
            <v>0</v>
          </cell>
        </row>
        <row r="36">
          <cell r="B36" t="str">
            <v>18.03.032</v>
          </cell>
          <cell r="C36" t="str">
            <v>Isoladores tipo castanha</v>
          </cell>
          <cell r="D36" t="str">
            <v>un</v>
          </cell>
          <cell r="F36">
            <v>17.399999999999999</v>
          </cell>
          <cell r="G36">
            <v>0</v>
          </cell>
        </row>
        <row r="37">
          <cell r="B37" t="str">
            <v>18.03.033</v>
          </cell>
          <cell r="C37" t="str">
            <v>Foto célula tipo NA.</v>
          </cell>
          <cell r="D37" t="str">
            <v>un</v>
          </cell>
          <cell r="F37">
            <v>12.77</v>
          </cell>
          <cell r="G37">
            <v>0</v>
          </cell>
        </row>
        <row r="39">
          <cell r="B39" t="str">
            <v>18.04</v>
          </cell>
        </row>
        <row r="40">
          <cell r="B40" t="str">
            <v>18.04.010</v>
          </cell>
          <cell r="C40" t="str">
            <v>Eletroduto de ferro galvanizado de 3/4 pol., inclusive assentamento.</v>
          </cell>
          <cell r="D40" t="str">
            <v>m</v>
          </cell>
          <cell r="F40">
            <v>4.9000000000000004</v>
          </cell>
          <cell r="G40">
            <v>0</v>
          </cell>
        </row>
        <row r="41">
          <cell r="B41" t="str">
            <v>18.04.020</v>
          </cell>
          <cell r="C41" t="str">
            <v>Eletroduto de ferro galvanizado de 1 pol., inclusive assentamento.</v>
          </cell>
          <cell r="D41" t="str">
            <v>m</v>
          </cell>
          <cell r="F41">
            <v>7.43</v>
          </cell>
          <cell r="G41">
            <v>0</v>
          </cell>
        </row>
        <row r="42">
          <cell r="B42" t="str">
            <v>18.04.030</v>
          </cell>
          <cell r="C42" t="str">
            <v>Eletroduto de ferro galvanizado de 1 1/2 pol., inclusive assentamento.</v>
          </cell>
          <cell r="D42" t="str">
            <v>m</v>
          </cell>
          <cell r="F42">
            <v>11.76</v>
          </cell>
          <cell r="G42">
            <v>0</v>
          </cell>
        </row>
        <row r="43">
          <cell r="B43" t="str">
            <v>18.04.040</v>
          </cell>
          <cell r="C43" t="str">
            <v>Eletroduto de ferro galvanizado de 2 pol., inclusive assentamento.</v>
          </cell>
          <cell r="D43" t="str">
            <v>m</v>
          </cell>
          <cell r="F43">
            <v>15.46</v>
          </cell>
          <cell r="G43">
            <v>0</v>
          </cell>
        </row>
        <row r="44">
          <cell r="B44" t="str">
            <v>18.04.050</v>
          </cell>
          <cell r="C44" t="str">
            <v>Eletroduto de ferro galvanizado de 2 1/2 pol., inclusive assentamento.</v>
          </cell>
          <cell r="D44" t="str">
            <v>m</v>
          </cell>
          <cell r="F44">
            <v>23.01</v>
          </cell>
          <cell r="G44">
            <v>0</v>
          </cell>
        </row>
        <row r="45">
          <cell r="B45" t="str">
            <v>18.04.060</v>
          </cell>
          <cell r="C45" t="str">
            <v>Eletroduto de ferro galvanizado de 4 pol., inclusive assentamento.</v>
          </cell>
          <cell r="D45" t="str">
            <v>m</v>
          </cell>
          <cell r="F45">
            <v>37.299999999999997</v>
          </cell>
          <cell r="G45">
            <v>0</v>
          </cell>
        </row>
        <row r="46">
          <cell r="B46" t="str">
            <v>18.04.061</v>
          </cell>
          <cell r="C46" t="str">
            <v>Eletroduto de PVC rígido de 11/2" com luva de rosca interna, inclusive assentamento</v>
          </cell>
          <cell r="D46" t="str">
            <v>un</v>
          </cell>
          <cell r="F46">
            <v>6.33</v>
          </cell>
        </row>
        <row r="48">
          <cell r="B48" t="str">
            <v>18.05</v>
          </cell>
        </row>
        <row r="49">
          <cell r="B49" t="str">
            <v>18.05.010</v>
          </cell>
          <cell r="C49" t="str">
            <v>Curva de ferro galvanizado de 3/4 pol., inclusive assentamento.</v>
          </cell>
          <cell r="D49" t="str">
            <v>un</v>
          </cell>
          <cell r="F49">
            <v>3.1</v>
          </cell>
          <cell r="G49">
            <v>0</v>
          </cell>
        </row>
        <row r="50">
          <cell r="B50" t="str">
            <v>18.05.020</v>
          </cell>
          <cell r="C50" t="str">
            <v>Curva de ferro galvanizado de 1 pol., inclusive assentamento.</v>
          </cell>
          <cell r="D50" t="str">
            <v>un</v>
          </cell>
          <cell r="F50">
            <v>4.53</v>
          </cell>
          <cell r="G50">
            <v>0</v>
          </cell>
        </row>
        <row r="51">
          <cell r="B51" t="str">
            <v>18.05.030</v>
          </cell>
          <cell r="C51" t="str">
            <v>Curva de ferro galvanizado de 1 1/2 pol., inclusive assentamento.</v>
          </cell>
          <cell r="D51" t="str">
            <v>un</v>
          </cell>
          <cell r="F51">
            <v>10.41</v>
          </cell>
          <cell r="G51">
            <v>0</v>
          </cell>
        </row>
        <row r="52">
          <cell r="B52" t="str">
            <v>18.05.040</v>
          </cell>
          <cell r="C52" t="str">
            <v>Curva de ferro galvanizado de 2 pol., inclusive assentamento.</v>
          </cell>
          <cell r="D52" t="str">
            <v>un</v>
          </cell>
          <cell r="F52">
            <v>16.78</v>
          </cell>
          <cell r="G52">
            <v>0</v>
          </cell>
        </row>
        <row r="53">
          <cell r="B53" t="str">
            <v>18.05.050</v>
          </cell>
          <cell r="C53" t="str">
            <v>Curva de ferro galvanizado de 2 1/2 pol., inclusive assentamento.</v>
          </cell>
          <cell r="D53" t="str">
            <v>un</v>
          </cell>
          <cell r="F53">
            <v>36.65</v>
          </cell>
          <cell r="G53">
            <v>0</v>
          </cell>
        </row>
        <row r="54">
          <cell r="B54" t="str">
            <v>18.05.060</v>
          </cell>
          <cell r="C54" t="str">
            <v>Curva de ferro galvanizado de 4 pol., inclusive assentamento.</v>
          </cell>
          <cell r="D54" t="str">
            <v>un</v>
          </cell>
          <cell r="F54">
            <v>76.64</v>
          </cell>
          <cell r="G54">
            <v>0</v>
          </cell>
        </row>
        <row r="55">
          <cell r="B55" t="str">
            <v>18.05.065</v>
          </cell>
          <cell r="C55" t="str">
            <v>Fornecimento e assentamento de haste de aterramento 5/8" x 2,40 m coppereweld</v>
          </cell>
          <cell r="D55" t="str">
            <v>un</v>
          </cell>
          <cell r="F55">
            <v>22.22</v>
          </cell>
        </row>
        <row r="57">
          <cell r="B57" t="str">
            <v>18.06</v>
          </cell>
        </row>
        <row r="58">
          <cell r="B58" t="str">
            <v>18.06.010</v>
          </cell>
          <cell r="C58" t="str">
            <v>Luva de ferro galvanizado de 3/4 pol., inclusive assentamento.</v>
          </cell>
          <cell r="D58" t="str">
            <v>un</v>
          </cell>
          <cell r="F58">
            <v>1.1299999999999999</v>
          </cell>
          <cell r="G58">
            <v>0</v>
          </cell>
        </row>
        <row r="59">
          <cell r="B59" t="str">
            <v>18.06.020</v>
          </cell>
          <cell r="C59" t="str">
            <v>Luva de ferro galvanizado de 1 pol., inclusive assentamento.</v>
          </cell>
          <cell r="D59" t="str">
            <v>un</v>
          </cell>
          <cell r="F59">
            <v>1.68</v>
          </cell>
          <cell r="G59">
            <v>0</v>
          </cell>
        </row>
        <row r="60">
          <cell r="B60" t="str">
            <v>18.06.030</v>
          </cell>
          <cell r="C60" t="str">
            <v>Luva de ferro galvanizado de 1 1/2 pol., inclusive assentamento.</v>
          </cell>
          <cell r="D60" t="str">
            <v>un</v>
          </cell>
          <cell r="F60">
            <v>2.91</v>
          </cell>
          <cell r="G60">
            <v>0</v>
          </cell>
        </row>
        <row r="61">
          <cell r="B61" t="str">
            <v>18.06.040</v>
          </cell>
          <cell r="C61" t="str">
            <v>Luva de ferro galvanizado de 2 pol., inclusive assentamento.</v>
          </cell>
          <cell r="D61" t="str">
            <v>un</v>
          </cell>
          <cell r="F61">
            <v>4.05</v>
          </cell>
          <cell r="G61">
            <v>0</v>
          </cell>
        </row>
        <row r="62">
          <cell r="B62" t="str">
            <v>18.06.050</v>
          </cell>
          <cell r="C62" t="str">
            <v>Luva de ferro galvanizado de 2 1/2 pol., inclusive assentamento.</v>
          </cell>
          <cell r="D62" t="str">
            <v>un</v>
          </cell>
          <cell r="F62">
            <v>7.16</v>
          </cell>
          <cell r="G62">
            <v>0</v>
          </cell>
        </row>
        <row r="63">
          <cell r="B63" t="str">
            <v>18.06.060</v>
          </cell>
          <cell r="C63" t="str">
            <v>Luva de ferro galvanizado de 4 pol., inclusive assentamento.</v>
          </cell>
          <cell r="D63" t="str">
            <v>un</v>
          </cell>
          <cell r="F63">
            <v>13.42</v>
          </cell>
          <cell r="G63">
            <v>0</v>
          </cell>
        </row>
        <row r="64">
          <cell r="B64" t="str">
            <v>18.06.061</v>
          </cell>
          <cell r="C64" t="str">
            <v>Luva de PVC rígido diâmetro de 2".</v>
          </cell>
          <cell r="D64" t="str">
            <v>un</v>
          </cell>
          <cell r="F64">
            <v>1.93</v>
          </cell>
          <cell r="G64">
            <v>0</v>
          </cell>
        </row>
        <row r="65">
          <cell r="B65" t="str">
            <v>18.06.062</v>
          </cell>
          <cell r="C65" t="str">
            <v>Luva de emenda para cabo 10 mm</v>
          </cell>
          <cell r="D65" t="str">
            <v>un</v>
          </cell>
          <cell r="F65">
            <v>0.35</v>
          </cell>
        </row>
        <row r="67">
          <cell r="B67" t="str">
            <v>18.07</v>
          </cell>
        </row>
        <row r="68">
          <cell r="B68" t="str">
            <v>18.07.010</v>
          </cell>
          <cell r="C68" t="str">
            <v>Jogo de bucha e arruela de alumínio de 1/2 pol., inclusive fixação.</v>
          </cell>
          <cell r="D68" t="str">
            <v>cj</v>
          </cell>
          <cell r="F68">
            <v>0.27</v>
          </cell>
          <cell r="G68">
            <v>0</v>
          </cell>
        </row>
        <row r="69">
          <cell r="B69" t="str">
            <v>18.07.020</v>
          </cell>
          <cell r="C69" t="str">
            <v>Jogo de bucha e arruela de alumínio de 3/4 pol., inclusive fixação.</v>
          </cell>
          <cell r="D69" t="str">
            <v>cj</v>
          </cell>
          <cell r="F69">
            <v>0.28999999999999998</v>
          </cell>
          <cell r="G69">
            <v>0</v>
          </cell>
        </row>
        <row r="70">
          <cell r="B70" t="str">
            <v>18.07.030</v>
          </cell>
          <cell r="C70" t="str">
            <v>Jogo de bucha e arruela de alumínio de 1 pol., inclusive fixação.</v>
          </cell>
          <cell r="D70" t="str">
            <v>cj</v>
          </cell>
          <cell r="F70">
            <v>0.45</v>
          </cell>
          <cell r="G70">
            <v>0</v>
          </cell>
        </row>
        <row r="71">
          <cell r="B71" t="str">
            <v>18.07.040</v>
          </cell>
          <cell r="C71" t="str">
            <v>Jogo de bucha e arruela de alumínio de 1 1/2 pol., inclusive fixação.</v>
          </cell>
          <cell r="D71" t="str">
            <v>cj</v>
          </cell>
          <cell r="F71">
            <v>0.85</v>
          </cell>
          <cell r="G71">
            <v>0</v>
          </cell>
        </row>
        <row r="72">
          <cell r="B72" t="str">
            <v>18.07.050</v>
          </cell>
          <cell r="C72" t="str">
            <v>Jogo de bucha e arruela de alumínio de 2 pol., inclusive fixação.</v>
          </cell>
          <cell r="D72" t="str">
            <v>cj</v>
          </cell>
          <cell r="F72">
            <v>1.64</v>
          </cell>
          <cell r="G72">
            <v>0</v>
          </cell>
        </row>
        <row r="73">
          <cell r="B73" t="str">
            <v>18.07.060</v>
          </cell>
          <cell r="C73" t="str">
            <v>Jogo de bucha e arruela de alumínio de 2 1/2 pol., inclusive fixação.</v>
          </cell>
          <cell r="D73" t="str">
            <v>cj</v>
          </cell>
          <cell r="F73">
            <v>2.39</v>
          </cell>
          <cell r="G73">
            <v>0</v>
          </cell>
        </row>
        <row r="74">
          <cell r="B74" t="str">
            <v>18.07.070</v>
          </cell>
          <cell r="C74" t="str">
            <v>Jogo de bucha e arruela de alumínio de 3 pol., inclusive fixação.</v>
          </cell>
          <cell r="D74" t="str">
            <v>cj</v>
          </cell>
          <cell r="F74">
            <v>3.79</v>
          </cell>
          <cell r="G74">
            <v>0</v>
          </cell>
        </row>
        <row r="75">
          <cell r="B75" t="str">
            <v>18.07.072</v>
          </cell>
          <cell r="C75" t="str">
            <v>Ganchos de 5/16".</v>
          </cell>
          <cell r="D75" t="str">
            <v>un</v>
          </cell>
          <cell r="F75">
            <v>0.8</v>
          </cell>
          <cell r="G75">
            <v>0</v>
          </cell>
        </row>
        <row r="76">
          <cell r="B76" t="str">
            <v>18.07.080</v>
          </cell>
          <cell r="C76" t="str">
            <v>Jogo de bucha e arruela de alumínio de 4 pol., inclusive fixação.</v>
          </cell>
          <cell r="D76" t="str">
            <v>cj</v>
          </cell>
          <cell r="F76">
            <v>5.31</v>
          </cell>
          <cell r="G76">
            <v>0</v>
          </cell>
        </row>
        <row r="78">
          <cell r="B78" t="str">
            <v>18.08</v>
          </cell>
        </row>
        <row r="79">
          <cell r="B79" t="str">
            <v>18.08.010</v>
          </cell>
          <cell r="C79" t="str">
            <v>Caixa para medição monofásica uso interno, inclusive colocação (padrão CELPE).</v>
          </cell>
          <cell r="D79" t="str">
            <v>un</v>
          </cell>
          <cell r="F79">
            <v>38.5</v>
          </cell>
          <cell r="G79">
            <v>0</v>
          </cell>
        </row>
        <row r="80">
          <cell r="B80" t="str">
            <v>18.08.020</v>
          </cell>
          <cell r="C80" t="str">
            <v>Caixa para medição monofásica uso externo, inclusive colocação (padrão CELPE).</v>
          </cell>
          <cell r="D80" t="str">
            <v>un</v>
          </cell>
          <cell r="F80">
            <v>48.6</v>
          </cell>
          <cell r="G80">
            <v>0</v>
          </cell>
        </row>
        <row r="82">
          <cell r="B82" t="str">
            <v>18.09</v>
          </cell>
        </row>
        <row r="83">
          <cell r="B83" t="str">
            <v>18.09.010</v>
          </cell>
          <cell r="C83" t="str">
            <v>Caixa para medição trifásica uso interno, modelo D, inclusive colocação (padrão CELPE).</v>
          </cell>
          <cell r="D83" t="str">
            <v>un</v>
          </cell>
          <cell r="F83">
            <v>82.93</v>
          </cell>
          <cell r="G83">
            <v>0</v>
          </cell>
        </row>
        <row r="84">
          <cell r="B84" t="str">
            <v>18.09.020</v>
          </cell>
          <cell r="C84" t="str">
            <v>Caixa para medição trifásica uso externo, modelo D, inclusive colocação (padrão CELPE).</v>
          </cell>
          <cell r="D84" t="str">
            <v>un</v>
          </cell>
          <cell r="F84">
            <v>100.93</v>
          </cell>
          <cell r="G84">
            <v>0</v>
          </cell>
        </row>
        <row r="86">
          <cell r="B86" t="str">
            <v>18.10</v>
          </cell>
        </row>
        <row r="87">
          <cell r="B87" t="str">
            <v>18.10.020</v>
          </cell>
          <cell r="C87" t="str">
            <v>Chave de faca de 2 polos, 30 A, 250 V, com base de ardósia, com 02 fusíveis tipo cartucho e parafusos, inclusive instalação em quadro de medição.</v>
          </cell>
          <cell r="D87" t="str">
            <v>un</v>
          </cell>
          <cell r="F87">
            <v>11.1</v>
          </cell>
          <cell r="G87">
            <v>0</v>
          </cell>
        </row>
        <row r="88">
          <cell r="B88" t="str">
            <v>18.10.030</v>
          </cell>
          <cell r="C88" t="str">
            <v>Chave de faca de 2 polos, 60 A, 250 V, com base de ardósia, com 02 fusíveis tipo cartucho e parafusos, inclusive instalação em quadro de medição.</v>
          </cell>
          <cell r="D88" t="str">
            <v>un</v>
          </cell>
          <cell r="F88">
            <v>16.3</v>
          </cell>
          <cell r="G88">
            <v>0</v>
          </cell>
        </row>
        <row r="89">
          <cell r="B89" t="str">
            <v>18.10.040</v>
          </cell>
          <cell r="C89" t="str">
            <v>Chave de faca de 3 polos, 60 A, 600 V, com base de ardósia, com 03 fusíveis tipo cartucho e parafusos, inclusive instalação em quadro de medição.</v>
          </cell>
          <cell r="D89" t="str">
            <v>un</v>
          </cell>
          <cell r="F89">
            <v>31.96</v>
          </cell>
          <cell r="G89">
            <v>0</v>
          </cell>
        </row>
        <row r="90">
          <cell r="B90" t="str">
            <v>18.10.050</v>
          </cell>
          <cell r="C90" t="str">
            <v>Chave de faca de 3 polos, 100 A, 600 V, com base de ardósia, com 03 fusíveis tipo cartucho e parafusos, inclusive instalação em quadro de medição.</v>
          </cell>
          <cell r="D90" t="str">
            <v>un</v>
          </cell>
          <cell r="F90">
            <v>57.62</v>
          </cell>
          <cell r="G90">
            <v>0</v>
          </cell>
        </row>
        <row r="91">
          <cell r="B91" t="str">
            <v>18.10.060</v>
          </cell>
          <cell r="C91" t="str">
            <v>Chave seccionadora com fusível, 125A, tipo 3NP4090 SIEMENS ou similar, tripolar com 03 fusíveis NH tamanho 00 e parafusos, inclusive instalação em quadro de medição.</v>
          </cell>
          <cell r="D91" t="str">
            <v>un</v>
          </cell>
          <cell r="F91">
            <v>85.08</v>
          </cell>
          <cell r="G91">
            <v>0</v>
          </cell>
        </row>
        <row r="92">
          <cell r="B92" t="str">
            <v>18.10.070</v>
          </cell>
          <cell r="C92" t="str">
            <v>Chave seccionadora com fusível, 250A, tipo 3NP2200 SIEMENS ou similar, tripolar com 03 fusíveis NH tamanho 01 e parafusos, inclusive instalação em quadro de medição.</v>
          </cell>
          <cell r="D92" t="str">
            <v>un</v>
          </cell>
          <cell r="F92">
            <v>141.25</v>
          </cell>
          <cell r="G92">
            <v>0</v>
          </cell>
        </row>
        <row r="94">
          <cell r="B94" t="str">
            <v>18.11</v>
          </cell>
        </row>
        <row r="95">
          <cell r="B95" t="str">
            <v>18.11.030</v>
          </cell>
          <cell r="C95" t="str">
            <v>Base para fusível tipo NH de 6 A a 125A, tamanho 00, SIEMENS ou similar, com parafusos, inclusive instalação em quadro.</v>
          </cell>
          <cell r="D95" t="str">
            <v>un</v>
          </cell>
          <cell r="F95">
            <v>9.09</v>
          </cell>
          <cell r="G95">
            <v>0</v>
          </cell>
        </row>
        <row r="96">
          <cell r="B96" t="str">
            <v>18.11.040</v>
          </cell>
          <cell r="C96" t="str">
            <v>Base para fusível tipo NH de 36 A a 250A, tamanho 1, SIEMENS ou similar, com parafusos, inclusive instalação em quadro.</v>
          </cell>
          <cell r="D96" t="str">
            <v>un</v>
          </cell>
          <cell r="F96">
            <v>17.96</v>
          </cell>
          <cell r="G96">
            <v>0</v>
          </cell>
        </row>
        <row r="98">
          <cell r="B98" t="str">
            <v>18.12</v>
          </cell>
        </row>
        <row r="99">
          <cell r="B99" t="str">
            <v>18.12.070</v>
          </cell>
          <cell r="C99" t="str">
            <v>Fusível tipo NH de 20A,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18.12.080</v>
          </cell>
          <cell r="C100" t="str">
            <v>Fusível tipo NH de 25A,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18.12.090</v>
          </cell>
          <cell r="C101" t="str">
            <v>Fusível tipo NH de 36A,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18.12.100</v>
          </cell>
          <cell r="C102" t="str">
            <v>Fusível tipo NH de 50A,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18.12.110</v>
          </cell>
          <cell r="C103" t="str">
            <v>Fusível tipo NH de 63A,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18.12.120</v>
          </cell>
          <cell r="C104" t="str">
            <v>Fusível tipo NH de 80A,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18.12.130</v>
          </cell>
          <cell r="C105" t="str">
            <v>Fusível tipo NH de 100A,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18.12.140</v>
          </cell>
          <cell r="C106" t="str">
            <v>Fusível tipo NH de 125A, tamanho 00, SIEMENS ou similar, inclusive instalação em quadro.</v>
          </cell>
          <cell r="D106" t="str">
            <v>un</v>
          </cell>
          <cell r="F106">
            <v>5.67</v>
          </cell>
          <cell r="G106">
            <v>0</v>
          </cell>
        </row>
        <row r="107">
          <cell r="B107" t="str">
            <v>18.12.150</v>
          </cell>
          <cell r="C107" t="str">
            <v>Fusível tipo NH de 160A,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18.12.160</v>
          </cell>
          <cell r="C108" t="str">
            <v>Fusível tipo NH de 200A, tamanho 01,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09">
          <cell r="B109" t="str">
            <v>18.12.170</v>
          </cell>
          <cell r="C109" t="str">
            <v>Fusível tipo NH de 250A, tamanho 1, SIEMENS ou similar, inclusive instalação em quadro.</v>
          </cell>
          <cell r="D109" t="str">
            <v>un</v>
          </cell>
          <cell r="F109">
            <v>12.26</v>
          </cell>
          <cell r="G109">
            <v>0</v>
          </cell>
        </row>
        <row r="111">
          <cell r="B111" t="str">
            <v>18.13</v>
          </cell>
        </row>
        <row r="112">
          <cell r="B112" t="str">
            <v>18.13.005</v>
          </cell>
          <cell r="C112" t="str">
            <v>Eletroduto flexível preto de 1", assentado em valas com profundidade de 0,60 m, inclusive escavação e reaterro.</v>
          </cell>
          <cell r="D112" t="str">
            <v>m</v>
          </cell>
          <cell r="F112">
            <v>3.1</v>
          </cell>
          <cell r="G112">
            <v>0</v>
          </cell>
        </row>
        <row r="113">
          <cell r="B113" t="str">
            <v>18.13.010</v>
          </cell>
          <cell r="C113" t="str">
            <v>Eletroduto de PVC rígido rosqueável de 1/2 pol., com luva de rosca interna, inclusive assentamento em lajes.</v>
          </cell>
          <cell r="D113" t="str">
            <v>m</v>
          </cell>
          <cell r="F113">
            <v>1.46</v>
          </cell>
          <cell r="G113">
            <v>0</v>
          </cell>
        </row>
        <row r="114">
          <cell r="B114" t="str">
            <v>18.13.020</v>
          </cell>
          <cell r="C114" t="str">
            <v>Eletroduto de PVC rígido rosqueável de 3/4 pol., com luva de rosca interna, inclusive assentamento em lajes.</v>
          </cell>
          <cell r="D114" t="str">
            <v>m</v>
          </cell>
          <cell r="F114">
            <v>1.51</v>
          </cell>
          <cell r="G114">
            <v>0</v>
          </cell>
        </row>
        <row r="115">
          <cell r="B115" t="str">
            <v>18.13.030</v>
          </cell>
          <cell r="C115" t="str">
            <v>Eletroduto de PVC rígido rosqueável de 1 pol., com luva de rosca interna, inclusive assentamento em lajes.</v>
          </cell>
          <cell r="D115" t="str">
            <v>m</v>
          </cell>
          <cell r="F115">
            <v>2.54</v>
          </cell>
          <cell r="G115">
            <v>0</v>
          </cell>
        </row>
        <row r="116">
          <cell r="B116" t="str">
            <v>18.13.040</v>
          </cell>
          <cell r="C116" t="str">
            <v>Eletroduto de PVC rígido rosqueável de 1/2 pol., com luva de rosca interna, inclusive assentamento com rasgo em alvenaria.</v>
          </cell>
          <cell r="D116" t="str">
            <v>m</v>
          </cell>
          <cell r="F116">
            <v>2.23</v>
          </cell>
          <cell r="G116">
            <v>0</v>
          </cell>
        </row>
        <row r="117">
          <cell r="B117" t="str">
            <v>18.13.050</v>
          </cell>
          <cell r="C117" t="str">
            <v>Eletroduto de PVC rígido rosqueável de 3/4 pol., com luva de rosca interna, inclusive assentamento com rasgo em alvenaria.</v>
          </cell>
          <cell r="D117" t="str">
            <v>m</v>
          </cell>
          <cell r="F117">
            <v>2.2799999999999998</v>
          </cell>
          <cell r="G117">
            <v>0</v>
          </cell>
        </row>
        <row r="118">
          <cell r="B118" t="str">
            <v>18.13.060</v>
          </cell>
          <cell r="C118" t="str">
            <v>Eletroduto de PVC rígido rosqueável de 1 pol., com luva de rosca interna, inclusive assentamento com rasgo em alvenaria.</v>
          </cell>
          <cell r="D118" t="str">
            <v>m</v>
          </cell>
          <cell r="F118">
            <v>3.3</v>
          </cell>
          <cell r="G118">
            <v>0</v>
          </cell>
        </row>
        <row r="119">
          <cell r="B119" t="str">
            <v>18.12.070</v>
          </cell>
          <cell r="C119" t="str">
            <v>Eletroduto de PVC rígido rosqueável de 1 1/4 pol., com luva de rosca interna, inclusive assentamento com rasgo em alvenaria.</v>
          </cell>
          <cell r="D119" t="str">
            <v>m</v>
          </cell>
          <cell r="F119">
            <v>4.3099999999999996</v>
          </cell>
          <cell r="G119">
            <v>0</v>
          </cell>
        </row>
        <row r="120">
          <cell r="B120" t="str">
            <v>18.13.080</v>
          </cell>
          <cell r="C120" t="str">
            <v>Eletroduto de PVC rígido rosqueável de 1 1/2 pol., com luva de rosca interna, inclusive assentamento com rasgo em alvenaria.</v>
          </cell>
          <cell r="D120" t="str">
            <v>m</v>
          </cell>
          <cell r="F120">
            <v>5.65</v>
          </cell>
          <cell r="G120">
            <v>0</v>
          </cell>
        </row>
        <row r="121">
          <cell r="B121" t="str">
            <v>18.13.085</v>
          </cell>
          <cell r="C121" t="str">
            <v>Fornecimento e colocação de eletroduto de ferro galvanizado de 3 ".</v>
          </cell>
          <cell r="D121" t="str">
            <v>m</v>
          </cell>
          <cell r="F121">
            <v>29.91</v>
          </cell>
        </row>
        <row r="122">
          <cell r="B122" t="str">
            <v>18.13.086</v>
          </cell>
          <cell r="C122" t="str">
            <v>Fornecimento e instalação de quadro de distribuição para telefone.</v>
          </cell>
          <cell r="D122" t="str">
            <v>un</v>
          </cell>
          <cell r="F122">
            <v>96.07</v>
          </cell>
        </row>
        <row r="123">
          <cell r="B123" t="str">
            <v>18.13.090</v>
          </cell>
          <cell r="C123" t="str">
            <v>Eletroduto de PVC rígido rosqueável de 2 pol., com luva de rosca interna, inclusive assentamento com rasgo em alvenaria.</v>
          </cell>
          <cell r="D123" t="str">
            <v>m</v>
          </cell>
          <cell r="F123">
            <v>7.33</v>
          </cell>
          <cell r="G123">
            <v>0</v>
          </cell>
        </row>
        <row r="124">
          <cell r="B124" t="str">
            <v>18.13.100</v>
          </cell>
          <cell r="C124" t="str">
            <v>Eletroduto de PVC rígido rosqueável de 3 pol., com luva de rosca interna, inclusive assentamento com rasgo em alvenaria.</v>
          </cell>
          <cell r="D124" t="str">
            <v>m</v>
          </cell>
          <cell r="F124">
            <v>13.81</v>
          </cell>
          <cell r="G124">
            <v>0</v>
          </cell>
        </row>
        <row r="125">
          <cell r="B125" t="str">
            <v>18.13.110</v>
          </cell>
          <cell r="C125" t="str">
            <v>Eletroduto de PVC rígido rosqueável de 1/2 pol., com luva de rosca interna assentado em valas com profundidade de 0,60 m, inclusive escavação e reaterro.</v>
          </cell>
          <cell r="D125" t="str">
            <v>m</v>
          </cell>
          <cell r="F125">
            <v>3.33</v>
          </cell>
          <cell r="G125">
            <v>0</v>
          </cell>
        </row>
        <row r="126">
          <cell r="B126" t="str">
            <v>18.13.120</v>
          </cell>
          <cell r="C126" t="str">
            <v>Eletroduto de PVC rígido rosqueável de 3/4 pol., com luva de rosca interna assentado em valas com profundidade de 0,60 m, inclusive escavação e reaterro.</v>
          </cell>
          <cell r="D126" t="str">
            <v>m</v>
          </cell>
          <cell r="F126">
            <v>4.29</v>
          </cell>
          <cell r="G126">
            <v>0</v>
          </cell>
        </row>
        <row r="127">
          <cell r="B127" t="str">
            <v>18.13.130</v>
          </cell>
          <cell r="C127" t="str">
            <v>Eletroduto de PVC rígido rosqueável de 1 pol., com luva de rosca interna assentado em valas com profundidade de 0,60 m, inclusive escavação e reaterro.</v>
          </cell>
          <cell r="D127" t="str">
            <v>m</v>
          </cell>
          <cell r="F127">
            <v>5.75</v>
          </cell>
          <cell r="G127">
            <v>0</v>
          </cell>
        </row>
        <row r="128">
          <cell r="B128" t="str">
            <v>18.13.140</v>
          </cell>
          <cell r="C128" t="str">
            <v>Eletroduto de PVC rígido rosqueável de 1 1/2 pol., com luva de rosca interna assentado em valas com profundidade de 0,60 m, inclusive escavação e reaterro.</v>
          </cell>
          <cell r="D128" t="str">
            <v>m</v>
          </cell>
          <cell r="F128">
            <v>6.33</v>
          </cell>
          <cell r="G128">
            <v>0</v>
          </cell>
        </row>
        <row r="129">
          <cell r="B129" t="str">
            <v>18.13.150</v>
          </cell>
          <cell r="C129" t="str">
            <v>Eletroduto de PVC rígido rosqueável de 2 pol., com luva de rosca interna assentado em valas com profundidade de 0,60 m, inclusive escavação e reaterro.</v>
          </cell>
          <cell r="D129" t="str">
            <v>m</v>
          </cell>
          <cell r="F129">
            <v>8</v>
          </cell>
          <cell r="G129">
            <v>0</v>
          </cell>
        </row>
        <row r="130">
          <cell r="B130" t="str">
            <v>18.13.160</v>
          </cell>
          <cell r="C130" t="str">
            <v>Eletroduto de PVC rígido rosqueável de 3 pol., com luva de rosca interna assentado em valas com profundidade de 0,60 m, inclusive escavação e reaterro.</v>
          </cell>
          <cell r="D130" t="str">
            <v>m</v>
          </cell>
          <cell r="F130">
            <v>13.95</v>
          </cell>
          <cell r="G130">
            <v>0</v>
          </cell>
        </row>
        <row r="131">
          <cell r="B131" t="str">
            <v>18.13.170</v>
          </cell>
          <cell r="C131" t="str">
            <v>Eletroduto de PVC rígido rosqueável de 4 pol., com luva de rosca interna assentado em valas com profundidade de 0,60 m, inclusive escavação e reaterro.</v>
          </cell>
          <cell r="D131" t="str">
            <v>m</v>
          </cell>
          <cell r="F131">
            <v>19.14</v>
          </cell>
          <cell r="G131">
            <v>0</v>
          </cell>
        </row>
        <row r="133">
          <cell r="B133" t="str">
            <v>18.14</v>
          </cell>
        </row>
        <row r="134">
          <cell r="B134" t="str">
            <v>18.14.010</v>
          </cell>
          <cell r="C134" t="str">
            <v xml:space="preserve">Curva de PVC rígido rosqueável de 3/4 pol., com luva de rosca interna, inclusive assentado. </v>
          </cell>
          <cell r="D134" t="str">
            <v>un</v>
          </cell>
          <cell r="F134">
            <v>2.4500000000000002</v>
          </cell>
          <cell r="G134">
            <v>0</v>
          </cell>
        </row>
        <row r="135">
          <cell r="B135" t="str">
            <v>18.14.020</v>
          </cell>
          <cell r="C135" t="str">
            <v xml:space="preserve">Curva de PVC rígido rosqueável de 1 pol., com luva de rosca interna, inclusive assentado. </v>
          </cell>
          <cell r="D135" t="str">
            <v>un</v>
          </cell>
          <cell r="F135">
            <v>2.6</v>
          </cell>
          <cell r="G135">
            <v>0</v>
          </cell>
        </row>
        <row r="136">
          <cell r="B136" t="str">
            <v>18.14.030</v>
          </cell>
          <cell r="C136" t="str">
            <v xml:space="preserve">Curva de PVC rígido rosqueável de 1 1/4 pol., com luva de rosca interna, inclusive assentado. </v>
          </cell>
          <cell r="D136" t="str">
            <v>un</v>
          </cell>
          <cell r="F136">
            <v>4.0999999999999996</v>
          </cell>
          <cell r="G136">
            <v>0</v>
          </cell>
        </row>
        <row r="137">
          <cell r="B137" t="str">
            <v>18.14.040</v>
          </cell>
          <cell r="C137" t="str">
            <v xml:space="preserve">Curva de PVC rígido rosqueável de 1 1/2 pol., com luva de rosca interna, inclusive assentado. </v>
          </cell>
          <cell r="D137" t="str">
            <v>un</v>
          </cell>
          <cell r="F137">
            <v>5.0999999999999996</v>
          </cell>
          <cell r="G137">
            <v>0</v>
          </cell>
        </row>
        <row r="138">
          <cell r="B138" t="str">
            <v>18.14.050</v>
          </cell>
          <cell r="C138" t="str">
            <v xml:space="preserve">Curva de PVC rígido rosqueável de 2 pol., com luva de rosca interna, inclusive assentado. </v>
          </cell>
          <cell r="D138" t="str">
            <v>un</v>
          </cell>
          <cell r="F138">
            <v>7.96</v>
          </cell>
          <cell r="G138">
            <v>0</v>
          </cell>
        </row>
        <row r="139">
          <cell r="B139" t="str">
            <v>18.14.060</v>
          </cell>
          <cell r="C139" t="str">
            <v xml:space="preserve">Curva de PVC rígido rosqueável de 3 pol., com luva de rosca interna, inclusive assentado. </v>
          </cell>
          <cell r="D139" t="str">
            <v>un</v>
          </cell>
          <cell r="F139">
            <v>23.46</v>
          </cell>
          <cell r="G139">
            <v>0</v>
          </cell>
        </row>
        <row r="140">
          <cell r="B140" t="str">
            <v>18.14.070</v>
          </cell>
          <cell r="C140" t="str">
            <v xml:space="preserve">Curva de PVC rígido rosqueável de 4 pol., com luva de rosca interna, inclusive assentado. </v>
          </cell>
          <cell r="D140" t="str">
            <v>un</v>
          </cell>
          <cell r="F140">
            <v>37.86</v>
          </cell>
          <cell r="G140">
            <v>0</v>
          </cell>
        </row>
        <row r="142">
          <cell r="B142" t="str">
            <v>18.15</v>
          </cell>
        </row>
        <row r="143">
          <cell r="B143" t="str">
            <v>18.15.010</v>
          </cell>
          <cell r="C143" t="str">
            <v>Caixa 4 x 2 pol. Tigreflex ou similar,  inclusive assentamento.</v>
          </cell>
          <cell r="D143" t="str">
            <v>un</v>
          </cell>
          <cell r="F143">
            <v>1.45</v>
          </cell>
          <cell r="G143">
            <v>0</v>
          </cell>
        </row>
        <row r="144">
          <cell r="B144" t="str">
            <v>18.15.020</v>
          </cell>
          <cell r="C144" t="str">
            <v>Caixa 4 x 4 pol. Tigreflex ou similar,  inclusive assentamento.</v>
          </cell>
          <cell r="D144" t="str">
            <v>un</v>
          </cell>
          <cell r="F144">
            <v>1.75</v>
          </cell>
          <cell r="G144">
            <v>0</v>
          </cell>
        </row>
        <row r="145">
          <cell r="B145" t="str">
            <v>18.15.030</v>
          </cell>
          <cell r="C145" t="str">
            <v>Caixa octogonal de 4" Tigreflex ou similar, com fundo móvel, inclusive assentaemnto em laje.</v>
          </cell>
          <cell r="D145" t="str">
            <v>un</v>
          </cell>
          <cell r="F145">
            <v>1.9</v>
          </cell>
          <cell r="G145">
            <v>0</v>
          </cell>
        </row>
        <row r="146">
          <cell r="B146" t="str">
            <v>18.15.035</v>
          </cell>
          <cell r="C146" t="str">
            <v>Fornecimento e colocação de caixa pré-moldada para ar-condicionado de 15.000 BTU's</v>
          </cell>
          <cell r="D146" t="str">
            <v>un</v>
          </cell>
          <cell r="F146">
            <v>73.38</v>
          </cell>
        </row>
        <row r="148">
          <cell r="B148" t="str">
            <v>18.16</v>
          </cell>
        </row>
        <row r="149">
          <cell r="B149" t="str">
            <v>18.16.010</v>
          </cell>
          <cell r="C149" t="str">
            <v>Tomada de embutir (2P+1T) com placa para caixa de 4 x 2 pol., 20 A, 250 V, Pial (linha silentoque) ou similar, inclusive instalação.</v>
          </cell>
          <cell r="D149" t="str">
            <v>un</v>
          </cell>
          <cell r="F149">
            <v>7.08</v>
          </cell>
          <cell r="G149">
            <v>0</v>
          </cell>
        </row>
        <row r="150">
          <cell r="B150" t="str">
            <v>18.16.020</v>
          </cell>
          <cell r="C150" t="str">
            <v>Tomada de embutir para telefone quatro polos, Padrão Telebrás, com placa, para caixa de 4 x 2 pol., Pial (linha silentoque) ou similar, inclusive instalação.</v>
          </cell>
          <cell r="D150" t="str">
            <v>un</v>
          </cell>
          <cell r="F150">
            <v>6.55</v>
          </cell>
          <cell r="G150">
            <v>0</v>
          </cell>
        </row>
        <row r="152">
          <cell r="B152" t="str">
            <v>18.17</v>
          </cell>
        </row>
        <row r="153">
          <cell r="B153" t="str">
            <v>18.17.010</v>
          </cell>
          <cell r="C153" t="str">
            <v>Conjunto ARSTOP ou similar de embutir, em caixa 4 x 4 pol., com placa, tomada Tripolar para pino chato e disjuntor termomagnético de 25 A, 250 V, inclusive instalação.</v>
          </cell>
          <cell r="D153" t="str">
            <v>un</v>
          </cell>
          <cell r="F153">
            <v>20.72</v>
          </cell>
          <cell r="G153">
            <v>0</v>
          </cell>
        </row>
        <row r="155">
          <cell r="B155" t="str">
            <v>18.18</v>
          </cell>
        </row>
        <row r="156">
          <cell r="B156" t="str">
            <v>18.18.010</v>
          </cell>
          <cell r="C156" t="str">
            <v>Interruptor de embutir de uma secção para caixa de 4 x 2 pol., com placa, 10 A, 250 V, Pial (linha silentoque) ou similar, inclusive instalação.</v>
          </cell>
          <cell r="D156" t="str">
            <v>un</v>
          </cell>
          <cell r="F156">
            <v>3.71</v>
          </cell>
          <cell r="G156">
            <v>0</v>
          </cell>
        </row>
        <row r="157">
          <cell r="B157" t="str">
            <v>18.18.020</v>
          </cell>
          <cell r="C157" t="str">
            <v>Interruptor de embutir de duas secções para caixa de 4 x 2 pol., com placa, 10 A, 250 V, Pial (linha silentoque) ou similar, inclusive instalação.</v>
          </cell>
          <cell r="D157" t="str">
            <v>un</v>
          </cell>
          <cell r="F157">
            <v>5.95</v>
          </cell>
          <cell r="G157">
            <v>0</v>
          </cell>
        </row>
        <row r="158">
          <cell r="B158" t="str">
            <v>18.18.030</v>
          </cell>
          <cell r="C158" t="str">
            <v>Interruptor de embutir de três secções para caixa de 4 x 2 pol., com placa, 10 A, 250 V, Pial (linha silentoque) ou similar, inclusive instalação.</v>
          </cell>
          <cell r="D158" t="str">
            <v>un</v>
          </cell>
          <cell r="F158">
            <v>7.88</v>
          </cell>
          <cell r="G158">
            <v>0</v>
          </cell>
        </row>
        <row r="159">
          <cell r="B159" t="str">
            <v>18.18.040</v>
          </cell>
          <cell r="C159" t="str">
            <v>Interruptor de embutir de uma secção conjugada com tomada, para caixa de 4 x 2 pol., com placa, 10 A, 250 V, Pial (linha silentoque) ou similar, inclusive instalação.</v>
          </cell>
          <cell r="D159" t="str">
            <v>un</v>
          </cell>
          <cell r="F159">
            <v>5.95</v>
          </cell>
          <cell r="G159">
            <v>0</v>
          </cell>
        </row>
        <row r="160">
          <cell r="B160" t="str">
            <v>18.18.050</v>
          </cell>
          <cell r="C160" t="str">
            <v>Interruptor de embutir de duas secções conjugada com tomada, para caixa de 4 x 2 pol., com placa, 10 A, 250 V, Pial (linha silentoque) ou similar, inclusive instalação.</v>
          </cell>
          <cell r="D160" t="str">
            <v>un</v>
          </cell>
          <cell r="F160">
            <v>7.88</v>
          </cell>
          <cell r="G160">
            <v>0</v>
          </cell>
        </row>
        <row r="161">
          <cell r="B161" t="str">
            <v>18.18.060</v>
          </cell>
          <cell r="C161" t="str">
            <v>Interruptor de embutir Three-Way (vai e vem), para caixa de 4 x 2 pol., com placa, 10 A, 250 V, Pial (linha silentoque) ou similar, inclusive instalação.</v>
          </cell>
          <cell r="D161" t="str">
            <v>un</v>
          </cell>
          <cell r="F161">
            <v>4.58</v>
          </cell>
          <cell r="G161">
            <v>0</v>
          </cell>
        </row>
        <row r="163">
          <cell r="B163" t="str">
            <v>18.19</v>
          </cell>
        </row>
        <row r="164">
          <cell r="B164" t="str">
            <v>18.19.010</v>
          </cell>
          <cell r="C164" t="str">
            <v>Fio de cobre, têmpera mole, classe 1, isolamento de PVC - 70 C, tipo BWF, 750 V, Foreplast ou similar, S.M. - 1,5 mm², inclusive instalação em eletroduto.</v>
          </cell>
          <cell r="D164" t="str">
            <v>m</v>
          </cell>
          <cell r="F164">
            <v>0.59</v>
          </cell>
          <cell r="G164">
            <v>0</v>
          </cell>
        </row>
        <row r="165">
          <cell r="B165" t="str">
            <v>18.19.020</v>
          </cell>
          <cell r="C165" t="str">
            <v>Fio de cobre, têmpera mole, classe 1, isolamento de PVC - 70 C, tipo BWF, 750 V, Foreplast ou similar, S.M. - 2,5 mm², inclusive instalação em eletroduto.</v>
          </cell>
          <cell r="D165" t="str">
            <v>m</v>
          </cell>
          <cell r="F165">
            <v>0.91</v>
          </cell>
          <cell r="G165">
            <v>0</v>
          </cell>
        </row>
        <row r="166">
          <cell r="B166" t="str">
            <v>18.19.025</v>
          </cell>
          <cell r="C166" t="str">
            <v>Cabro de cobre, têmpera mole, encordoamento classe 2, isolamento de PVC - 70 C, tipo BWF, 750 V, Foreplast ou similar, S.M. - 2,5 mm², inclusive instalação em eletroduto.</v>
          </cell>
          <cell r="D166" t="str">
            <v>m</v>
          </cell>
          <cell r="F166">
            <v>0.78</v>
          </cell>
          <cell r="G166">
            <v>0</v>
          </cell>
        </row>
        <row r="167">
          <cell r="B167" t="str">
            <v>18.19.030</v>
          </cell>
          <cell r="C167" t="str">
            <v>Cabo de cobre, têmpera mole, encordoamento classe 2, isolamento de PVC - 70 C, tipo BWF, 750 V, Foreplast ou similar, S.M. - 4,0 mm², inclusive instalação em eletroduto.</v>
          </cell>
          <cell r="D167" t="str">
            <v>m</v>
          </cell>
          <cell r="F167">
            <v>0.94</v>
          </cell>
          <cell r="G167">
            <v>0</v>
          </cell>
        </row>
        <row r="168">
          <cell r="B168" t="str">
            <v>18.19.040</v>
          </cell>
          <cell r="C168" t="str">
            <v>Cabo de cobre, têmpera mole, encordoamento classe 2, isolamento de PVC - 70 C, tipo BWF, 750 V, Foreplast ou similar, S.M. - 6,0 mm², inclusive instalação em eletroduto.</v>
          </cell>
          <cell r="D168" t="str">
            <v>m</v>
          </cell>
          <cell r="F168">
            <v>1.1299999999999999</v>
          </cell>
          <cell r="G168">
            <v>0</v>
          </cell>
        </row>
        <row r="169">
          <cell r="B169" t="str">
            <v>18.19.041</v>
          </cell>
          <cell r="C169" t="str">
            <v>Cabo de cobre, têmpera mole, encordoamento classe 2, isolamento de PVC - 70 C, tipo BWF, 750 V, Foreplast ou similar, S.M. - 10,0 mm², inclusive instalação em eletroduto.</v>
          </cell>
          <cell r="D169" t="str">
            <v>m</v>
          </cell>
          <cell r="F169">
            <v>1.6</v>
          </cell>
          <cell r="G169">
            <v>0</v>
          </cell>
        </row>
        <row r="170">
          <cell r="B170" t="str">
            <v>18.19.042</v>
          </cell>
          <cell r="C170" t="str">
            <v>Cabo de cobre, têmpera mole, encordoamento classe 2, isolamento de PVC - 70 C, tipo BWF, 750 V, Foreplast ou similar, S.M. - 16,0 mm², inclusive instalação em eletroduto.</v>
          </cell>
          <cell r="D170" t="str">
            <v>m</v>
          </cell>
          <cell r="F170">
            <v>2.11</v>
          </cell>
          <cell r="G170">
            <v>0</v>
          </cell>
        </row>
        <row r="171">
          <cell r="B171" t="str">
            <v>18.19.043</v>
          </cell>
          <cell r="C171" t="str">
            <v>Cabo de cobre, têmpera mole, encordoamento classe 2, isolamento de PVC - 70 C, tipo BWF, 750 V, Foreplast ou similar, S.M. - 25,0 mm², inclusive instalação em eletroduto.</v>
          </cell>
          <cell r="D171" t="str">
            <v>m</v>
          </cell>
          <cell r="F171">
            <v>2.93</v>
          </cell>
          <cell r="G171">
            <v>0</v>
          </cell>
        </row>
        <row r="172">
          <cell r="B172" t="str">
            <v>18.19.046</v>
          </cell>
          <cell r="C172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2" t="str">
            <v>m</v>
          </cell>
          <cell r="F172">
            <v>0.69</v>
          </cell>
          <cell r="G172">
            <v>0</v>
          </cell>
        </row>
        <row r="173">
          <cell r="B173" t="str">
            <v>18.19.047</v>
          </cell>
          <cell r="C173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3" t="str">
            <v>m</v>
          </cell>
          <cell r="F173">
            <v>0.83</v>
          </cell>
          <cell r="G173">
            <v>0</v>
          </cell>
        </row>
        <row r="174">
          <cell r="B174" t="str">
            <v>18.19.048</v>
          </cell>
          <cell r="C174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4" t="str">
            <v>m</v>
          </cell>
          <cell r="F174">
            <v>1.44</v>
          </cell>
          <cell r="G174">
            <v>0</v>
          </cell>
        </row>
        <row r="175">
          <cell r="B175" t="str">
            <v>18.19.049</v>
          </cell>
          <cell r="C175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5" t="str">
            <v>m</v>
          </cell>
          <cell r="F175">
            <v>1.3</v>
          </cell>
          <cell r="G175">
            <v>0</v>
          </cell>
        </row>
        <row r="176">
          <cell r="B176" t="str">
            <v>18.19.050</v>
          </cell>
          <cell r="C176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6" t="str">
            <v>m</v>
          </cell>
          <cell r="F176">
            <v>1.77</v>
          </cell>
          <cell r="G176">
            <v>0</v>
          </cell>
        </row>
        <row r="177">
          <cell r="B177" t="str">
            <v>18.19.060</v>
          </cell>
          <cell r="C177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7" t="str">
            <v>m</v>
          </cell>
          <cell r="F177">
            <v>2.42</v>
          </cell>
          <cell r="G177">
            <v>0</v>
          </cell>
        </row>
        <row r="178">
          <cell r="B178" t="str">
            <v>18.19.065</v>
          </cell>
          <cell r="C178" t="str">
            <v>Dec., de piso cimentado.</v>
          </cell>
          <cell r="F178">
            <v>9.1</v>
          </cell>
          <cell r="G178">
            <v>0</v>
          </cell>
        </row>
        <row r="179">
          <cell r="B179" t="str">
            <v>18.19.070</v>
          </cell>
          <cell r="C179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9" t="str">
            <v>m</v>
          </cell>
          <cell r="F179">
            <v>3.41</v>
          </cell>
          <cell r="G179">
            <v>0</v>
          </cell>
        </row>
        <row r="180">
          <cell r="B180" t="str">
            <v>18.19.080</v>
          </cell>
          <cell r="C180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80" t="str">
            <v>m</v>
          </cell>
          <cell r="F180">
            <v>4.5199999999999996</v>
          </cell>
          <cell r="G180">
            <v>0</v>
          </cell>
        </row>
        <row r="181">
          <cell r="B181" t="str">
            <v>18.19.085</v>
          </cell>
          <cell r="C181" t="str">
            <v>Cabo de Cobre  com isolamento termoplástico para ligação dos postes, com 4,0 mm² - 28 A, inclusive instalação em eletroduto.</v>
          </cell>
          <cell r="D181" t="str">
            <v>m</v>
          </cell>
          <cell r="F181">
            <v>0.8</v>
          </cell>
          <cell r="G181">
            <v>0</v>
          </cell>
        </row>
        <row r="183">
          <cell r="B183" t="str">
            <v>18.20</v>
          </cell>
        </row>
        <row r="184">
          <cell r="B184" t="str">
            <v>18.20.010</v>
          </cell>
          <cell r="C184" t="str">
            <v>Disjuntor monopolar termomagnético até 30 A, 220 V, Eletromar ou similar, inclusive instalação em quadro de distribuição.</v>
          </cell>
          <cell r="D184" t="str">
            <v>un</v>
          </cell>
          <cell r="F184">
            <v>6.15</v>
          </cell>
          <cell r="G184">
            <v>0</v>
          </cell>
        </row>
        <row r="185">
          <cell r="B185" t="str">
            <v>18.20.020</v>
          </cell>
          <cell r="C185" t="str">
            <v>Disjuntor monopolar termomagnético até 35 a 50A, 220 V, Eletromar ou similar, inclusive instalação em quadro de distribuição.</v>
          </cell>
          <cell r="D185" t="str">
            <v>un</v>
          </cell>
          <cell r="F185">
            <v>7.9</v>
          </cell>
          <cell r="G185">
            <v>0</v>
          </cell>
        </row>
        <row r="186">
          <cell r="B186" t="str">
            <v>18.20.030</v>
          </cell>
          <cell r="C186" t="str">
            <v>Disjuntor tripolar termomagnético até 50 A 380, 220 V, Eletromar ou similar, inclusive instalação em quadro de distribuição.</v>
          </cell>
          <cell r="D186" t="str">
            <v>un</v>
          </cell>
          <cell r="F186">
            <v>31.24</v>
          </cell>
          <cell r="G186">
            <v>0</v>
          </cell>
        </row>
        <row r="187">
          <cell r="B187" t="str">
            <v>18.20.040</v>
          </cell>
          <cell r="C187" t="str">
            <v>Disjuntor tripolar termomagnético até 60 a 100 A, 380 V, Eletromar ou similar, inclusive instalação em quadro de distribuição.</v>
          </cell>
          <cell r="D187" t="str">
            <v>un</v>
          </cell>
          <cell r="F187">
            <v>44.65</v>
          </cell>
          <cell r="G187">
            <v>0</v>
          </cell>
        </row>
        <row r="188">
          <cell r="B188" t="str">
            <v>18.20.050</v>
          </cell>
          <cell r="C188" t="str">
            <v>Disjuntor tripolar termomagnético até 120 a 150 A, 380 V, Eletromar ou similar, inclusive instalação em quadro de distribuição.</v>
          </cell>
          <cell r="D188" t="str">
            <v>un</v>
          </cell>
          <cell r="F188">
            <v>114.65</v>
          </cell>
          <cell r="G188">
            <v>0</v>
          </cell>
        </row>
        <row r="189">
          <cell r="B189" t="str">
            <v>18.20.055</v>
          </cell>
          <cell r="C189" t="str">
            <v>Fornecimento e colocação de disjuntor 15 A.</v>
          </cell>
          <cell r="D189" t="str">
            <v>un</v>
          </cell>
          <cell r="F189">
            <v>7.67</v>
          </cell>
        </row>
        <row r="190">
          <cell r="B190" t="str">
            <v>18.20.056</v>
          </cell>
          <cell r="C190" t="str">
            <v>Fornecimento e colocação de disjuntor 50 A.</v>
          </cell>
          <cell r="D190" t="str">
            <v>un</v>
          </cell>
          <cell r="F190">
            <v>10.27</v>
          </cell>
        </row>
        <row r="191">
          <cell r="B191" t="str">
            <v>18.20.057</v>
          </cell>
          <cell r="C191" t="str">
            <v>Fornecimento e colocação de disjuntor tripolar 150 A (quadro de medição).</v>
          </cell>
          <cell r="D191" t="str">
            <v>un</v>
          </cell>
          <cell r="F191">
            <v>149.04</v>
          </cell>
        </row>
        <row r="193">
          <cell r="B193" t="str">
            <v>18.21</v>
          </cell>
        </row>
        <row r="194">
          <cell r="B194" t="str">
            <v>18.21.010</v>
          </cell>
          <cell r="C194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4" t="str">
            <v>un</v>
          </cell>
          <cell r="F194">
            <v>49.2</v>
          </cell>
          <cell r="G194">
            <v>0</v>
          </cell>
        </row>
        <row r="195">
          <cell r="B195" t="str">
            <v>18.21.020</v>
          </cell>
          <cell r="C195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5" t="str">
            <v>un</v>
          </cell>
          <cell r="F195">
            <v>52.3</v>
          </cell>
          <cell r="G195">
            <v>0</v>
          </cell>
        </row>
        <row r="196">
          <cell r="B196" t="str">
            <v>18.21.025</v>
          </cell>
          <cell r="C196" t="str">
            <v xml:space="preserve">Quadro de distribuição metálico de embutir, com barramento, chave geral e placa neutro tipo com QB 3100/12, eletromar ou similar, para até 12 circuitos momopolares, com porta, inclusive instalação. </v>
          </cell>
          <cell r="D196" t="str">
            <v>un</v>
          </cell>
          <cell r="F196">
            <v>81.44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18.21.040</v>
          </cell>
          <cell r="C199" t="str">
            <v xml:space="preserve">Quadro de distribuição metálico de embutir, com barramento, chave geral e placa neutro tipo PQR 27 C, eletromar ou similar, para 27 , circuitos momopolares, com porta e trinco, inclusive instalação. </v>
          </cell>
          <cell r="D199" t="str">
            <v>un</v>
          </cell>
          <cell r="F199">
            <v>238.6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14.98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15.75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20.54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23.3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41.95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distribuição.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26.81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40 W, ref. TMS-500 Philips ou similar, inclusive reator alto fator de potência lâmpadas, demais acessórios e instalação.</v>
          </cell>
          <cell r="D240" t="str">
            <v>cj</v>
          </cell>
          <cell r="F240">
            <v>45.36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19.100000000000001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10.91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122.85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20.63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143.55000000000001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203.28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 do CM-30"/>
      <sheetName val="Cálculo"/>
      <sheetName val="Quadro + Gráfico"/>
      <sheetName val="memória de calculo_liquida"/>
      <sheetName val="Preços"/>
      <sheetName val="Desp. Apoio"/>
      <sheetName val="Proposta"/>
      <sheetName val="Carimbo de Nota"/>
      <sheetName val="Tela"/>
      <sheetName val="Atualizacao"/>
      <sheetName val="Chuvas"/>
      <sheetName val="Medição"/>
      <sheetName val="P3"/>
      <sheetName val="PLANILHA ATUALIZADA"/>
      <sheetName val="Auxiliar"/>
      <sheetName val="Fresagem de Pista Ago-98"/>
      <sheetName val="Custo_do_CM-30"/>
      <sheetName val="memória_de_calculo_liquida"/>
      <sheetName val="Quadro_+_Gráfico"/>
      <sheetName val="Desp__Apoio"/>
      <sheetName val="COMPOS1"/>
      <sheetName val="RELATA"/>
      <sheetName val="Conc 20"/>
      <sheetName val="CRON.NOVO.ARIPUAN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Custo da Imprimação"/>
      <sheetName val="Custo da Pintura de Ligação"/>
      <sheetName val="RP-1 SB (3)"/>
      <sheetName val="RESUMO_AUT1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sumo Geral"/>
      <sheetName val="BANCO"/>
      <sheetName val="PROJETO"/>
      <sheetName val="Teor"/>
      <sheetName val="Equipamen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teração"/>
      <sheetName val="REAJUSTE DO PROGRAMA"/>
      <sheetName val="Tranporte Comercial"/>
      <sheetName val="Transporte especial"/>
      <sheetName val="Consumo e Trans.Ligante"/>
      <sheetName val="Localização de ocorrências"/>
      <sheetName val="Comparativo de preço"/>
      <sheetName val="grafico unifilar"/>
      <sheetName val="Calculo do DMT"/>
      <sheetName val="compos1"/>
    </sheetNames>
    <sheetDataSet>
      <sheetData sheetId="0">
        <row r="13">
          <cell r="A13" t="str">
            <v>1.1.200.00</v>
          </cell>
          <cell r="B13" t="str">
            <v>Escav. Carga mat. Jazida p/ recomposição</v>
          </cell>
          <cell r="C13" t="str">
            <v>m3</v>
          </cell>
          <cell r="E13">
            <v>0</v>
          </cell>
          <cell r="F13">
            <v>0</v>
          </cell>
          <cell r="G13" t="e">
            <v>#DIV/0!</v>
          </cell>
          <cell r="H13">
            <v>0</v>
          </cell>
          <cell r="I13">
            <v>0</v>
          </cell>
          <cell r="J13">
            <v>1.49</v>
          </cell>
          <cell r="K13">
            <v>0</v>
          </cell>
          <cell r="L13">
            <v>0</v>
          </cell>
          <cell r="M13">
            <v>0</v>
          </cell>
        </row>
        <row r="14">
          <cell r="A14" t="str">
            <v>1.2.200.01</v>
          </cell>
          <cell r="B14" t="str">
            <v>Recomp. Camada granular do pavimento</v>
          </cell>
          <cell r="C14" t="str">
            <v>m3</v>
          </cell>
          <cell r="D14">
            <v>8794</v>
          </cell>
          <cell r="E14">
            <v>0</v>
          </cell>
          <cell r="F14">
            <v>0</v>
          </cell>
          <cell r="G14">
            <v>0</v>
          </cell>
          <cell r="H14">
            <v>8794</v>
          </cell>
          <cell r="I14">
            <v>8794</v>
          </cell>
          <cell r="J14">
            <v>2.92</v>
          </cell>
          <cell r="K14">
            <v>25678.48</v>
          </cell>
          <cell r="L14">
            <v>25678.48</v>
          </cell>
          <cell r="M14">
            <v>0</v>
          </cell>
        </row>
        <row r="15">
          <cell r="A15" t="str">
            <v>1.2.220.00</v>
          </cell>
          <cell r="B15" t="str">
            <v>Solo brita p/base de remendo profundo</v>
          </cell>
          <cell r="C15" t="str">
            <v>m3</v>
          </cell>
          <cell r="D15">
            <v>15786.492</v>
          </cell>
          <cell r="E15">
            <v>6450</v>
          </cell>
          <cell r="F15">
            <v>6278</v>
          </cell>
          <cell r="G15">
            <v>-0.77350330258927535</v>
          </cell>
          <cell r="H15">
            <v>22236.491999999998</v>
          </cell>
          <cell r="I15">
            <v>22064.491999999998</v>
          </cell>
          <cell r="J15">
            <v>8.9499999999999993</v>
          </cell>
          <cell r="K15">
            <v>199016.6</v>
          </cell>
          <cell r="L15">
            <v>197477.2</v>
          </cell>
          <cell r="M15">
            <v>-1539.3999999999942</v>
          </cell>
        </row>
        <row r="16">
          <cell r="A16" t="str">
            <v>1.2.300.00</v>
          </cell>
          <cell r="B16" t="str">
            <v>Imprimação</v>
          </cell>
          <cell r="C16" t="str">
            <v>m2</v>
          </cell>
          <cell r="D16">
            <v>28610</v>
          </cell>
          <cell r="E16">
            <v>0</v>
          </cell>
          <cell r="F16">
            <v>0</v>
          </cell>
          <cell r="G16">
            <v>0</v>
          </cell>
          <cell r="H16">
            <v>28610</v>
          </cell>
          <cell r="I16">
            <v>28610</v>
          </cell>
          <cell r="J16">
            <v>0.05</v>
          </cell>
          <cell r="K16">
            <v>1430.5</v>
          </cell>
          <cell r="L16">
            <v>1430.5</v>
          </cell>
          <cell r="M16">
            <v>0</v>
          </cell>
        </row>
        <row r="17">
          <cell r="A17" t="str">
            <v>1.2.400.00</v>
          </cell>
          <cell r="B17" t="str">
            <v>Pintura de ligação</v>
          </cell>
          <cell r="C17" t="str">
            <v>m2</v>
          </cell>
          <cell r="D17">
            <v>102009.789</v>
          </cell>
          <cell r="E17">
            <v>248626.66699999999</v>
          </cell>
          <cell r="F17">
            <v>68046.706666666694</v>
          </cell>
          <cell r="G17">
            <v>-51.50062329324173</v>
          </cell>
          <cell r="H17">
            <v>350636.45600000001</v>
          </cell>
          <cell r="I17">
            <v>170056.49566666671</v>
          </cell>
          <cell r="J17">
            <v>0.03</v>
          </cell>
          <cell r="K17">
            <v>10519.09</v>
          </cell>
          <cell r="L17">
            <v>5101.6899999999996</v>
          </cell>
          <cell r="M17">
            <v>-5417.4000000000005</v>
          </cell>
        </row>
        <row r="18">
          <cell r="A18" t="str">
            <v>1.2.520.00</v>
          </cell>
          <cell r="B18" t="str">
            <v>Mistura Areia-Asfalto em betoneira</v>
          </cell>
          <cell r="C18" t="str">
            <v>m3</v>
          </cell>
          <cell r="D18">
            <v>2126.7660000000001</v>
          </cell>
          <cell r="E18">
            <v>50</v>
          </cell>
          <cell r="F18">
            <v>50</v>
          </cell>
          <cell r="G18">
            <v>0</v>
          </cell>
          <cell r="H18">
            <v>2176.7660000000001</v>
          </cell>
          <cell r="I18">
            <v>2176.7660000000001</v>
          </cell>
          <cell r="J18">
            <v>20.36</v>
          </cell>
          <cell r="K18">
            <v>44318.95</v>
          </cell>
          <cell r="L18">
            <v>44318.95</v>
          </cell>
          <cell r="M18">
            <v>0</v>
          </cell>
        </row>
        <row r="19">
          <cell r="A19" t="str">
            <v>1.2.521.00</v>
          </cell>
          <cell r="B19" t="str">
            <v>Mistura Areia Asfalto Usinada a quente</v>
          </cell>
          <cell r="C19" t="str">
            <v>m3</v>
          </cell>
          <cell r="D19">
            <v>540</v>
          </cell>
          <cell r="E19">
            <v>8643.6</v>
          </cell>
          <cell r="F19">
            <v>2323.3014000000012</v>
          </cell>
          <cell r="G19">
            <v>-68.82157977263816</v>
          </cell>
          <cell r="H19">
            <v>9183.6</v>
          </cell>
          <cell r="I19">
            <v>2863.3014000000012</v>
          </cell>
          <cell r="J19">
            <v>16.75</v>
          </cell>
          <cell r="K19">
            <v>153825.29999999999</v>
          </cell>
          <cell r="L19">
            <v>47960.29</v>
          </cell>
          <cell r="M19">
            <v>-105865.00999999998</v>
          </cell>
        </row>
        <row r="20">
          <cell r="A20" t="str">
            <v>1.2.521.01</v>
          </cell>
          <cell r="B20" t="str">
            <v>Rec. rev. com areia-asf. a quente</v>
          </cell>
          <cell r="C20" t="str">
            <v>m3</v>
          </cell>
          <cell r="D20">
            <v>540</v>
          </cell>
          <cell r="E20">
            <v>8643.6</v>
          </cell>
          <cell r="F20">
            <v>2323.3014000000012</v>
          </cell>
          <cell r="G20">
            <v>-68.82157977263816</v>
          </cell>
          <cell r="H20">
            <v>9183.6</v>
          </cell>
          <cell r="I20">
            <v>2863.3014000000012</v>
          </cell>
          <cell r="J20">
            <v>3.58</v>
          </cell>
          <cell r="K20">
            <v>32877.279999999999</v>
          </cell>
          <cell r="L20">
            <v>10250.61</v>
          </cell>
          <cell r="M20">
            <v>-22626.67</v>
          </cell>
        </row>
        <row r="21">
          <cell r="A21" t="str">
            <v>1.2.530.00</v>
          </cell>
          <cell r="B21" t="str">
            <v>Mistura Betuminosa em Betoneira</v>
          </cell>
          <cell r="C21" t="str">
            <v>m3</v>
          </cell>
          <cell r="D21">
            <v>9763.1010000000006</v>
          </cell>
          <cell r="E21">
            <v>2260</v>
          </cell>
          <cell r="F21">
            <v>2196</v>
          </cell>
          <cell r="G21">
            <v>-0.53230859492904536</v>
          </cell>
          <cell r="H21">
            <v>12023.101000000001</v>
          </cell>
          <cell r="I21">
            <v>11959.101000000001</v>
          </cell>
          <cell r="J21">
            <v>27.99</v>
          </cell>
          <cell r="K21">
            <v>336526.59</v>
          </cell>
          <cell r="L21">
            <v>334735.23</v>
          </cell>
          <cell r="M21">
            <v>-1791.3600000000442</v>
          </cell>
        </row>
        <row r="22">
          <cell r="A22" t="str">
            <v>1.2.540.00</v>
          </cell>
          <cell r="B22" t="str">
            <v>Mistura betuminosa usinada a quente</v>
          </cell>
          <cell r="C22" t="str">
            <v>m3</v>
          </cell>
          <cell r="D22">
            <v>0</v>
          </cell>
          <cell r="E22">
            <v>0</v>
          </cell>
          <cell r="F22">
            <v>0</v>
          </cell>
          <cell r="G22" t="e">
            <v>#DIV/0!</v>
          </cell>
          <cell r="H22">
            <v>0</v>
          </cell>
          <cell r="I22">
            <v>0</v>
          </cell>
          <cell r="J22">
            <v>20.57</v>
          </cell>
          <cell r="K22">
            <v>0</v>
          </cell>
          <cell r="L22">
            <v>0</v>
          </cell>
          <cell r="M22">
            <v>0</v>
          </cell>
        </row>
        <row r="23">
          <cell r="A23" t="str">
            <v>1.2.540.01</v>
          </cell>
          <cell r="B23" t="str">
            <v>Rec. rev. c/ mist. betum usinada a quente</v>
          </cell>
          <cell r="C23" t="str">
            <v>m3</v>
          </cell>
          <cell r="D23">
            <v>0</v>
          </cell>
          <cell r="E23">
            <v>0</v>
          </cell>
          <cell r="F23">
            <v>0</v>
          </cell>
          <cell r="G23" t="e">
            <v>#DIV/0!</v>
          </cell>
          <cell r="H23">
            <v>0</v>
          </cell>
          <cell r="I23">
            <v>0</v>
          </cell>
          <cell r="J23">
            <v>3.51</v>
          </cell>
          <cell r="K23">
            <v>0</v>
          </cell>
          <cell r="L23">
            <v>0</v>
          </cell>
          <cell r="M23">
            <v>0</v>
          </cell>
        </row>
        <row r="24">
          <cell r="A24" t="str">
            <v>1.2.900.00</v>
          </cell>
          <cell r="B24" t="str">
            <v>Remoção de Pavimento</v>
          </cell>
          <cell r="C24" t="str">
            <v>m3</v>
          </cell>
          <cell r="D24">
            <v>3557.2</v>
          </cell>
          <cell r="E24">
            <v>0</v>
          </cell>
          <cell r="F24">
            <v>0</v>
          </cell>
          <cell r="G24">
            <v>0</v>
          </cell>
          <cell r="H24">
            <v>3557.2</v>
          </cell>
          <cell r="I24">
            <v>3557.2</v>
          </cell>
          <cell r="J24">
            <v>2.33</v>
          </cell>
          <cell r="K24">
            <v>8288.27</v>
          </cell>
          <cell r="L24">
            <v>8288.27</v>
          </cell>
          <cell r="M24">
            <v>0</v>
          </cell>
        </row>
        <row r="25">
          <cell r="A25" t="str">
            <v>1.2.999.00</v>
          </cell>
          <cell r="B25" t="str">
            <v>Peneiramento</v>
          </cell>
          <cell r="C25" t="str">
            <v>m3</v>
          </cell>
          <cell r="D25">
            <v>716.36400000000003</v>
          </cell>
          <cell r="E25">
            <v>9767.8439999999991</v>
          </cell>
          <cell r="F25">
            <v>2625.4854687600014</v>
          </cell>
          <cell r="G25">
            <v>-68.124922085101687</v>
          </cell>
          <cell r="H25">
            <v>10484.207999999999</v>
          </cell>
          <cell r="I25">
            <v>3341.8494687600014</v>
          </cell>
          <cell r="J25">
            <v>2.46</v>
          </cell>
          <cell r="K25">
            <v>25791.15</v>
          </cell>
          <cell r="L25">
            <v>8220.94</v>
          </cell>
          <cell r="M25">
            <v>-17570.21</v>
          </cell>
        </row>
        <row r="26">
          <cell r="A26" t="str">
            <v>1.3.310.00</v>
          </cell>
          <cell r="B26" t="str">
            <v>Concreto ciclópico</v>
          </cell>
          <cell r="C26" t="str">
            <v>m3</v>
          </cell>
          <cell r="D26">
            <v>0</v>
          </cell>
          <cell r="E26">
            <v>0</v>
          </cell>
          <cell r="F26">
            <v>0</v>
          </cell>
          <cell r="G26" t="e">
            <v>#DIV/0!</v>
          </cell>
          <cell r="H26">
            <v>0</v>
          </cell>
          <cell r="I26">
            <v>0</v>
          </cell>
          <cell r="J26">
            <v>57.55</v>
          </cell>
          <cell r="K26">
            <v>0</v>
          </cell>
          <cell r="L26">
            <v>0</v>
          </cell>
          <cell r="M26">
            <v>0</v>
          </cell>
        </row>
        <row r="27">
          <cell r="A27" t="str">
            <v>1.3.329.00</v>
          </cell>
          <cell r="B27" t="str">
            <v>Concreto cimento (confec. Lançamento)</v>
          </cell>
          <cell r="C27" t="str">
            <v>m3</v>
          </cell>
          <cell r="D27">
            <v>62.9</v>
          </cell>
          <cell r="E27">
            <v>0</v>
          </cell>
          <cell r="F27">
            <v>0</v>
          </cell>
          <cell r="G27">
            <v>0</v>
          </cell>
          <cell r="H27">
            <v>62.9</v>
          </cell>
          <cell r="I27">
            <v>62.9</v>
          </cell>
          <cell r="J27">
            <v>74.09</v>
          </cell>
          <cell r="K27">
            <v>4660.26</v>
          </cell>
          <cell r="L27">
            <v>4660.26</v>
          </cell>
          <cell r="M27">
            <v>0</v>
          </cell>
        </row>
        <row r="28">
          <cell r="A28" t="str">
            <v>1.3.340.02</v>
          </cell>
          <cell r="B28" t="str">
            <v>Argamassa de cimento e areia 1:6</v>
          </cell>
          <cell r="C28" t="str">
            <v>m3</v>
          </cell>
          <cell r="D28">
            <v>0</v>
          </cell>
          <cell r="E28">
            <v>0</v>
          </cell>
          <cell r="F28">
            <v>0</v>
          </cell>
          <cell r="G28" t="e">
            <v>#DIV/0!</v>
          </cell>
          <cell r="H28">
            <v>0</v>
          </cell>
          <cell r="I28">
            <v>0</v>
          </cell>
          <cell r="J28">
            <v>60.05</v>
          </cell>
          <cell r="K28">
            <v>0</v>
          </cell>
          <cell r="L28">
            <v>0</v>
          </cell>
          <cell r="M28">
            <v>0</v>
          </cell>
        </row>
        <row r="29">
          <cell r="A29" t="str">
            <v>1.3.353.00</v>
          </cell>
          <cell r="B29" t="str">
            <v>Dobragem e colocação de armadura</v>
          </cell>
          <cell r="C29" t="str">
            <v>kg</v>
          </cell>
          <cell r="D29">
            <v>295.14100000000002</v>
          </cell>
          <cell r="E29">
            <v>0</v>
          </cell>
          <cell r="F29">
            <v>0</v>
          </cell>
          <cell r="G29">
            <v>0</v>
          </cell>
          <cell r="H29">
            <v>295.14100000000002</v>
          </cell>
          <cell r="I29">
            <v>295.14100000000002</v>
          </cell>
          <cell r="J29">
            <v>1.24</v>
          </cell>
          <cell r="K29">
            <v>365.97</v>
          </cell>
          <cell r="L29">
            <v>365.97</v>
          </cell>
          <cell r="M29">
            <v>0</v>
          </cell>
        </row>
        <row r="30">
          <cell r="A30" t="str">
            <v>1.3.370.00</v>
          </cell>
          <cell r="B30" t="str">
            <v>Formas</v>
          </cell>
          <cell r="C30" t="str">
            <v>m2</v>
          </cell>
          <cell r="D30">
            <v>99</v>
          </cell>
          <cell r="E30">
            <v>0</v>
          </cell>
          <cell r="F30">
            <v>0</v>
          </cell>
          <cell r="G30">
            <v>0</v>
          </cell>
          <cell r="H30">
            <v>99</v>
          </cell>
          <cell r="I30">
            <v>99</v>
          </cell>
          <cell r="J30">
            <v>9.14</v>
          </cell>
          <cell r="K30">
            <v>904.86</v>
          </cell>
          <cell r="L30">
            <v>904.86</v>
          </cell>
          <cell r="M30">
            <v>0</v>
          </cell>
        </row>
        <row r="31">
          <cell r="A31" t="str">
            <v>1.3.940.00</v>
          </cell>
          <cell r="B31" t="str">
            <v>Reterro apiloado</v>
          </cell>
          <cell r="C31" t="str">
            <v>m3</v>
          </cell>
          <cell r="E31">
            <v>0</v>
          </cell>
          <cell r="F31">
            <v>0</v>
          </cell>
          <cell r="G31" t="e">
            <v>#DIV/0!</v>
          </cell>
          <cell r="H31">
            <v>0</v>
          </cell>
          <cell r="I31">
            <v>0</v>
          </cell>
          <cell r="J31">
            <v>2.2999999999999998</v>
          </cell>
          <cell r="K31">
            <v>0</v>
          </cell>
          <cell r="L31">
            <v>0</v>
          </cell>
          <cell r="M31">
            <v>0</v>
          </cell>
        </row>
        <row r="32">
          <cell r="A32" t="str">
            <v>1.3.940.01</v>
          </cell>
          <cell r="B32" t="str">
            <v>Reaterro e compactação p/ bueiro</v>
          </cell>
          <cell r="C32" t="str">
            <v>m3</v>
          </cell>
          <cell r="D32">
            <v>302.85899999999998</v>
          </cell>
          <cell r="E32">
            <v>0</v>
          </cell>
          <cell r="F32">
            <v>0</v>
          </cell>
          <cell r="G32">
            <v>0</v>
          </cell>
          <cell r="H32">
            <v>302.85899999999998</v>
          </cell>
          <cell r="I32">
            <v>302.85899999999998</v>
          </cell>
          <cell r="J32">
            <v>1.33</v>
          </cell>
          <cell r="K32">
            <v>402.8</v>
          </cell>
          <cell r="L32">
            <v>402.8</v>
          </cell>
          <cell r="M32">
            <v>0</v>
          </cell>
        </row>
        <row r="33">
          <cell r="A33" t="str">
            <v>1.3.950.00</v>
          </cell>
          <cell r="B33" t="str">
            <v>Limpeza de ponte</v>
          </cell>
          <cell r="C33" t="str">
            <v>m</v>
          </cell>
          <cell r="D33">
            <v>602</v>
          </cell>
          <cell r="E33">
            <v>0</v>
          </cell>
          <cell r="F33">
            <v>0</v>
          </cell>
          <cell r="G33">
            <v>0</v>
          </cell>
          <cell r="H33">
            <v>602</v>
          </cell>
          <cell r="I33">
            <v>602</v>
          </cell>
          <cell r="J33">
            <v>0.83</v>
          </cell>
          <cell r="K33">
            <v>499.66</v>
          </cell>
          <cell r="L33">
            <v>499.66</v>
          </cell>
          <cell r="M33">
            <v>0</v>
          </cell>
        </row>
        <row r="34">
          <cell r="A34" t="str">
            <v>1.4.000.00</v>
          </cell>
          <cell r="B34" t="str">
            <v>Escavação manual</v>
          </cell>
          <cell r="C34" t="str">
            <v>m3</v>
          </cell>
          <cell r="D34">
            <v>60</v>
          </cell>
          <cell r="E34">
            <v>0</v>
          </cell>
          <cell r="F34">
            <v>0</v>
          </cell>
          <cell r="G34">
            <v>0</v>
          </cell>
          <cell r="H34">
            <v>60</v>
          </cell>
          <cell r="I34">
            <v>60</v>
          </cell>
          <cell r="J34">
            <v>5.6</v>
          </cell>
          <cell r="K34">
            <v>336</v>
          </cell>
          <cell r="L34">
            <v>336</v>
          </cell>
          <cell r="M34">
            <v>0</v>
          </cell>
        </row>
        <row r="35">
          <cell r="A35" t="str">
            <v>1.4.001.00</v>
          </cell>
          <cell r="B35" t="str">
            <v>Escavação de valas em mat. 1ª categ.</v>
          </cell>
          <cell r="C35" t="str">
            <v>m3</v>
          </cell>
          <cell r="D35">
            <v>29133.847000000002</v>
          </cell>
          <cell r="E35">
            <v>0</v>
          </cell>
          <cell r="F35">
            <v>0</v>
          </cell>
          <cell r="G35">
            <v>0</v>
          </cell>
          <cell r="H35">
            <v>29133.847000000002</v>
          </cell>
          <cell r="I35">
            <v>29133.847000000002</v>
          </cell>
          <cell r="J35">
            <v>1.18</v>
          </cell>
          <cell r="K35">
            <v>34377.93</v>
          </cell>
          <cell r="L35">
            <v>34377.93</v>
          </cell>
          <cell r="M35">
            <v>0</v>
          </cell>
        </row>
        <row r="36">
          <cell r="A36" t="str">
            <v>1.4.590.00</v>
          </cell>
          <cell r="B36" t="str">
            <v>Assentamento de Dreno Profundo</v>
          </cell>
          <cell r="C36" t="str">
            <v>m</v>
          </cell>
          <cell r="D36">
            <v>80</v>
          </cell>
          <cell r="E36">
            <v>0</v>
          </cell>
          <cell r="F36">
            <v>0</v>
          </cell>
          <cell r="G36">
            <v>0</v>
          </cell>
          <cell r="H36">
            <v>80</v>
          </cell>
          <cell r="I36">
            <v>80</v>
          </cell>
          <cell r="J36">
            <v>13.38</v>
          </cell>
          <cell r="K36">
            <v>1070.4000000000001</v>
          </cell>
          <cell r="L36">
            <v>1070.4000000000001</v>
          </cell>
          <cell r="M36">
            <v>0</v>
          </cell>
        </row>
        <row r="37">
          <cell r="B37" t="str">
            <v>Sub-total</v>
          </cell>
          <cell r="H37">
            <v>16999.168400000002</v>
          </cell>
          <cell r="I37">
            <v>16997.168400000002</v>
          </cell>
          <cell r="K37">
            <v>880890.0900000002</v>
          </cell>
          <cell r="L37">
            <v>726080.04</v>
          </cell>
          <cell r="M37">
            <v>-154810.05000000002</v>
          </cell>
        </row>
        <row r="38">
          <cell r="A38" t="str">
            <v>1.5.101.01</v>
          </cell>
          <cell r="B38" t="str">
            <v>Revest. Vegetal com mudas</v>
          </cell>
          <cell r="C38" t="str">
            <v>m2</v>
          </cell>
          <cell r="E38">
            <v>0</v>
          </cell>
          <cell r="F38">
            <v>0</v>
          </cell>
          <cell r="G38" t="e">
            <v>#DIV/0!</v>
          </cell>
          <cell r="H38">
            <v>0</v>
          </cell>
          <cell r="I38">
            <v>0</v>
          </cell>
          <cell r="J38">
            <v>0.81</v>
          </cell>
          <cell r="K38">
            <v>0</v>
          </cell>
          <cell r="L38">
            <v>0</v>
          </cell>
          <cell r="M38">
            <v>0</v>
          </cell>
        </row>
        <row r="39">
          <cell r="A39" t="str">
            <v>1.8.100.00</v>
          </cell>
          <cell r="B39" t="str">
            <v>Tapa Buraco</v>
          </cell>
          <cell r="C39" t="str">
            <v>m3</v>
          </cell>
          <cell r="D39">
            <v>6742.2579999999998</v>
          </cell>
          <cell r="E39">
            <v>1210</v>
          </cell>
          <cell r="F39">
            <v>1174</v>
          </cell>
          <cell r="G39">
            <v>-0.45270161003327614</v>
          </cell>
          <cell r="H39">
            <v>7952.2579999999998</v>
          </cell>
          <cell r="I39">
            <v>7916.2579999999998</v>
          </cell>
          <cell r="J39">
            <v>45.64</v>
          </cell>
          <cell r="K39">
            <v>362941.05</v>
          </cell>
          <cell r="L39">
            <v>361298.01</v>
          </cell>
          <cell r="M39">
            <v>-1643.039999999979</v>
          </cell>
        </row>
        <row r="40">
          <cell r="A40" t="str">
            <v>1.8.101.01</v>
          </cell>
          <cell r="B40" t="str">
            <v>Remendo Profundo c/dem. Manual</v>
          </cell>
          <cell r="C40" t="str">
            <v>m3</v>
          </cell>
          <cell r="D40">
            <v>18670.935000000001</v>
          </cell>
          <cell r="E40">
            <v>7500</v>
          </cell>
          <cell r="F40">
            <v>7300</v>
          </cell>
          <cell r="G40">
            <v>-0.76420655203950483</v>
          </cell>
          <cell r="H40">
            <v>26170.935000000001</v>
          </cell>
          <cell r="I40">
            <v>25970.935000000001</v>
          </cell>
          <cell r="J40">
            <v>46.63</v>
          </cell>
          <cell r="K40">
            <v>1220350.69</v>
          </cell>
          <cell r="L40">
            <v>1211024.69</v>
          </cell>
          <cell r="M40">
            <v>-9326</v>
          </cell>
        </row>
        <row r="41">
          <cell r="A41" t="str">
            <v>1.8.103.00</v>
          </cell>
          <cell r="B41" t="str">
            <v>Selagem de trinca</v>
          </cell>
          <cell r="C41" t="str">
            <v>l</v>
          </cell>
          <cell r="D41">
            <v>88203</v>
          </cell>
          <cell r="E41">
            <v>20000</v>
          </cell>
          <cell r="F41">
            <v>20000</v>
          </cell>
          <cell r="G41">
            <v>0</v>
          </cell>
          <cell r="H41">
            <v>108203</v>
          </cell>
          <cell r="I41">
            <v>108203</v>
          </cell>
          <cell r="J41">
            <v>0.28000000000000003</v>
          </cell>
          <cell r="K41">
            <v>30296.84</v>
          </cell>
          <cell r="L41">
            <v>30296.84</v>
          </cell>
          <cell r="M41">
            <v>0</v>
          </cell>
        </row>
        <row r="42">
          <cell r="A42" t="str">
            <v>1.8.109.00</v>
          </cell>
          <cell r="B42" t="str">
            <v>Correção de defeitos c/ mist. Betuminosa</v>
          </cell>
          <cell r="C42" t="str">
            <v>m3</v>
          </cell>
          <cell r="D42">
            <v>2261.1660000000002</v>
          </cell>
          <cell r="E42">
            <v>50</v>
          </cell>
          <cell r="F42">
            <v>50</v>
          </cell>
          <cell r="G42">
            <v>0</v>
          </cell>
          <cell r="H42">
            <v>2311.1660000000002</v>
          </cell>
          <cell r="I42">
            <v>2311.1660000000002</v>
          </cell>
          <cell r="J42">
            <v>10.79</v>
          </cell>
          <cell r="K42">
            <v>24937.48</v>
          </cell>
          <cell r="L42">
            <v>24937.48</v>
          </cell>
          <cell r="M42">
            <v>0</v>
          </cell>
        </row>
        <row r="43">
          <cell r="A43" t="str">
            <v>1.8.300.01</v>
          </cell>
          <cell r="B43" t="str">
            <v>Limpeza de Sarjeta e Meio Fio</v>
          </cell>
          <cell r="C43" t="str">
            <v>m</v>
          </cell>
          <cell r="D43">
            <v>392400.5</v>
          </cell>
          <cell r="E43">
            <v>0</v>
          </cell>
          <cell r="F43">
            <v>0</v>
          </cell>
          <cell r="G43">
            <v>0</v>
          </cell>
          <cell r="H43">
            <v>392400.5</v>
          </cell>
          <cell r="I43">
            <v>392400.5</v>
          </cell>
          <cell r="J43">
            <v>0.08</v>
          </cell>
          <cell r="K43">
            <v>31392.04</v>
          </cell>
          <cell r="L43">
            <v>31392.04</v>
          </cell>
          <cell r="M43">
            <v>0</v>
          </cell>
        </row>
        <row r="44">
          <cell r="A44" t="str">
            <v>1.8.301.01</v>
          </cell>
          <cell r="B44" t="str">
            <v>Limp. De valeta de corte</v>
          </cell>
          <cell r="C44" t="str">
            <v>m</v>
          </cell>
          <cell r="E44">
            <v>0</v>
          </cell>
          <cell r="F44">
            <v>0</v>
          </cell>
          <cell r="G44" t="e">
            <v>#DIV/0!</v>
          </cell>
          <cell r="H44">
            <v>0</v>
          </cell>
          <cell r="I44">
            <v>0</v>
          </cell>
          <cell r="J44">
            <v>0.11</v>
          </cell>
          <cell r="K44">
            <v>0</v>
          </cell>
          <cell r="L44">
            <v>0</v>
          </cell>
          <cell r="M44">
            <v>0</v>
          </cell>
        </row>
        <row r="45">
          <cell r="A45" t="str">
            <v>1.8.302.01</v>
          </cell>
          <cell r="B45" t="str">
            <v>Limpeza de bueiro</v>
          </cell>
          <cell r="C45" t="str">
            <v>m3</v>
          </cell>
          <cell r="D45">
            <v>460.8</v>
          </cell>
          <cell r="E45">
            <v>0</v>
          </cell>
          <cell r="F45">
            <v>0</v>
          </cell>
          <cell r="G45">
            <v>0</v>
          </cell>
          <cell r="H45">
            <v>460.8</v>
          </cell>
          <cell r="I45">
            <v>460.8</v>
          </cell>
          <cell r="J45">
            <v>2.46</v>
          </cell>
          <cell r="K45">
            <v>1133.56</v>
          </cell>
          <cell r="L45">
            <v>1133.56</v>
          </cell>
          <cell r="M45">
            <v>0</v>
          </cell>
        </row>
        <row r="46">
          <cell r="A46" t="str">
            <v>1.8.400.01</v>
          </cell>
          <cell r="B46" t="str">
            <v>Recomposição de Placa de Sinalização</v>
          </cell>
          <cell r="C46" t="str">
            <v>m2</v>
          </cell>
          <cell r="D46">
            <v>328.30399999999997</v>
          </cell>
          <cell r="E46">
            <v>0</v>
          </cell>
          <cell r="F46">
            <v>0</v>
          </cell>
          <cell r="G46">
            <v>0</v>
          </cell>
          <cell r="H46">
            <v>328.30399999999997</v>
          </cell>
          <cell r="I46">
            <v>328.30399999999997</v>
          </cell>
          <cell r="J46">
            <v>3.93</v>
          </cell>
          <cell r="K46">
            <v>1290.23</v>
          </cell>
          <cell r="L46">
            <v>1290.23</v>
          </cell>
          <cell r="M46">
            <v>0</v>
          </cell>
        </row>
        <row r="47">
          <cell r="A47" t="str">
            <v>1.8.400.02</v>
          </cell>
          <cell r="B47" t="str">
            <v>Recomposição de balizador</v>
          </cell>
          <cell r="C47" t="str">
            <v>ud</v>
          </cell>
          <cell r="D47">
            <v>2849</v>
          </cell>
          <cell r="E47">
            <v>0</v>
          </cell>
          <cell r="F47">
            <v>0</v>
          </cell>
          <cell r="G47">
            <v>0</v>
          </cell>
          <cell r="H47">
            <v>2849</v>
          </cell>
          <cell r="I47">
            <v>2849</v>
          </cell>
          <cell r="J47">
            <v>6.81</v>
          </cell>
          <cell r="K47">
            <v>19401.689999999999</v>
          </cell>
          <cell r="L47">
            <v>19401.689999999999</v>
          </cell>
          <cell r="M47">
            <v>0</v>
          </cell>
        </row>
        <row r="48">
          <cell r="A48" t="str">
            <v>1.8.401.00</v>
          </cell>
          <cell r="B48" t="str">
            <v>Recomposição de defensa metálica</v>
          </cell>
          <cell r="C48" t="str">
            <v>m</v>
          </cell>
          <cell r="D48">
            <v>2081</v>
          </cell>
          <cell r="E48">
            <v>0</v>
          </cell>
          <cell r="F48">
            <v>0</v>
          </cell>
          <cell r="G48">
            <v>0</v>
          </cell>
          <cell r="H48">
            <v>2081</v>
          </cell>
          <cell r="I48">
            <v>2081</v>
          </cell>
          <cell r="J48">
            <v>35.08</v>
          </cell>
          <cell r="K48">
            <v>73001.48</v>
          </cell>
          <cell r="L48">
            <v>73001.48</v>
          </cell>
          <cell r="M48">
            <v>0</v>
          </cell>
        </row>
        <row r="49">
          <cell r="A49" t="str">
            <v>1.8.402.00</v>
          </cell>
          <cell r="B49" t="str">
            <v>Caiação</v>
          </cell>
          <cell r="C49" t="str">
            <v>m2</v>
          </cell>
          <cell r="E49">
            <v>0</v>
          </cell>
          <cell r="F49">
            <v>0</v>
          </cell>
          <cell r="G49" t="e">
            <v>#DIV/0!</v>
          </cell>
          <cell r="H49">
            <v>0</v>
          </cell>
          <cell r="I49">
            <v>0</v>
          </cell>
          <cell r="J49">
            <v>0.38</v>
          </cell>
          <cell r="K49">
            <v>0</v>
          </cell>
          <cell r="L49">
            <v>0</v>
          </cell>
          <cell r="M49">
            <v>0</v>
          </cell>
        </row>
        <row r="50">
          <cell r="A50" t="str">
            <v>1.8.403.00</v>
          </cell>
          <cell r="B50" t="str">
            <v>Renovação de Sinalização horizontal</v>
          </cell>
          <cell r="C50" t="str">
            <v>m2</v>
          </cell>
          <cell r="E50">
            <v>0</v>
          </cell>
          <cell r="F50">
            <v>0</v>
          </cell>
          <cell r="G50" t="e">
            <v>#DIV/0!</v>
          </cell>
          <cell r="H50">
            <v>0</v>
          </cell>
          <cell r="I50">
            <v>0</v>
          </cell>
          <cell r="J50">
            <v>4.53</v>
          </cell>
          <cell r="K50">
            <v>0</v>
          </cell>
          <cell r="L50">
            <v>0</v>
          </cell>
          <cell r="M50">
            <v>0</v>
          </cell>
        </row>
        <row r="51">
          <cell r="A51" t="str">
            <v>1.8.500.00</v>
          </cell>
          <cell r="B51" t="str">
            <v>Recomposição manual de aterro</v>
          </cell>
          <cell r="C51" t="str">
            <v>m3</v>
          </cell>
          <cell r="D51">
            <v>14242.366</v>
          </cell>
          <cell r="E51">
            <v>0</v>
          </cell>
          <cell r="F51">
            <v>0</v>
          </cell>
          <cell r="G51">
            <v>0</v>
          </cell>
          <cell r="H51">
            <v>14242.366</v>
          </cell>
          <cell r="I51">
            <v>14242.366</v>
          </cell>
          <cell r="J51">
            <v>7.78</v>
          </cell>
          <cell r="K51">
            <v>110805.6</v>
          </cell>
          <cell r="L51">
            <v>110805.6</v>
          </cell>
          <cell r="M51">
            <v>0</v>
          </cell>
        </row>
        <row r="52">
          <cell r="A52" t="str">
            <v>1.8.501.00</v>
          </cell>
          <cell r="B52" t="str">
            <v>Recomposição Mecanizada de aterro</v>
          </cell>
          <cell r="C52" t="str">
            <v>m3</v>
          </cell>
          <cell r="D52">
            <v>30685.302</v>
          </cell>
          <cell r="E52">
            <v>0</v>
          </cell>
          <cell r="F52">
            <v>0</v>
          </cell>
          <cell r="G52">
            <v>0</v>
          </cell>
          <cell r="H52">
            <v>30685.302</v>
          </cell>
          <cell r="I52">
            <v>30685.302</v>
          </cell>
          <cell r="J52">
            <v>3.79</v>
          </cell>
          <cell r="K52">
            <v>116297.29</v>
          </cell>
          <cell r="L52">
            <v>116297.29</v>
          </cell>
          <cell r="M52">
            <v>0</v>
          </cell>
        </row>
        <row r="53">
          <cell r="A53" t="str">
            <v>1.8.510.00</v>
          </cell>
          <cell r="B53" t="str">
            <v>Remoção Manual de Barreira</v>
          </cell>
          <cell r="C53" t="str">
            <v>m3</v>
          </cell>
          <cell r="D53">
            <v>4764.04</v>
          </cell>
          <cell r="E53">
            <v>0</v>
          </cell>
          <cell r="F53">
            <v>0</v>
          </cell>
          <cell r="G53">
            <v>0</v>
          </cell>
          <cell r="H53">
            <v>4764.04</v>
          </cell>
          <cell r="I53">
            <v>4764.04</v>
          </cell>
          <cell r="J53">
            <v>4.04</v>
          </cell>
          <cell r="K53">
            <v>19246.72</v>
          </cell>
          <cell r="L53">
            <v>19246.72</v>
          </cell>
          <cell r="M53">
            <v>0</v>
          </cell>
        </row>
        <row r="54">
          <cell r="A54" t="str">
            <v>1.8.511.00</v>
          </cell>
          <cell r="B54" t="str">
            <v>Remoção mecanizada de barreira</v>
          </cell>
          <cell r="C54" t="str">
            <v>M3</v>
          </cell>
          <cell r="E54">
            <v>0</v>
          </cell>
          <cell r="F54">
            <v>0</v>
          </cell>
          <cell r="G54" t="e">
            <v>#DIV/0!</v>
          </cell>
          <cell r="H54">
            <v>0</v>
          </cell>
          <cell r="I54">
            <v>0</v>
          </cell>
          <cell r="J54">
            <v>0.89</v>
          </cell>
          <cell r="K54">
            <v>0</v>
          </cell>
          <cell r="L54">
            <v>0</v>
          </cell>
          <cell r="M54">
            <v>0</v>
          </cell>
        </row>
        <row r="55">
          <cell r="A55" t="str">
            <v>1.8.900.00</v>
          </cell>
          <cell r="B55" t="str">
            <v>Roçada Manual</v>
          </cell>
          <cell r="C55" t="str">
            <v>ha</v>
          </cell>
          <cell r="D55">
            <v>290</v>
          </cell>
          <cell r="E55">
            <v>50</v>
          </cell>
          <cell r="F55">
            <v>50</v>
          </cell>
          <cell r="G55">
            <v>0</v>
          </cell>
          <cell r="H55">
            <v>340</v>
          </cell>
          <cell r="I55">
            <v>340</v>
          </cell>
          <cell r="J55">
            <v>177.71</v>
          </cell>
          <cell r="K55">
            <v>60421.4</v>
          </cell>
          <cell r="L55">
            <v>60421.4</v>
          </cell>
          <cell r="M55">
            <v>0</v>
          </cell>
        </row>
        <row r="56">
          <cell r="A56" t="str">
            <v>1.8.910.00</v>
          </cell>
          <cell r="B56" t="str">
            <v>Capina Manual</v>
          </cell>
          <cell r="C56" t="str">
            <v>m2</v>
          </cell>
          <cell r="D56">
            <v>392400</v>
          </cell>
          <cell r="E56">
            <v>80000</v>
          </cell>
          <cell r="F56">
            <v>75477.426000000007</v>
          </cell>
          <cell r="G56">
            <v>-0.95736113463167283</v>
          </cell>
          <cell r="H56">
            <v>472400</v>
          </cell>
          <cell r="I56">
            <v>467877.42599999998</v>
          </cell>
          <cell r="J56">
            <v>0.06</v>
          </cell>
          <cell r="K56">
            <v>28344</v>
          </cell>
          <cell r="L56">
            <v>28072.639999999999</v>
          </cell>
          <cell r="M56">
            <v>-271.36000000000058</v>
          </cell>
        </row>
        <row r="57">
          <cell r="A57" t="str">
            <v>1.9.002.00</v>
          </cell>
          <cell r="B57" t="str">
            <v>Transp. Caminhão Basc. 5,0 m3 (8,8ton)</v>
          </cell>
          <cell r="C57" t="str">
            <v>t.km</v>
          </cell>
          <cell r="D57">
            <v>3576750.7349999999</v>
          </cell>
          <cell r="E57">
            <v>3458782.3</v>
          </cell>
          <cell r="F57">
            <v>2155830.6300000008</v>
          </cell>
          <cell r="G57">
            <v>-18.519587123223562</v>
          </cell>
          <cell r="H57">
            <v>7035533.0350000001</v>
          </cell>
          <cell r="I57">
            <v>5732581.3650000002</v>
          </cell>
          <cell r="J57">
            <v>0.08</v>
          </cell>
          <cell r="K57">
            <v>562842.64</v>
          </cell>
          <cell r="L57">
            <v>458606.5</v>
          </cell>
          <cell r="M57">
            <v>-104236.14000000001</v>
          </cell>
        </row>
        <row r="58">
          <cell r="A58" t="str">
            <v>1.9.002.01</v>
          </cell>
          <cell r="B58" t="str">
            <v>Transp. Caminhão carroceria 4 ton</v>
          </cell>
          <cell r="C58" t="str">
            <v>t.km</v>
          </cell>
          <cell r="D58">
            <v>7292.8789999999999</v>
          </cell>
          <cell r="E58">
            <v>0</v>
          </cell>
          <cell r="F58">
            <v>0</v>
          </cell>
          <cell r="G58">
            <v>0</v>
          </cell>
          <cell r="H58">
            <v>7292.8789999999999</v>
          </cell>
          <cell r="I58">
            <v>7292.8789999999999</v>
          </cell>
          <cell r="J58">
            <v>0.16</v>
          </cell>
          <cell r="K58">
            <v>1166.8599999999999</v>
          </cell>
          <cell r="L58">
            <v>1166.8599999999999</v>
          </cell>
          <cell r="M58">
            <v>0</v>
          </cell>
        </row>
        <row r="59">
          <cell r="A59" t="str">
            <v>1.9.002.03</v>
          </cell>
          <cell r="B59" t="str">
            <v>Transp. Esp. Caminhão Basc. 4,0 m3</v>
          </cell>
          <cell r="C59" t="str">
            <v>t.km</v>
          </cell>
          <cell r="D59">
            <v>1731764.1869999999</v>
          </cell>
          <cell r="E59">
            <v>857322.39</v>
          </cell>
          <cell r="F59">
            <v>506847.76</v>
          </cell>
          <cell r="G59">
            <v>-13.536612993687477</v>
          </cell>
          <cell r="H59">
            <v>2589086.577</v>
          </cell>
          <cell r="I59">
            <v>2238611.9469999997</v>
          </cell>
          <cell r="J59">
            <v>0.19</v>
          </cell>
          <cell r="K59">
            <v>491926.44</v>
          </cell>
          <cell r="L59">
            <v>425336.26</v>
          </cell>
          <cell r="M59">
            <v>-66590.179999999993</v>
          </cell>
        </row>
        <row r="60">
          <cell r="A60" t="str">
            <v>1.9.202.00</v>
          </cell>
          <cell r="B60" t="str">
            <v>Transporte de água</v>
          </cell>
          <cell r="C60" t="str">
            <v>t.km</v>
          </cell>
          <cell r="D60">
            <v>106770.871</v>
          </cell>
          <cell r="E60">
            <v>0</v>
          </cell>
          <cell r="G60">
            <v>0</v>
          </cell>
          <cell r="H60">
            <v>106770.871</v>
          </cell>
          <cell r="I60">
            <v>106770.871</v>
          </cell>
          <cell r="J60">
            <v>0.15</v>
          </cell>
          <cell r="K60">
            <v>16015.63</v>
          </cell>
          <cell r="L60">
            <v>16015.63</v>
          </cell>
          <cell r="M60">
            <v>0</v>
          </cell>
        </row>
        <row r="61">
          <cell r="A61" t="str">
            <v>1.9.517.04</v>
          </cell>
          <cell r="B61" t="str">
            <v>Pedra marroada</v>
          </cell>
          <cell r="C61" t="str">
            <v>m3</v>
          </cell>
          <cell r="E61">
            <v>0</v>
          </cell>
          <cell r="F61">
            <v>0</v>
          </cell>
          <cell r="G61" t="e">
            <v>#DIV/0!</v>
          </cell>
          <cell r="H61">
            <v>0</v>
          </cell>
          <cell r="I61">
            <v>0</v>
          </cell>
          <cell r="J61">
            <v>12.2</v>
          </cell>
          <cell r="K61">
            <v>0</v>
          </cell>
          <cell r="L61">
            <v>0</v>
          </cell>
          <cell r="M61">
            <v>0</v>
          </cell>
        </row>
        <row r="62">
          <cell r="B62" t="str">
            <v>Sub-total</v>
          </cell>
          <cell r="K62">
            <v>3171811.64</v>
          </cell>
          <cell r="L62">
            <v>2989744.92</v>
          </cell>
          <cell r="M62">
            <v>-182066.71999999997</v>
          </cell>
        </row>
        <row r="63">
          <cell r="A63" t="str">
            <v>2.0.101.02</v>
          </cell>
          <cell r="B63" t="str">
            <v>Cimento Asfalto CAP-50/60</v>
          </cell>
          <cell r="C63" t="str">
            <v>t</v>
          </cell>
          <cell r="D63">
            <v>95.515000000000001</v>
          </cell>
          <cell r="E63">
            <v>1528.88</v>
          </cell>
          <cell r="F63">
            <v>410.94555163200022</v>
          </cell>
          <cell r="G63">
            <v>-68.821588860344917</v>
          </cell>
          <cell r="H63">
            <v>1624.3950000000002</v>
          </cell>
          <cell r="I63">
            <v>506.4605516320002</v>
          </cell>
          <cell r="J63">
            <v>172.16</v>
          </cell>
          <cell r="K63">
            <v>279655.84000000003</v>
          </cell>
          <cell r="L63">
            <v>87192.24</v>
          </cell>
          <cell r="M63">
            <v>-192463.60000000003</v>
          </cell>
        </row>
        <row r="64">
          <cell r="A64" t="str">
            <v>2.0.101.03</v>
          </cell>
          <cell r="B64" t="str">
            <v>Asfalto Diluído CM - 70</v>
          </cell>
          <cell r="C64" t="str">
            <v>t</v>
          </cell>
          <cell r="D64">
            <v>208.28700000000001</v>
          </cell>
          <cell r="E64">
            <v>52.817999999999998</v>
          </cell>
          <cell r="F64">
            <v>51.369200000000006</v>
          </cell>
          <cell r="G64">
            <v>-0.55487256084717085</v>
          </cell>
          <cell r="H64">
            <v>261.10500000000002</v>
          </cell>
          <cell r="I64">
            <v>259.65620000000001</v>
          </cell>
          <cell r="J64">
            <v>221.38</v>
          </cell>
          <cell r="K64">
            <v>57803.42</v>
          </cell>
          <cell r="L64">
            <v>57482.68</v>
          </cell>
          <cell r="M64">
            <v>-320.73999999999796</v>
          </cell>
        </row>
        <row r="65">
          <cell r="A65" t="str">
            <v>2.0.101.04</v>
          </cell>
          <cell r="B65" t="str">
            <v>Emulsão Asf. RR - 1C</v>
          </cell>
          <cell r="C65" t="str">
            <v>t</v>
          </cell>
          <cell r="D65">
            <v>93.762</v>
          </cell>
          <cell r="E65">
            <v>169.17599999999999</v>
          </cell>
          <cell r="F65">
            <v>60.828024000000013</v>
          </cell>
          <cell r="G65">
            <v>-41.206663167742953</v>
          </cell>
          <cell r="H65">
            <v>262.93799999999999</v>
          </cell>
          <cell r="I65">
            <v>154.59002400000003</v>
          </cell>
          <cell r="J65">
            <v>203.44</v>
          </cell>
          <cell r="K65">
            <v>53492.1</v>
          </cell>
          <cell r="L65">
            <v>31449.79</v>
          </cell>
          <cell r="M65">
            <v>-22042.309999999998</v>
          </cell>
        </row>
        <row r="66">
          <cell r="A66" t="str">
            <v>2.0.101.07</v>
          </cell>
          <cell r="B66" t="str">
            <v>Emulsão Asf. RM - 1C</v>
          </cell>
          <cell r="C66" t="str">
            <v>t</v>
          </cell>
          <cell r="D66">
            <v>1736.8779999999999</v>
          </cell>
          <cell r="E66">
            <v>362.01400000000001</v>
          </cell>
          <cell r="F66">
            <v>352.00440000000009</v>
          </cell>
          <cell r="G66">
            <v>-0.47689924017052165</v>
          </cell>
          <cell r="H66">
            <v>2098.8919999999998</v>
          </cell>
          <cell r="I66">
            <v>2088.8824</v>
          </cell>
          <cell r="J66">
            <v>258.98</v>
          </cell>
          <cell r="K66">
            <v>543571.05000000005</v>
          </cell>
          <cell r="L66">
            <v>540978.76</v>
          </cell>
          <cell r="M66">
            <v>-2592.2900000000373</v>
          </cell>
        </row>
        <row r="67">
          <cell r="A67" t="str">
            <v>2.0.201.02</v>
          </cell>
          <cell r="B67" t="str">
            <v>Transp. CAP-50/60 c/ DMT=198,300 km</v>
          </cell>
          <cell r="C67" t="str">
            <v>t</v>
          </cell>
          <cell r="E67">
            <v>0</v>
          </cell>
          <cell r="F67">
            <v>0</v>
          </cell>
          <cell r="G67" t="e">
            <v>#DIV/0!</v>
          </cell>
          <cell r="H67">
            <v>0</v>
          </cell>
          <cell r="I67">
            <v>0</v>
          </cell>
          <cell r="J67">
            <v>37.56</v>
          </cell>
          <cell r="K67">
            <v>0</v>
          </cell>
          <cell r="L67">
            <v>0</v>
          </cell>
          <cell r="M67">
            <v>0</v>
          </cell>
        </row>
        <row r="68">
          <cell r="A68" t="str">
            <v>2.0.201.03</v>
          </cell>
          <cell r="B68" t="str">
            <v>Transp. CAP-50/60 c/ DMT=223,000 km</v>
          </cell>
          <cell r="C68" t="str">
            <v>t</v>
          </cell>
          <cell r="D68">
            <v>95.515000000000001</v>
          </cell>
          <cell r="E68">
            <v>1528.88</v>
          </cell>
          <cell r="F68">
            <v>410.94555163200022</v>
          </cell>
          <cell r="G68">
            <v>-68.821588860344917</v>
          </cell>
          <cell r="H68">
            <v>1624.3950000000002</v>
          </cell>
          <cell r="I68">
            <v>506.4605516320002</v>
          </cell>
          <cell r="J68">
            <v>46.16</v>
          </cell>
          <cell r="K68">
            <v>74982.070000000007</v>
          </cell>
          <cell r="L68">
            <v>23378.21</v>
          </cell>
          <cell r="M68">
            <v>-51603.860000000008</v>
          </cell>
        </row>
        <row r="69">
          <cell r="A69" t="str">
            <v>2.0.201.31</v>
          </cell>
          <cell r="B69" t="str">
            <v>Transp. CM-70 c/ DMT=198,300 km</v>
          </cell>
          <cell r="C69" t="str">
            <v>t</v>
          </cell>
          <cell r="D69">
            <v>136.46600000000001</v>
          </cell>
          <cell r="E69">
            <v>38.448</v>
          </cell>
          <cell r="F69">
            <v>37.398820000000001</v>
          </cell>
          <cell r="G69">
            <v>-0.59982620030415335</v>
          </cell>
          <cell r="H69">
            <v>174.91400000000002</v>
          </cell>
          <cell r="I69">
            <v>173.86482000000001</v>
          </cell>
          <cell r="J69">
            <v>34.03</v>
          </cell>
          <cell r="K69">
            <v>5952.32</v>
          </cell>
          <cell r="L69">
            <v>5916.61</v>
          </cell>
          <cell r="M69">
            <v>-35.710000000000036</v>
          </cell>
        </row>
        <row r="70">
          <cell r="A70" t="str">
            <v>2.0.201.32</v>
          </cell>
          <cell r="B70" t="str">
            <v>Transp. CM-70 c/ DMT=223,000 km</v>
          </cell>
          <cell r="C70" t="str">
            <v>t</v>
          </cell>
          <cell r="D70">
            <v>41.523000000000003</v>
          </cell>
          <cell r="E70">
            <v>8.1790000000000003</v>
          </cell>
          <cell r="F70">
            <v>7.9524400000000011</v>
          </cell>
          <cell r="G70">
            <v>-0.45583678725202043</v>
          </cell>
          <cell r="H70">
            <v>49.702000000000005</v>
          </cell>
          <cell r="I70">
            <v>49.475440000000006</v>
          </cell>
          <cell r="J70">
            <v>36.840000000000003</v>
          </cell>
          <cell r="K70">
            <v>1831.02</v>
          </cell>
          <cell r="L70">
            <v>1822.67</v>
          </cell>
          <cell r="M70">
            <v>-8.3499999999999091</v>
          </cell>
        </row>
        <row r="71">
          <cell r="A71" t="str">
            <v>2.0.201.33</v>
          </cell>
          <cell r="B71" t="str">
            <v>Transp. CM-70 c/ DMT=347,400 km</v>
          </cell>
          <cell r="C71" t="str">
            <v>t</v>
          </cell>
          <cell r="D71">
            <v>30.295999999999999</v>
          </cell>
          <cell r="E71">
            <v>6.1909999999999998</v>
          </cell>
          <cell r="F71">
            <v>6.0179400000000003</v>
          </cell>
          <cell r="G71">
            <v>-0.4743059171759792</v>
          </cell>
          <cell r="H71">
            <v>36.487000000000002</v>
          </cell>
          <cell r="I71">
            <v>36.313940000000002</v>
          </cell>
          <cell r="J71">
            <v>50.97</v>
          </cell>
          <cell r="K71">
            <v>1859.74</v>
          </cell>
          <cell r="L71">
            <v>1850.92</v>
          </cell>
          <cell r="M71">
            <v>-8.8199999999999363</v>
          </cell>
        </row>
        <row r="72">
          <cell r="A72" t="str">
            <v>2.0.201.41</v>
          </cell>
          <cell r="B72" t="str">
            <v>Transp. RR-1C c/ DMT=198,300 km</v>
          </cell>
          <cell r="C72" t="str">
            <v>t</v>
          </cell>
          <cell r="D72">
            <v>74.331999999999994</v>
          </cell>
          <cell r="E72">
            <v>0.6</v>
          </cell>
          <cell r="F72">
            <v>0.6</v>
          </cell>
          <cell r="G72">
            <v>0</v>
          </cell>
          <cell r="H72">
            <v>74.931999999999988</v>
          </cell>
          <cell r="I72">
            <v>74.931999999999988</v>
          </cell>
          <cell r="J72">
            <v>34.03</v>
          </cell>
          <cell r="K72">
            <v>2549.9299999999998</v>
          </cell>
          <cell r="L72">
            <v>2549.9299999999998</v>
          </cell>
          <cell r="M72">
            <v>0</v>
          </cell>
        </row>
        <row r="73">
          <cell r="A73" t="str">
            <v>2.0.201.42</v>
          </cell>
          <cell r="B73" t="str">
            <v>Transp. RR-1C c/ DMT=223,000 km</v>
          </cell>
          <cell r="C73" t="str">
            <v>t</v>
          </cell>
          <cell r="D73">
            <v>10.186999999999999</v>
          </cell>
          <cell r="E73">
            <v>20.100000000000001</v>
          </cell>
          <cell r="F73">
            <v>20.100000000000001</v>
          </cell>
          <cell r="G73">
            <v>0</v>
          </cell>
          <cell r="H73">
            <v>30.286999999999999</v>
          </cell>
          <cell r="I73">
            <v>30.286999999999999</v>
          </cell>
          <cell r="J73">
            <v>36.840000000000003</v>
          </cell>
          <cell r="K73">
            <v>1115.77</v>
          </cell>
          <cell r="L73">
            <v>1115.77</v>
          </cell>
          <cell r="M73">
            <v>0</v>
          </cell>
        </row>
        <row r="74">
          <cell r="A74" t="str">
            <v>2.0.201.43</v>
          </cell>
          <cell r="B74" t="str">
            <v>Transp. RR-1C c/ DMT=347,400 km</v>
          </cell>
          <cell r="C74" t="str">
            <v>t</v>
          </cell>
          <cell r="D74">
            <v>9.2430000000000003</v>
          </cell>
          <cell r="E74">
            <v>148.476</v>
          </cell>
          <cell r="F74">
            <v>40.128024000000011</v>
          </cell>
          <cell r="G74">
            <v>-68.696844387803623</v>
          </cell>
          <cell r="H74">
            <v>157.71899999999999</v>
          </cell>
          <cell r="I74">
            <v>49.371024000000013</v>
          </cell>
          <cell r="J74">
            <v>50.97</v>
          </cell>
          <cell r="K74">
            <v>8038.93</v>
          </cell>
          <cell r="L74">
            <v>2516.44</v>
          </cell>
          <cell r="M74">
            <v>-5522.49</v>
          </cell>
        </row>
        <row r="75">
          <cell r="A75" t="str">
            <v>2.0.201.71</v>
          </cell>
          <cell r="B75" t="str">
            <v>Transp. RM-1C c/ DMT=198,300 km</v>
          </cell>
          <cell r="C75" t="str">
            <v>t</v>
          </cell>
          <cell r="D75">
            <v>970.03</v>
          </cell>
          <cell r="E75">
            <v>245.126</v>
          </cell>
          <cell r="F75">
            <v>238.37557600000002</v>
          </cell>
          <cell r="G75">
            <v>-0.55551912676231185</v>
          </cell>
          <cell r="H75">
            <v>1215.1559999999999</v>
          </cell>
          <cell r="I75">
            <v>1208.4055760000001</v>
          </cell>
          <cell r="J75">
            <v>34.03</v>
          </cell>
          <cell r="K75">
            <v>41351.75</v>
          </cell>
          <cell r="L75">
            <v>41122.04</v>
          </cell>
          <cell r="M75">
            <v>-229.70999999999913</v>
          </cell>
        </row>
        <row r="76">
          <cell r="A76" t="str">
            <v>2.0.201.72</v>
          </cell>
          <cell r="B76" t="str">
            <v>Transp. RM-1C c/ DMT=223,000 km</v>
          </cell>
          <cell r="C76" t="str">
            <v>t</v>
          </cell>
          <cell r="D76">
            <v>383.27800000000002</v>
          </cell>
          <cell r="E76">
            <v>61.695</v>
          </cell>
          <cell r="F76">
            <v>59.955432000000009</v>
          </cell>
          <cell r="G76">
            <v>-0.39093787712961525</v>
          </cell>
          <cell r="H76">
            <v>444.97300000000001</v>
          </cell>
          <cell r="I76">
            <v>443.23343200000005</v>
          </cell>
          <cell r="J76">
            <v>36.840000000000003</v>
          </cell>
          <cell r="K76">
            <v>16392.8</v>
          </cell>
          <cell r="L76">
            <v>16328.71</v>
          </cell>
          <cell r="M76">
            <v>-64.090000000000146</v>
          </cell>
        </row>
        <row r="77">
          <cell r="A77" t="str">
            <v>2.0.201.73</v>
          </cell>
          <cell r="B77" t="str">
            <v>Transp. RM-1C c/ DMT=347,400 km</v>
          </cell>
          <cell r="C77" t="str">
            <v>t</v>
          </cell>
          <cell r="D77">
            <v>401.24900000000002</v>
          </cell>
          <cell r="E77">
            <v>55.194000000000003</v>
          </cell>
          <cell r="F77">
            <v>53.673392</v>
          </cell>
          <cell r="G77">
            <v>-0.3331430211439409</v>
          </cell>
          <cell r="H77">
            <v>456.44300000000004</v>
          </cell>
          <cell r="I77">
            <v>454.922392</v>
          </cell>
          <cell r="J77">
            <v>50.97</v>
          </cell>
          <cell r="K77">
            <v>23264.89</v>
          </cell>
          <cell r="L77">
            <v>23187.39</v>
          </cell>
          <cell r="M77">
            <v>-77.5</v>
          </cell>
        </row>
        <row r="78">
          <cell r="A78" t="str">
            <v>2.0.300.00</v>
          </cell>
          <cell r="B78" t="str">
            <v>Mat. P/ Recomposição de placa de sinalização</v>
          </cell>
          <cell r="K78">
            <v>0</v>
          </cell>
          <cell r="L78">
            <v>0</v>
          </cell>
        </row>
        <row r="79">
          <cell r="A79" t="str">
            <v>2.0.300.01</v>
          </cell>
          <cell r="B79" t="str">
            <v>Chapa Preta nº 16, 2,00x1,00m</v>
          </cell>
          <cell r="C79" t="str">
            <v>kg</v>
          </cell>
          <cell r="D79">
            <v>4103.6890000000003</v>
          </cell>
          <cell r="E79">
            <v>0</v>
          </cell>
          <cell r="F79">
            <v>0</v>
          </cell>
          <cell r="G79">
            <v>0</v>
          </cell>
          <cell r="H79">
            <v>4103.6890000000003</v>
          </cell>
          <cell r="I79">
            <v>4103.6890000000003</v>
          </cell>
          <cell r="J79">
            <v>1.23</v>
          </cell>
          <cell r="K79">
            <v>5047.53</v>
          </cell>
          <cell r="L79">
            <v>5047.53</v>
          </cell>
          <cell r="M79">
            <v>0</v>
          </cell>
        </row>
        <row r="80">
          <cell r="A80" t="str">
            <v>2.0.300.02</v>
          </cell>
          <cell r="B80" t="str">
            <v>Barrote Massaranduba - 7,5cmx7,5cm</v>
          </cell>
          <cell r="C80" t="str">
            <v>m</v>
          </cell>
          <cell r="D80">
            <v>1116.213</v>
          </cell>
          <cell r="E80">
            <v>0</v>
          </cell>
          <cell r="F80">
            <v>0</v>
          </cell>
          <cell r="G80">
            <v>0</v>
          </cell>
          <cell r="H80">
            <v>1116.213</v>
          </cell>
          <cell r="I80">
            <v>1116.213</v>
          </cell>
          <cell r="J80">
            <v>1.23</v>
          </cell>
          <cell r="K80">
            <v>1372.94</v>
          </cell>
          <cell r="L80">
            <v>1372.94</v>
          </cell>
          <cell r="M80">
            <v>0</v>
          </cell>
        </row>
        <row r="81">
          <cell r="A81" t="str">
            <v>2.0.300.03</v>
          </cell>
          <cell r="B81" t="str">
            <v>Travessa Massaranduba-6,0cmx2,5cm</v>
          </cell>
          <cell r="C81" t="str">
            <v>m</v>
          </cell>
          <cell r="D81">
            <v>459.62</v>
          </cell>
          <cell r="E81">
            <v>0</v>
          </cell>
          <cell r="F81">
            <v>0</v>
          </cell>
          <cell r="G81">
            <v>0</v>
          </cell>
          <cell r="H81">
            <v>459.62</v>
          </cell>
          <cell r="I81">
            <v>459.62</v>
          </cell>
          <cell r="J81">
            <v>0.64</v>
          </cell>
          <cell r="K81">
            <v>294.14999999999998</v>
          </cell>
          <cell r="L81">
            <v>294.14999999999998</v>
          </cell>
          <cell r="M81">
            <v>0</v>
          </cell>
        </row>
        <row r="82">
          <cell r="A82" t="str">
            <v>2.0.300.04</v>
          </cell>
          <cell r="B82" t="str">
            <v>Paraf.Galv.Cab.Fran.c/porca quadrada e</v>
          </cell>
          <cell r="K82">
            <v>0</v>
          </cell>
          <cell r="L82">
            <v>0</v>
          </cell>
        </row>
        <row r="83">
          <cell r="B83" t="str">
            <v>arruela de 1/4" x 3 1/2".</v>
          </cell>
          <cell r="C83" t="str">
            <v>ud</v>
          </cell>
          <cell r="D83">
            <v>656.59299999999996</v>
          </cell>
          <cell r="E83">
            <v>0</v>
          </cell>
          <cell r="F83">
            <v>0</v>
          </cell>
          <cell r="G83">
            <v>0</v>
          </cell>
          <cell r="H83">
            <v>656.59299999999996</v>
          </cell>
          <cell r="I83">
            <v>656.59299999999996</v>
          </cell>
          <cell r="J83">
            <v>0.1</v>
          </cell>
          <cell r="K83">
            <v>65.650000000000006</v>
          </cell>
          <cell r="L83">
            <v>65.650000000000006</v>
          </cell>
          <cell r="M83">
            <v>0</v>
          </cell>
        </row>
        <row r="84">
          <cell r="A84" t="str">
            <v>2.0.300.05</v>
          </cell>
          <cell r="B84" t="str">
            <v>Paraf.Galv.Cab.Fran.c/porca quadrada e</v>
          </cell>
          <cell r="K84">
            <v>0</v>
          </cell>
          <cell r="L84">
            <v>0</v>
          </cell>
        </row>
        <row r="85">
          <cell r="B85" t="str">
            <v>arruela de 1/4" x 1 1/2".</v>
          </cell>
          <cell r="C85" t="str">
            <v>ud</v>
          </cell>
          <cell r="D85">
            <v>330.02199999999999</v>
          </cell>
          <cell r="E85">
            <v>0</v>
          </cell>
          <cell r="F85">
            <v>0</v>
          </cell>
          <cell r="G85">
            <v>0</v>
          </cell>
          <cell r="H85">
            <v>330.02199999999999</v>
          </cell>
          <cell r="I85">
            <v>330.02199999999999</v>
          </cell>
          <cell r="J85">
            <v>0.06</v>
          </cell>
          <cell r="K85">
            <v>19.8</v>
          </cell>
          <cell r="L85">
            <v>19.8</v>
          </cell>
          <cell r="M85">
            <v>0</v>
          </cell>
        </row>
        <row r="86">
          <cell r="A86" t="str">
            <v>2.0.300.06</v>
          </cell>
          <cell r="B86" t="str">
            <v>Película refletiva</v>
          </cell>
          <cell r="C86" t="str">
            <v>rolo</v>
          </cell>
          <cell r="D86">
            <v>13.468</v>
          </cell>
          <cell r="E86">
            <v>0</v>
          </cell>
          <cell r="F86">
            <v>0</v>
          </cell>
          <cell r="G86">
            <v>0</v>
          </cell>
          <cell r="H86">
            <v>13.468</v>
          </cell>
          <cell r="I86">
            <v>13.468</v>
          </cell>
          <cell r="J86">
            <v>1046.25</v>
          </cell>
          <cell r="K86">
            <v>14090.89</v>
          </cell>
          <cell r="L86">
            <v>14090.89</v>
          </cell>
          <cell r="M86">
            <v>0</v>
          </cell>
        </row>
        <row r="87">
          <cell r="A87" t="str">
            <v>2.0.300.07</v>
          </cell>
          <cell r="B87" t="str">
            <v>Tinta primer (base antiferruginosa)</v>
          </cell>
          <cell r="C87" t="str">
            <v>gl</v>
          </cell>
          <cell r="D87">
            <v>8.2110000000000003</v>
          </cell>
          <cell r="E87">
            <v>0</v>
          </cell>
          <cell r="F87">
            <v>0</v>
          </cell>
          <cell r="G87">
            <v>0</v>
          </cell>
          <cell r="H87">
            <v>8.2110000000000003</v>
          </cell>
          <cell r="I87">
            <v>8.2110000000000003</v>
          </cell>
          <cell r="J87">
            <v>11.38</v>
          </cell>
          <cell r="K87">
            <v>93.44</v>
          </cell>
          <cell r="L87">
            <v>93.44</v>
          </cell>
          <cell r="M87">
            <v>0</v>
          </cell>
        </row>
        <row r="88">
          <cell r="A88" t="str">
            <v>2.0.300.08</v>
          </cell>
          <cell r="B88" t="str">
            <v>Tinta preto fosco</v>
          </cell>
          <cell r="C88" t="str">
            <v>gl</v>
          </cell>
          <cell r="D88">
            <v>16.422000000000001</v>
          </cell>
          <cell r="E88">
            <v>0</v>
          </cell>
          <cell r="F88">
            <v>0</v>
          </cell>
          <cell r="G88">
            <v>0</v>
          </cell>
          <cell r="H88">
            <v>16.422000000000001</v>
          </cell>
          <cell r="I88">
            <v>16.422000000000001</v>
          </cell>
          <cell r="J88">
            <v>12.09</v>
          </cell>
          <cell r="K88">
            <v>198.54</v>
          </cell>
          <cell r="L88">
            <v>198.54</v>
          </cell>
          <cell r="M88">
            <v>0</v>
          </cell>
        </row>
        <row r="89">
          <cell r="A89" t="str">
            <v>2.0.300.09</v>
          </cell>
          <cell r="B89" t="str">
            <v>Tinta esmalte sintético</v>
          </cell>
          <cell r="C89" t="str">
            <v>gl</v>
          </cell>
          <cell r="D89">
            <v>8.2110000000000003</v>
          </cell>
          <cell r="E89">
            <v>0</v>
          </cell>
          <cell r="F89">
            <v>0</v>
          </cell>
          <cell r="G89">
            <v>0</v>
          </cell>
          <cell r="H89">
            <v>8.2110000000000003</v>
          </cell>
          <cell r="I89">
            <v>8.2110000000000003</v>
          </cell>
          <cell r="J89">
            <v>12.01</v>
          </cell>
          <cell r="K89">
            <v>98.61</v>
          </cell>
          <cell r="L89">
            <v>98.61</v>
          </cell>
          <cell r="M89">
            <v>0</v>
          </cell>
        </row>
        <row r="90">
          <cell r="A90" t="str">
            <v>2.0.300.10</v>
          </cell>
          <cell r="B90" t="str">
            <v>Solvente</v>
          </cell>
          <cell r="C90" t="str">
            <v>gl</v>
          </cell>
          <cell r="D90">
            <v>13.143000000000001</v>
          </cell>
          <cell r="E90">
            <v>0</v>
          </cell>
          <cell r="F90">
            <v>0</v>
          </cell>
          <cell r="G90">
            <v>0</v>
          </cell>
          <cell r="H90">
            <v>13.143000000000001</v>
          </cell>
          <cell r="I90">
            <v>13.143000000000001</v>
          </cell>
          <cell r="J90">
            <v>8.0399999999999991</v>
          </cell>
          <cell r="K90">
            <v>105.66</v>
          </cell>
          <cell r="L90">
            <v>105.66</v>
          </cell>
          <cell r="M90">
            <v>0</v>
          </cell>
        </row>
        <row r="91">
          <cell r="A91" t="str">
            <v>2.0.300.11</v>
          </cell>
          <cell r="B91" t="str">
            <v>Disco de lixa</v>
          </cell>
          <cell r="C91" t="str">
            <v>ud</v>
          </cell>
          <cell r="D91">
            <v>65.673000000000002</v>
          </cell>
          <cell r="E91">
            <v>0</v>
          </cell>
          <cell r="F91">
            <v>0</v>
          </cell>
          <cell r="G91">
            <v>0</v>
          </cell>
          <cell r="H91">
            <v>65.673000000000002</v>
          </cell>
          <cell r="I91">
            <v>65.673000000000002</v>
          </cell>
          <cell r="J91">
            <v>0.94</v>
          </cell>
          <cell r="K91">
            <v>61.73</v>
          </cell>
          <cell r="L91">
            <v>61.73</v>
          </cell>
          <cell r="M91">
            <v>0</v>
          </cell>
        </row>
        <row r="92">
          <cell r="B92" t="str">
            <v>Sub-total</v>
          </cell>
          <cell r="K92">
            <v>1133310.5699999996</v>
          </cell>
          <cell r="L92">
            <v>858341.10000000009</v>
          </cell>
          <cell r="M92">
            <v>-274969.47000000009</v>
          </cell>
        </row>
        <row r="93">
          <cell r="A93" t="str">
            <v>3.0.005.00</v>
          </cell>
          <cell r="B93" t="str">
            <v>Serviço por administração</v>
          </cell>
        </row>
        <row r="94">
          <cell r="A94" t="str">
            <v>3.0.005.01</v>
          </cell>
          <cell r="B94" t="str">
            <v>Encarregado de Turma</v>
          </cell>
          <cell r="C94" t="str">
            <v>h</v>
          </cell>
          <cell r="D94">
            <v>3887</v>
          </cell>
          <cell r="E94">
            <v>200</v>
          </cell>
          <cell r="F94">
            <v>200</v>
          </cell>
          <cell r="G94">
            <v>0</v>
          </cell>
          <cell r="H94">
            <v>4087</v>
          </cell>
          <cell r="I94">
            <v>4087</v>
          </cell>
          <cell r="J94">
            <v>4.9800000000000004</v>
          </cell>
          <cell r="K94">
            <v>20353.259999999998</v>
          </cell>
          <cell r="L94">
            <v>20353.259999999998</v>
          </cell>
          <cell r="M94">
            <v>0</v>
          </cell>
        </row>
        <row r="95">
          <cell r="A95" t="str">
            <v>3.0.006.03</v>
          </cell>
          <cell r="B95" t="str">
            <v>Carpinteiro</v>
          </cell>
          <cell r="C95" t="str">
            <v>h</v>
          </cell>
          <cell r="D95">
            <v>440</v>
          </cell>
          <cell r="E95">
            <v>600</v>
          </cell>
          <cell r="F95">
            <v>600</v>
          </cell>
          <cell r="G95">
            <v>0</v>
          </cell>
          <cell r="H95">
            <v>1040</v>
          </cell>
          <cell r="I95">
            <v>1040</v>
          </cell>
          <cell r="J95">
            <v>3.73</v>
          </cell>
          <cell r="K95">
            <v>3879.2</v>
          </cell>
          <cell r="L95">
            <v>3879.2</v>
          </cell>
          <cell r="M95">
            <v>0</v>
          </cell>
        </row>
        <row r="96">
          <cell r="A96" t="str">
            <v>3.0.006.04</v>
          </cell>
          <cell r="B96" t="str">
            <v>Pedreiro</v>
          </cell>
          <cell r="C96" t="str">
            <v>h</v>
          </cell>
          <cell r="D96">
            <v>1240</v>
          </cell>
          <cell r="E96">
            <v>600</v>
          </cell>
          <cell r="F96">
            <v>600</v>
          </cell>
          <cell r="G96">
            <v>0</v>
          </cell>
          <cell r="H96">
            <v>1840</v>
          </cell>
          <cell r="I96">
            <v>1840</v>
          </cell>
          <cell r="J96">
            <v>3.73</v>
          </cell>
          <cell r="K96">
            <v>6863.2</v>
          </cell>
          <cell r="L96">
            <v>6863.2</v>
          </cell>
          <cell r="M96">
            <v>0</v>
          </cell>
        </row>
        <row r="97">
          <cell r="A97" t="str">
            <v>3.0.006.07</v>
          </cell>
          <cell r="B97" t="str">
            <v>Pintor</v>
          </cell>
          <cell r="C97" t="str">
            <v>h</v>
          </cell>
          <cell r="E97">
            <v>600</v>
          </cell>
          <cell r="F97">
            <v>600</v>
          </cell>
          <cell r="G97">
            <v>0</v>
          </cell>
          <cell r="H97">
            <v>600</v>
          </cell>
          <cell r="I97">
            <v>600</v>
          </cell>
          <cell r="J97">
            <v>3.73</v>
          </cell>
          <cell r="K97">
            <v>2238</v>
          </cell>
          <cell r="L97">
            <v>2238</v>
          </cell>
          <cell r="M97">
            <v>0</v>
          </cell>
        </row>
        <row r="98">
          <cell r="A98" t="str">
            <v>3.0.007.01</v>
          </cell>
          <cell r="B98" t="str">
            <v>Ajudante</v>
          </cell>
          <cell r="C98" t="str">
            <v>h</v>
          </cell>
          <cell r="D98">
            <v>5056</v>
          </cell>
          <cell r="E98">
            <v>600</v>
          </cell>
          <cell r="F98">
            <v>600</v>
          </cell>
          <cell r="G98">
            <v>0</v>
          </cell>
          <cell r="H98">
            <v>5656</v>
          </cell>
          <cell r="I98">
            <v>5656</v>
          </cell>
          <cell r="J98">
            <v>2.31</v>
          </cell>
          <cell r="K98">
            <v>13065.36</v>
          </cell>
          <cell r="L98">
            <v>13065.36</v>
          </cell>
          <cell r="M98">
            <v>0</v>
          </cell>
        </row>
        <row r="99">
          <cell r="A99" t="str">
            <v>3.0.008.01</v>
          </cell>
          <cell r="B99" t="str">
            <v>Operário</v>
          </cell>
          <cell r="C99" t="str">
            <v>h</v>
          </cell>
          <cell r="D99">
            <v>31470</v>
          </cell>
          <cell r="E99">
            <v>600</v>
          </cell>
          <cell r="F99">
            <v>600</v>
          </cell>
          <cell r="G99">
            <v>0</v>
          </cell>
          <cell r="H99">
            <v>32070</v>
          </cell>
          <cell r="I99">
            <v>32070</v>
          </cell>
          <cell r="J99">
            <v>2.31</v>
          </cell>
          <cell r="K99">
            <v>74081.7</v>
          </cell>
          <cell r="L99">
            <v>74081.7</v>
          </cell>
          <cell r="M99">
            <v>0</v>
          </cell>
        </row>
        <row r="100">
          <cell r="B100" t="str">
            <v>Sub-total</v>
          </cell>
          <cell r="K100">
            <v>120480.72</v>
          </cell>
          <cell r="L100">
            <v>120480.72</v>
          </cell>
          <cell r="M100">
            <v>0</v>
          </cell>
        </row>
        <row r="101">
          <cell r="A101" t="str">
            <v>4.0.004.12</v>
          </cell>
          <cell r="B101" t="str">
            <v>Automóvel até 100 HP</v>
          </cell>
          <cell r="C101" t="str">
            <v>mês</v>
          </cell>
          <cell r="D101">
            <v>20</v>
          </cell>
          <cell r="E101">
            <v>12</v>
          </cell>
          <cell r="F101">
            <v>12</v>
          </cell>
          <cell r="G101">
            <v>0</v>
          </cell>
          <cell r="H101">
            <v>32</v>
          </cell>
          <cell r="I101">
            <v>32</v>
          </cell>
          <cell r="J101">
            <v>1200</v>
          </cell>
          <cell r="K101">
            <v>38400</v>
          </cell>
          <cell r="L101">
            <v>38400</v>
          </cell>
          <cell r="M101">
            <v>0</v>
          </cell>
        </row>
        <row r="102">
          <cell r="B102" t="str">
            <v>Sub-total</v>
          </cell>
          <cell r="K102">
            <v>38400</v>
          </cell>
          <cell r="L102">
            <v>38400</v>
          </cell>
          <cell r="M102">
            <v>0</v>
          </cell>
        </row>
        <row r="103">
          <cell r="B103" t="str">
            <v>TOTAL GERAL ROTINEIRA</v>
          </cell>
          <cell r="K103">
            <v>5344893.0199999996</v>
          </cell>
          <cell r="L103">
            <v>4733046.78</v>
          </cell>
          <cell r="M103">
            <v>-611846.24000000011</v>
          </cell>
        </row>
        <row r="104">
          <cell r="H104">
            <v>0</v>
          </cell>
          <cell r="I104">
            <v>0</v>
          </cell>
        </row>
        <row r="105">
          <cell r="B105" t="str">
            <v>PROG. DE REVITAL. DOS EIXOS RODOVIÁRIOS</v>
          </cell>
          <cell r="H105">
            <v>0</v>
          </cell>
          <cell r="I105">
            <v>0</v>
          </cell>
        </row>
        <row r="106">
          <cell r="A106" t="str">
            <v>9.0.101.02</v>
          </cell>
          <cell r="B106" t="str">
            <v>Cimento asfalto CAP-50/60</v>
          </cell>
          <cell r="C106" t="str">
            <v>t</v>
          </cell>
          <cell r="D106">
            <v>192.17699999999999</v>
          </cell>
          <cell r="E106">
            <v>0</v>
          </cell>
          <cell r="F106">
            <v>0</v>
          </cell>
          <cell r="G106">
            <v>0</v>
          </cell>
          <cell r="H106">
            <v>192.17699999999999</v>
          </cell>
          <cell r="I106">
            <v>192.17699999999999</v>
          </cell>
          <cell r="J106">
            <v>172.16</v>
          </cell>
          <cell r="K106">
            <v>33085.19</v>
          </cell>
          <cell r="L106">
            <v>33085.19</v>
          </cell>
          <cell r="M106">
            <v>0</v>
          </cell>
        </row>
        <row r="107">
          <cell r="A107" t="str">
            <v>9.0.101.03</v>
          </cell>
          <cell r="B107" t="str">
            <v>Asfalto Diluído CM - 70</v>
          </cell>
          <cell r="C107" t="str">
            <v>t</v>
          </cell>
          <cell r="D107">
            <v>102.22</v>
          </cell>
          <cell r="E107">
            <v>0</v>
          </cell>
          <cell r="F107">
            <v>0</v>
          </cell>
          <cell r="G107">
            <v>0</v>
          </cell>
          <cell r="H107">
            <v>102.22</v>
          </cell>
          <cell r="I107">
            <v>102.22</v>
          </cell>
          <cell r="J107">
            <v>221.38</v>
          </cell>
          <cell r="K107">
            <v>22629.46</v>
          </cell>
          <cell r="L107">
            <v>22629.46</v>
          </cell>
          <cell r="M107">
            <v>0</v>
          </cell>
        </row>
        <row r="108">
          <cell r="A108" t="str">
            <v>9.0.101.04</v>
          </cell>
          <cell r="B108" t="str">
            <v>Emulsão Asf. RR - 1C</v>
          </cell>
          <cell r="C108" t="str">
            <v>t</v>
          </cell>
          <cell r="D108">
            <v>31.027000000000001</v>
          </cell>
          <cell r="E108">
            <v>0</v>
          </cell>
          <cell r="F108">
            <v>0</v>
          </cell>
          <cell r="G108">
            <v>0</v>
          </cell>
          <cell r="H108">
            <v>31.027000000000001</v>
          </cell>
          <cell r="I108">
            <v>31.027000000000001</v>
          </cell>
          <cell r="J108">
            <v>203.44</v>
          </cell>
          <cell r="K108">
            <v>6312.13</v>
          </cell>
          <cell r="L108">
            <v>6312.13</v>
          </cell>
          <cell r="M108">
            <v>0</v>
          </cell>
        </row>
        <row r="109">
          <cell r="A109" t="str">
            <v>9.0.101.07</v>
          </cell>
          <cell r="B109" t="str">
            <v>Emulsão Asf. RM - 1C</v>
          </cell>
          <cell r="C109" t="str">
            <v>t</v>
          </cell>
          <cell r="D109">
            <v>249.774</v>
          </cell>
          <cell r="E109">
            <v>0</v>
          </cell>
          <cell r="F109">
            <v>0</v>
          </cell>
          <cell r="G109">
            <v>0</v>
          </cell>
          <cell r="H109">
            <v>249.774</v>
          </cell>
          <cell r="I109">
            <v>249.774</v>
          </cell>
          <cell r="J109">
            <v>258.98</v>
          </cell>
          <cell r="K109">
            <v>64686.47</v>
          </cell>
          <cell r="L109">
            <v>64686.47</v>
          </cell>
          <cell r="M109">
            <v>0</v>
          </cell>
        </row>
        <row r="110">
          <cell r="A110" t="str">
            <v>9.0.201.02</v>
          </cell>
          <cell r="B110" t="str">
            <v>Transp. CAP-50/60 c/ DMT=198,3 km</v>
          </cell>
          <cell r="C110" t="str">
            <v>t</v>
          </cell>
          <cell r="D110">
            <v>0</v>
          </cell>
          <cell r="E110">
            <v>0</v>
          </cell>
          <cell r="F110">
            <v>0</v>
          </cell>
          <cell r="G110" t="e">
            <v>#DIV/0!</v>
          </cell>
          <cell r="H110">
            <v>0</v>
          </cell>
          <cell r="I110">
            <v>0</v>
          </cell>
          <cell r="J110">
            <v>37.56</v>
          </cell>
          <cell r="K110">
            <v>0</v>
          </cell>
          <cell r="L110">
            <v>0</v>
          </cell>
          <cell r="M110">
            <v>0</v>
          </cell>
        </row>
        <row r="111">
          <cell r="A111" t="str">
            <v>9.0.201.04</v>
          </cell>
          <cell r="B111" t="str">
            <v>Transp. CAP-50/60 c/ DMT=223,000 km</v>
          </cell>
          <cell r="C111" t="str">
            <v>t</v>
          </cell>
          <cell r="D111">
            <v>192.17699999999999</v>
          </cell>
          <cell r="E111">
            <v>0</v>
          </cell>
          <cell r="F111">
            <v>0</v>
          </cell>
          <cell r="G111">
            <v>0</v>
          </cell>
          <cell r="H111">
            <v>192.17699999999999</v>
          </cell>
          <cell r="I111">
            <v>192.17699999999999</v>
          </cell>
          <cell r="J111">
            <v>46.16</v>
          </cell>
          <cell r="K111">
            <v>8870.89</v>
          </cell>
          <cell r="L111">
            <v>8870.89</v>
          </cell>
          <cell r="M111">
            <v>0</v>
          </cell>
        </row>
        <row r="112">
          <cell r="A112" t="str">
            <v>9.0.201.31</v>
          </cell>
          <cell r="B112" t="str">
            <v>Transp. CM-70 c/ DMT=198,300 km</v>
          </cell>
          <cell r="C112" t="str">
            <v>t</v>
          </cell>
          <cell r="D112">
            <v>98.040999999999997</v>
          </cell>
          <cell r="E112">
            <v>0</v>
          </cell>
          <cell r="F112">
            <v>0</v>
          </cell>
          <cell r="G112">
            <v>0</v>
          </cell>
          <cell r="H112">
            <v>98.040999999999997</v>
          </cell>
          <cell r="I112">
            <v>98.040999999999997</v>
          </cell>
          <cell r="J112">
            <v>34.03</v>
          </cell>
          <cell r="K112">
            <v>3336.33</v>
          </cell>
          <cell r="L112">
            <v>3336.33</v>
          </cell>
          <cell r="M112">
            <v>0</v>
          </cell>
        </row>
        <row r="113">
          <cell r="A113" t="str">
            <v>9.0.201.32</v>
          </cell>
          <cell r="B113" t="str">
            <v>Transp. CM-70 c/ DMT=223,000 km</v>
          </cell>
          <cell r="C113" t="str">
            <v>t</v>
          </cell>
          <cell r="D113">
            <v>2.226</v>
          </cell>
          <cell r="E113">
            <v>0</v>
          </cell>
          <cell r="F113">
            <v>0</v>
          </cell>
          <cell r="G113">
            <v>0</v>
          </cell>
          <cell r="H113">
            <v>2.226</v>
          </cell>
          <cell r="I113">
            <v>2.226</v>
          </cell>
          <cell r="J113">
            <v>36.840000000000003</v>
          </cell>
          <cell r="K113">
            <v>82</v>
          </cell>
          <cell r="L113">
            <v>82</v>
          </cell>
          <cell r="M113">
            <v>0</v>
          </cell>
        </row>
        <row r="114">
          <cell r="A114" t="str">
            <v>9.0.201.40</v>
          </cell>
          <cell r="B114" t="str">
            <v>Transp. RM-1C c/ DMT=347,400 km</v>
          </cell>
          <cell r="C114" t="str">
            <v>t</v>
          </cell>
          <cell r="D114">
            <v>5.915</v>
          </cell>
          <cell r="E114">
            <v>0</v>
          </cell>
          <cell r="F114">
            <v>0</v>
          </cell>
          <cell r="G114">
            <v>0</v>
          </cell>
          <cell r="H114">
            <v>5.915</v>
          </cell>
          <cell r="I114">
            <v>5.915</v>
          </cell>
          <cell r="J114">
            <v>50.97</v>
          </cell>
          <cell r="K114">
            <v>301.48</v>
          </cell>
          <cell r="L114">
            <v>301.48</v>
          </cell>
          <cell r="M114">
            <v>0</v>
          </cell>
        </row>
        <row r="115">
          <cell r="A115" t="str">
            <v>9.0.201.41</v>
          </cell>
          <cell r="B115" t="str">
            <v>Transp. RM-1C c/ DMT=198,300 km</v>
          </cell>
          <cell r="C115" t="str">
            <v>t</v>
          </cell>
          <cell r="D115">
            <v>158.79300000000001</v>
          </cell>
          <cell r="E115">
            <v>0</v>
          </cell>
          <cell r="F115">
            <v>0</v>
          </cell>
          <cell r="G115">
            <v>0</v>
          </cell>
          <cell r="H115">
            <v>158.79300000000001</v>
          </cell>
          <cell r="I115">
            <v>158.79300000000001</v>
          </cell>
          <cell r="J115">
            <v>34.03</v>
          </cell>
          <cell r="K115">
            <v>5403.72</v>
          </cell>
          <cell r="L115">
            <v>5403.72</v>
          </cell>
          <cell r="M115">
            <v>0</v>
          </cell>
        </row>
        <row r="116">
          <cell r="A116" t="str">
            <v>9.0.201.42</v>
          </cell>
          <cell r="B116" t="str">
            <v>Transp. RM-1C c/ DMT=223,000 km</v>
          </cell>
          <cell r="C116" t="str">
            <v>t</v>
          </cell>
          <cell r="D116">
            <v>85.064999999999998</v>
          </cell>
          <cell r="E116">
            <v>0</v>
          </cell>
          <cell r="F116">
            <v>0</v>
          </cell>
          <cell r="G116">
            <v>0</v>
          </cell>
          <cell r="H116">
            <v>85.064999999999998</v>
          </cell>
          <cell r="I116">
            <v>85.064999999999998</v>
          </cell>
          <cell r="J116">
            <v>36.840000000000003</v>
          </cell>
          <cell r="K116">
            <v>3133.79</v>
          </cell>
          <cell r="L116">
            <v>3133.79</v>
          </cell>
          <cell r="M116">
            <v>0</v>
          </cell>
        </row>
        <row r="117">
          <cell r="A117" t="str">
            <v>9.0.201.43</v>
          </cell>
          <cell r="B117" t="str">
            <v>Transp. CM-70 c/ DMT=347,400 km</v>
          </cell>
          <cell r="C117" t="str">
            <v>t</v>
          </cell>
          <cell r="D117">
            <v>0.80100000000000005</v>
          </cell>
          <cell r="E117">
            <v>0</v>
          </cell>
          <cell r="F117">
            <v>0</v>
          </cell>
          <cell r="G117">
            <v>0</v>
          </cell>
          <cell r="H117">
            <v>0.80100000000000005</v>
          </cell>
          <cell r="I117">
            <v>0.80100000000000005</v>
          </cell>
          <cell r="J117">
            <v>50.97</v>
          </cell>
          <cell r="K117">
            <v>40.82</v>
          </cell>
          <cell r="L117">
            <v>40.82</v>
          </cell>
          <cell r="M117">
            <v>0</v>
          </cell>
        </row>
        <row r="118">
          <cell r="A118" t="str">
            <v>9.0.201.71</v>
          </cell>
          <cell r="B118" t="str">
            <v>Transp. RR-1C c/ DMT=198,300 km</v>
          </cell>
          <cell r="C118" t="str">
            <v>t</v>
          </cell>
          <cell r="D118">
            <v>22.641999999999999</v>
          </cell>
          <cell r="E118">
            <v>0</v>
          </cell>
          <cell r="F118">
            <v>0</v>
          </cell>
          <cell r="G118">
            <v>0</v>
          </cell>
          <cell r="H118">
            <v>22.641999999999999</v>
          </cell>
          <cell r="I118">
            <v>22.641999999999999</v>
          </cell>
          <cell r="J118">
            <v>34.03</v>
          </cell>
          <cell r="K118">
            <v>770.5</v>
          </cell>
          <cell r="L118">
            <v>770.5</v>
          </cell>
          <cell r="M118">
            <v>0</v>
          </cell>
        </row>
        <row r="119">
          <cell r="A119" t="str">
            <v>9.0.201.72</v>
          </cell>
          <cell r="B119" t="str">
            <v>Transp. RR-1C c/ DMT=223,000 km</v>
          </cell>
          <cell r="C119" t="str">
            <v>t</v>
          </cell>
          <cell r="D119">
            <v>8.2569999999999997</v>
          </cell>
          <cell r="E119">
            <v>0</v>
          </cell>
          <cell r="F119">
            <v>0</v>
          </cell>
          <cell r="G119">
            <v>0</v>
          </cell>
          <cell r="H119">
            <v>8.2569999999999997</v>
          </cell>
          <cell r="I119">
            <v>8.2569999999999997</v>
          </cell>
          <cell r="J119">
            <v>36.840000000000003</v>
          </cell>
          <cell r="K119">
            <v>304.18</v>
          </cell>
          <cell r="L119">
            <v>304.18</v>
          </cell>
          <cell r="M119">
            <v>0</v>
          </cell>
        </row>
        <row r="120">
          <cell r="A120" t="str">
            <v>9.0.201.73</v>
          </cell>
          <cell r="B120" t="str">
            <v>Transp. RR-1C c/ DMT=347,000 km</v>
          </cell>
          <cell r="C120" t="str">
            <v>t</v>
          </cell>
          <cell r="D120">
            <v>0.128</v>
          </cell>
          <cell r="E120">
            <v>0</v>
          </cell>
          <cell r="F120">
            <v>0</v>
          </cell>
          <cell r="G120">
            <v>0</v>
          </cell>
          <cell r="H120">
            <v>0.128</v>
          </cell>
          <cell r="I120">
            <v>0.128</v>
          </cell>
          <cell r="J120">
            <v>50.97</v>
          </cell>
          <cell r="K120">
            <v>6.52</v>
          </cell>
          <cell r="L120">
            <v>6.52</v>
          </cell>
          <cell r="M120">
            <v>0</v>
          </cell>
        </row>
        <row r="121">
          <cell r="A121" t="str">
            <v>9.2.200.01</v>
          </cell>
          <cell r="B121" t="str">
            <v>Recomp. Camada granular do pavimento</v>
          </cell>
          <cell r="C121" t="str">
            <v>m3</v>
          </cell>
          <cell r="D121">
            <v>17202.599999999999</v>
          </cell>
          <cell r="E121">
            <v>0</v>
          </cell>
          <cell r="F121">
            <v>0</v>
          </cell>
          <cell r="G121">
            <v>0</v>
          </cell>
          <cell r="H121">
            <v>17202.599999999999</v>
          </cell>
          <cell r="I121">
            <v>17202.599999999999</v>
          </cell>
          <cell r="J121">
            <v>2.92</v>
          </cell>
          <cell r="K121">
            <v>50231.59</v>
          </cell>
          <cell r="L121">
            <v>50231.59</v>
          </cell>
          <cell r="M121">
            <v>0</v>
          </cell>
        </row>
        <row r="122">
          <cell r="A122" t="str">
            <v>9.2.220.00</v>
          </cell>
          <cell r="B122" t="str">
            <v>Solo-brita  p/base remendo profundo</v>
          </cell>
          <cell r="C122" t="str">
            <v>m3</v>
          </cell>
          <cell r="D122">
            <v>1204.354</v>
          </cell>
          <cell r="E122">
            <v>0</v>
          </cell>
          <cell r="F122">
            <v>0</v>
          </cell>
          <cell r="G122">
            <v>0</v>
          </cell>
          <cell r="H122">
            <v>1204.354</v>
          </cell>
          <cell r="I122">
            <v>1204.354</v>
          </cell>
          <cell r="J122">
            <v>8.9499999999999993</v>
          </cell>
          <cell r="K122">
            <v>10778.96</v>
          </cell>
          <cell r="L122">
            <v>10778.96</v>
          </cell>
          <cell r="M122">
            <v>0</v>
          </cell>
        </row>
        <row r="123">
          <cell r="A123" t="str">
            <v>9.2.300.00</v>
          </cell>
          <cell r="B123" t="str">
            <v>Imprimação</v>
          </cell>
          <cell r="C123" t="str">
            <v>m2</v>
          </cell>
          <cell r="D123">
            <v>56336</v>
          </cell>
          <cell r="E123">
            <v>0</v>
          </cell>
          <cell r="F123">
            <v>0</v>
          </cell>
          <cell r="G123">
            <v>0</v>
          </cell>
          <cell r="H123">
            <v>56336</v>
          </cell>
          <cell r="I123">
            <v>56336</v>
          </cell>
          <cell r="J123">
            <v>0.05</v>
          </cell>
          <cell r="K123">
            <v>2816.8</v>
          </cell>
          <cell r="L123">
            <v>2816.8</v>
          </cell>
          <cell r="M123">
            <v>0</v>
          </cell>
        </row>
        <row r="124">
          <cell r="A124" t="str">
            <v>9.2.400.00</v>
          </cell>
          <cell r="B124" t="str">
            <v>Pintura de ligação</v>
          </cell>
          <cell r="C124" t="str">
            <v>m2</v>
          </cell>
          <cell r="D124">
            <v>52208.91</v>
          </cell>
          <cell r="E124">
            <v>0</v>
          </cell>
          <cell r="F124">
            <v>0</v>
          </cell>
          <cell r="G124">
            <v>0</v>
          </cell>
          <cell r="H124">
            <v>52208.91</v>
          </cell>
          <cell r="I124">
            <v>52208.91</v>
          </cell>
          <cell r="J124">
            <v>0.03</v>
          </cell>
          <cell r="K124">
            <v>1566.26</v>
          </cell>
          <cell r="L124">
            <v>1566.26</v>
          </cell>
          <cell r="M124">
            <v>0</v>
          </cell>
        </row>
        <row r="125">
          <cell r="A125" t="str">
            <v>9.2.520.00</v>
          </cell>
          <cell r="B125" t="str">
            <v>Mistura Areia-asfalto em betoneira</v>
          </cell>
          <cell r="C125" t="str">
            <v>m3</v>
          </cell>
          <cell r="D125">
            <v>556.91600000000005</v>
          </cell>
          <cell r="E125">
            <v>0</v>
          </cell>
          <cell r="F125">
            <v>0</v>
          </cell>
          <cell r="G125">
            <v>0</v>
          </cell>
          <cell r="H125">
            <v>556.91600000000005</v>
          </cell>
          <cell r="I125">
            <v>556.91600000000005</v>
          </cell>
          <cell r="J125">
            <v>20.36</v>
          </cell>
          <cell r="K125">
            <v>11338.8</v>
          </cell>
          <cell r="L125">
            <v>11338.8</v>
          </cell>
          <cell r="M125">
            <v>0</v>
          </cell>
        </row>
        <row r="126">
          <cell r="A126" t="str">
            <v>9.2.521.00</v>
          </cell>
          <cell r="B126" t="str">
            <v>Mist areia asfalto usinada a quente</v>
          </cell>
          <cell r="C126" t="str">
            <v>m3</v>
          </cell>
          <cell r="D126">
            <v>1086.48</v>
          </cell>
          <cell r="E126">
            <v>0</v>
          </cell>
          <cell r="F126">
            <v>0</v>
          </cell>
          <cell r="G126">
            <v>0</v>
          </cell>
          <cell r="H126">
            <v>1086.48</v>
          </cell>
          <cell r="I126">
            <v>1086.48</v>
          </cell>
          <cell r="J126">
            <v>16.75</v>
          </cell>
          <cell r="K126">
            <v>18198.54</v>
          </cell>
          <cell r="L126">
            <v>18198.54</v>
          </cell>
          <cell r="M126">
            <v>0</v>
          </cell>
        </row>
        <row r="127">
          <cell r="A127" t="str">
            <v>9.2.521.01</v>
          </cell>
          <cell r="B127" t="str">
            <v>Recomp. revest. c/ areia asf quente</v>
          </cell>
          <cell r="C127" t="str">
            <v>m3</v>
          </cell>
          <cell r="D127">
            <v>1086.48</v>
          </cell>
          <cell r="E127">
            <v>0</v>
          </cell>
          <cell r="F127">
            <v>0</v>
          </cell>
          <cell r="G127">
            <v>0</v>
          </cell>
          <cell r="H127">
            <v>1086.48</v>
          </cell>
          <cell r="I127">
            <v>1086.48</v>
          </cell>
          <cell r="J127">
            <v>3.58</v>
          </cell>
          <cell r="K127">
            <v>3889.59</v>
          </cell>
          <cell r="L127">
            <v>3889.59</v>
          </cell>
          <cell r="M127">
            <v>0</v>
          </cell>
        </row>
        <row r="128">
          <cell r="A128" t="str">
            <v>9.2.530.00</v>
          </cell>
          <cell r="B128" t="str">
            <v>Mistura Betuminosa em betoneira</v>
          </cell>
          <cell r="C128" t="str">
            <v>m3</v>
          </cell>
          <cell r="D128">
            <v>1165.434</v>
          </cell>
          <cell r="E128">
            <v>0</v>
          </cell>
          <cell r="F128">
            <v>0</v>
          </cell>
          <cell r="G128">
            <v>0</v>
          </cell>
          <cell r="H128">
            <v>1165.434</v>
          </cell>
          <cell r="I128">
            <v>1165.434</v>
          </cell>
          <cell r="J128">
            <v>27.99</v>
          </cell>
          <cell r="K128">
            <v>32620.49</v>
          </cell>
          <cell r="L128">
            <v>32620.49</v>
          </cell>
          <cell r="M128">
            <v>0</v>
          </cell>
        </row>
        <row r="129">
          <cell r="A129" t="str">
            <v>9.2.900.00</v>
          </cell>
          <cell r="B129" t="str">
            <v>Remoção de Pavimento</v>
          </cell>
          <cell r="C129" t="str">
            <v>m3</v>
          </cell>
          <cell r="D129">
            <v>6518.88</v>
          </cell>
          <cell r="E129">
            <v>0</v>
          </cell>
          <cell r="F129">
            <v>0</v>
          </cell>
          <cell r="G129">
            <v>0</v>
          </cell>
          <cell r="H129">
            <v>6518.88</v>
          </cell>
          <cell r="I129">
            <v>6518.88</v>
          </cell>
          <cell r="J129">
            <v>2.33</v>
          </cell>
          <cell r="K129">
            <v>15188.99</v>
          </cell>
          <cell r="L129">
            <v>15188.99</v>
          </cell>
          <cell r="M129">
            <v>0</v>
          </cell>
        </row>
        <row r="130">
          <cell r="A130" t="str">
            <v>9.2.999.00</v>
          </cell>
          <cell r="B130" t="str">
            <v>Peneiramento</v>
          </cell>
          <cell r="C130" t="str">
            <v>m3</v>
          </cell>
          <cell r="D130">
            <v>1441.325</v>
          </cell>
          <cell r="E130">
            <v>0</v>
          </cell>
          <cell r="F130">
            <v>0</v>
          </cell>
          <cell r="G130">
            <v>0</v>
          </cell>
          <cell r="H130">
            <v>1441.325</v>
          </cell>
          <cell r="I130">
            <v>1441.325</v>
          </cell>
          <cell r="J130">
            <v>2.46</v>
          </cell>
          <cell r="K130">
            <v>3545.65</v>
          </cell>
          <cell r="L130">
            <v>3545.65</v>
          </cell>
          <cell r="M130">
            <v>0</v>
          </cell>
        </row>
        <row r="131">
          <cell r="A131" t="str">
            <v>9.8.100.00</v>
          </cell>
          <cell r="B131" t="str">
            <v>Tapa Buraco</v>
          </cell>
          <cell r="C131" t="str">
            <v>m3</v>
          </cell>
          <cell r="D131">
            <v>937.505</v>
          </cell>
          <cell r="E131">
            <v>0</v>
          </cell>
          <cell r="F131">
            <v>0</v>
          </cell>
          <cell r="G131">
            <v>0</v>
          </cell>
          <cell r="H131">
            <v>937.505</v>
          </cell>
          <cell r="I131">
            <v>937.505</v>
          </cell>
          <cell r="J131">
            <v>45.64</v>
          </cell>
          <cell r="K131">
            <v>42787.72</v>
          </cell>
          <cell r="L131">
            <v>42787.72</v>
          </cell>
          <cell r="M131">
            <v>0</v>
          </cell>
        </row>
        <row r="132">
          <cell r="A132" t="str">
            <v>9.8.101.01</v>
          </cell>
          <cell r="B132" t="str">
            <v>Remendo Profundo c/demolição manual</v>
          </cell>
          <cell r="C132" t="str">
            <v>m3</v>
          </cell>
          <cell r="D132">
            <v>1432.2829999999999</v>
          </cell>
          <cell r="E132">
            <v>0</v>
          </cell>
          <cell r="F132">
            <v>0</v>
          </cell>
          <cell r="G132">
            <v>0</v>
          </cell>
          <cell r="H132">
            <v>1432.2829999999999</v>
          </cell>
          <cell r="I132">
            <v>1432.2829999999999</v>
          </cell>
          <cell r="J132">
            <v>46.63</v>
          </cell>
          <cell r="K132">
            <v>66787.350000000006</v>
          </cell>
          <cell r="L132">
            <v>66787.350000000006</v>
          </cell>
          <cell r="M132">
            <v>0</v>
          </cell>
        </row>
        <row r="133">
          <cell r="A133" t="str">
            <v>9.8.103.00</v>
          </cell>
          <cell r="B133" t="str">
            <v>Selagem de trinca</v>
          </cell>
          <cell r="C133" t="str">
            <v>l</v>
          </cell>
          <cell r="D133">
            <v>0</v>
          </cell>
          <cell r="E133">
            <v>0</v>
          </cell>
          <cell r="F133">
            <v>0</v>
          </cell>
          <cell r="G133" t="e">
            <v>#DIV/0!</v>
          </cell>
          <cell r="H133">
            <v>0</v>
          </cell>
          <cell r="I133">
            <v>0</v>
          </cell>
          <cell r="J133">
            <v>0.28000000000000003</v>
          </cell>
          <cell r="K133">
            <v>0</v>
          </cell>
          <cell r="L133">
            <v>0</v>
          </cell>
          <cell r="M133">
            <v>0</v>
          </cell>
        </row>
        <row r="134">
          <cell r="A134" t="str">
            <v>9.8.109.00</v>
          </cell>
          <cell r="B134" t="str">
            <v>Correção de Defeitos c/mistura betuminosa</v>
          </cell>
          <cell r="C134" t="str">
            <v>m3</v>
          </cell>
          <cell r="D134">
            <v>556.91600000000005</v>
          </cell>
          <cell r="E134">
            <v>0</v>
          </cell>
          <cell r="F134">
            <v>0</v>
          </cell>
          <cell r="G134">
            <v>0</v>
          </cell>
          <cell r="H134">
            <v>556.91600000000005</v>
          </cell>
          <cell r="I134">
            <v>556.91600000000005</v>
          </cell>
          <cell r="J134">
            <v>10.79</v>
          </cell>
          <cell r="K134">
            <v>6009.12</v>
          </cell>
          <cell r="L134">
            <v>6009.12</v>
          </cell>
          <cell r="M134">
            <v>0</v>
          </cell>
        </row>
        <row r="135">
          <cell r="A135" t="str">
            <v>9.9.002.00</v>
          </cell>
          <cell r="B135" t="str">
            <v>Transp. Caminhão Basc. 5,0 m3 (8,8 ton)</v>
          </cell>
          <cell r="C135" t="str">
            <v>tk</v>
          </cell>
          <cell r="D135">
            <v>346303.04499999998</v>
          </cell>
          <cell r="E135">
            <v>0</v>
          </cell>
          <cell r="F135">
            <v>0</v>
          </cell>
          <cell r="G135">
            <v>0</v>
          </cell>
          <cell r="H135">
            <v>346303.04499999998</v>
          </cell>
          <cell r="I135">
            <v>346303.04499999998</v>
          </cell>
          <cell r="J135">
            <v>0.08</v>
          </cell>
          <cell r="K135">
            <v>27704.240000000002</v>
          </cell>
          <cell r="L135">
            <v>27704.240000000002</v>
          </cell>
          <cell r="M135">
            <v>0</v>
          </cell>
        </row>
        <row r="136">
          <cell r="A136" t="str">
            <v>9.9.002.01</v>
          </cell>
          <cell r="B136" t="str">
            <v>Transp. Caminhão Carroceria 4 ton.</v>
          </cell>
          <cell r="C136" t="str">
            <v>tk</v>
          </cell>
          <cell r="D136">
            <v>8266.6919999999991</v>
          </cell>
          <cell r="E136">
            <v>0</v>
          </cell>
          <cell r="F136">
            <v>0</v>
          </cell>
          <cell r="G136">
            <v>0</v>
          </cell>
          <cell r="H136">
            <v>8266.6919999999991</v>
          </cell>
          <cell r="I136">
            <v>8266.6919999999991</v>
          </cell>
          <cell r="J136">
            <v>0.16</v>
          </cell>
          <cell r="K136">
            <v>1322.67</v>
          </cell>
          <cell r="L136">
            <v>1322.67</v>
          </cell>
          <cell r="M136">
            <v>0</v>
          </cell>
        </row>
        <row r="137">
          <cell r="A137" t="str">
            <v>9.9.002.03</v>
          </cell>
          <cell r="B137" t="str">
            <v>Transp. Especial em Basc. 4,0 m3</v>
          </cell>
          <cell r="C137" t="str">
            <v>tk</v>
          </cell>
          <cell r="D137">
            <v>343900.57299999997</v>
          </cell>
          <cell r="E137">
            <v>0</v>
          </cell>
          <cell r="F137">
            <v>0</v>
          </cell>
          <cell r="G137">
            <v>0</v>
          </cell>
          <cell r="H137">
            <v>343900.57299999997</v>
          </cell>
          <cell r="I137">
            <v>343900.57299999997</v>
          </cell>
          <cell r="J137">
            <v>0.19</v>
          </cell>
          <cell r="K137">
            <v>65341.1</v>
          </cell>
          <cell r="L137">
            <v>65341.1</v>
          </cell>
          <cell r="M137">
            <v>0</v>
          </cell>
        </row>
        <row r="138">
          <cell r="A138" t="str">
            <v>9.9.202.00</v>
          </cell>
          <cell r="B138" t="str">
            <v>Transporte de água</v>
          </cell>
          <cell r="C138" t="str">
            <v>t.km</v>
          </cell>
          <cell r="D138">
            <v>136275.28099999999</v>
          </cell>
          <cell r="E138">
            <v>0</v>
          </cell>
          <cell r="F138">
            <v>0</v>
          </cell>
          <cell r="G138">
            <v>0</v>
          </cell>
          <cell r="H138">
            <v>136275.28099999999</v>
          </cell>
          <cell r="I138">
            <v>136275.28099999999</v>
          </cell>
          <cell r="J138">
            <v>0.15</v>
          </cell>
          <cell r="K138">
            <v>20441.29</v>
          </cell>
          <cell r="L138">
            <v>20441.29</v>
          </cell>
          <cell r="M138">
            <v>0</v>
          </cell>
        </row>
        <row r="139">
          <cell r="B139" t="str">
            <v>Sub-total</v>
          </cell>
          <cell r="K139">
            <v>529532.6399999999</v>
          </cell>
          <cell r="L139">
            <v>529532.6399999999</v>
          </cell>
          <cell r="M139">
            <v>0</v>
          </cell>
        </row>
        <row r="140">
          <cell r="B140" t="str">
            <v>Total do Programa</v>
          </cell>
          <cell r="K140">
            <v>529532.6399999999</v>
          </cell>
          <cell r="L140">
            <v>529532.6399999999</v>
          </cell>
          <cell r="M140">
            <v>0</v>
          </cell>
        </row>
        <row r="142">
          <cell r="B142" t="str">
            <v>PROGRAMA DE MANUTENÇÃO 2001/2002</v>
          </cell>
        </row>
        <row r="143">
          <cell r="B143" t="str">
            <v>Solo brita p/base de remendo profundo</v>
          </cell>
          <cell r="C143" t="str">
            <v>m3</v>
          </cell>
          <cell r="D143">
            <v>0</v>
          </cell>
          <cell r="E143">
            <v>0</v>
          </cell>
          <cell r="F143">
            <v>290.25</v>
          </cell>
          <cell r="G143" t="e">
            <v>#DIV/0!</v>
          </cell>
          <cell r="H143">
            <v>0</v>
          </cell>
          <cell r="I143">
            <v>290.25</v>
          </cell>
          <cell r="J143">
            <v>8.9499999999999993</v>
          </cell>
          <cell r="K143">
            <v>0</v>
          </cell>
          <cell r="L143">
            <v>2597.73</v>
          </cell>
          <cell r="M143">
            <v>2597.73</v>
          </cell>
        </row>
        <row r="144">
          <cell r="B144" t="str">
            <v>Pintura de ligação</v>
          </cell>
          <cell r="C144" t="str">
            <v>m2</v>
          </cell>
          <cell r="D144">
            <v>0</v>
          </cell>
          <cell r="E144">
            <v>0</v>
          </cell>
          <cell r="F144">
            <v>246959.99999999994</v>
          </cell>
          <cell r="G144" t="e">
            <v>#DIV/0!</v>
          </cell>
          <cell r="H144">
            <v>0</v>
          </cell>
          <cell r="I144">
            <v>246959.99999999994</v>
          </cell>
          <cell r="J144">
            <v>0.03</v>
          </cell>
          <cell r="K144">
            <v>0</v>
          </cell>
          <cell r="L144">
            <v>7408.8</v>
          </cell>
          <cell r="M144">
            <v>7408.8</v>
          </cell>
        </row>
        <row r="145">
          <cell r="B145" t="str">
            <v>Mistura Areia Asfalto Usinada a quente</v>
          </cell>
          <cell r="C145" t="str">
            <v>m3</v>
          </cell>
          <cell r="D145">
            <v>0</v>
          </cell>
          <cell r="E145">
            <v>0</v>
          </cell>
          <cell r="F145">
            <v>6173.9999999999991</v>
          </cell>
          <cell r="G145" t="e">
            <v>#DIV/0!</v>
          </cell>
          <cell r="H145">
            <v>0</v>
          </cell>
          <cell r="I145">
            <v>6173.9999999999991</v>
          </cell>
          <cell r="J145">
            <v>16.75</v>
          </cell>
          <cell r="K145">
            <v>0</v>
          </cell>
          <cell r="L145">
            <v>103414.5</v>
          </cell>
          <cell r="M145">
            <v>103414.5</v>
          </cell>
        </row>
        <row r="146">
          <cell r="B146" t="str">
            <v>Rec. rev. com areia-asf. a quente</v>
          </cell>
          <cell r="C146" t="str">
            <v>m3</v>
          </cell>
          <cell r="D146">
            <v>0</v>
          </cell>
          <cell r="E146">
            <v>0</v>
          </cell>
          <cell r="F146">
            <v>6173.9999999999991</v>
          </cell>
          <cell r="G146" t="e">
            <v>#DIV/0!</v>
          </cell>
          <cell r="H146">
            <v>0</v>
          </cell>
          <cell r="I146">
            <v>6173.9999999999991</v>
          </cell>
          <cell r="J146">
            <v>3.58</v>
          </cell>
          <cell r="K146">
            <v>0</v>
          </cell>
          <cell r="L146">
            <v>22102.92</v>
          </cell>
          <cell r="M146">
            <v>22102.92</v>
          </cell>
        </row>
        <row r="147">
          <cell r="B147" t="str">
            <v>Mistura Betuminosa em Betoneira</v>
          </cell>
          <cell r="C147" t="str">
            <v>m3</v>
          </cell>
          <cell r="D147">
            <v>0</v>
          </cell>
          <cell r="E147">
            <v>0</v>
          </cell>
          <cell r="F147">
            <v>237.25</v>
          </cell>
          <cell r="G147" t="e">
            <v>#DIV/0!</v>
          </cell>
          <cell r="H147">
            <v>0</v>
          </cell>
          <cell r="I147">
            <v>237.25</v>
          </cell>
          <cell r="J147">
            <v>27.99</v>
          </cell>
          <cell r="K147">
            <v>0</v>
          </cell>
          <cell r="L147">
            <v>6640.62</v>
          </cell>
          <cell r="M147">
            <v>6640.62</v>
          </cell>
        </row>
        <row r="148">
          <cell r="B148" t="str">
            <v>Peneiramento</v>
          </cell>
          <cell r="C148" t="str">
            <v>m3</v>
          </cell>
          <cell r="D148">
            <v>0</v>
          </cell>
          <cell r="E148">
            <v>0</v>
          </cell>
          <cell r="F148">
            <v>6977.0315999999984</v>
          </cell>
          <cell r="G148" t="e">
            <v>#DIV/0!</v>
          </cell>
          <cell r="H148">
            <v>0</v>
          </cell>
          <cell r="I148">
            <v>6977.0315999999984</v>
          </cell>
          <cell r="J148">
            <v>2.46</v>
          </cell>
          <cell r="K148">
            <v>0</v>
          </cell>
          <cell r="L148">
            <v>17163.490000000002</v>
          </cell>
          <cell r="M148">
            <v>17163.490000000002</v>
          </cell>
        </row>
        <row r="149">
          <cell r="B149" t="str">
            <v>Tapa Buraco</v>
          </cell>
          <cell r="C149" t="str">
            <v>m3</v>
          </cell>
          <cell r="D149">
            <v>0</v>
          </cell>
          <cell r="E149">
            <v>0</v>
          </cell>
          <cell r="F149">
            <v>190</v>
          </cell>
          <cell r="G149" t="e">
            <v>#DIV/0!</v>
          </cell>
          <cell r="H149">
            <v>0</v>
          </cell>
          <cell r="I149">
            <v>190</v>
          </cell>
          <cell r="J149">
            <v>45.64</v>
          </cell>
          <cell r="K149">
            <v>0</v>
          </cell>
          <cell r="L149">
            <v>8671.6</v>
          </cell>
          <cell r="M149">
            <v>8671.6</v>
          </cell>
        </row>
        <row r="150">
          <cell r="B150" t="str">
            <v>Remendo Profundo c/dem. Manual</v>
          </cell>
          <cell r="C150" t="str">
            <v>m3</v>
          </cell>
          <cell r="D150">
            <v>0</v>
          </cell>
          <cell r="E150">
            <v>0</v>
          </cell>
          <cell r="F150">
            <v>337.5</v>
          </cell>
          <cell r="G150" t="e">
            <v>#DIV/0!</v>
          </cell>
          <cell r="H150">
            <v>0</v>
          </cell>
          <cell r="I150">
            <v>337.5</v>
          </cell>
          <cell r="J150">
            <v>46.63</v>
          </cell>
          <cell r="K150">
            <v>0</v>
          </cell>
          <cell r="L150">
            <v>15737.62</v>
          </cell>
          <cell r="M150">
            <v>15737.62</v>
          </cell>
        </row>
        <row r="151">
          <cell r="B151" t="str">
            <v>Transp. Caminhão Basc. 5,0 m3 (8,8ton)</v>
          </cell>
          <cell r="C151" t="str">
            <v>t.km</v>
          </cell>
          <cell r="D151">
            <v>0</v>
          </cell>
          <cell r="E151">
            <v>0</v>
          </cell>
          <cell r="F151">
            <v>1659884.0799999998</v>
          </cell>
          <cell r="G151" t="e">
            <v>#DIV/0!</v>
          </cell>
          <cell r="H151">
            <v>0</v>
          </cell>
          <cell r="I151">
            <v>1659884.0799999998</v>
          </cell>
          <cell r="J151">
            <v>0.08</v>
          </cell>
          <cell r="K151">
            <v>0</v>
          </cell>
          <cell r="L151">
            <v>132790.72</v>
          </cell>
          <cell r="M151">
            <v>132790.72</v>
          </cell>
        </row>
        <row r="152">
          <cell r="B152" t="str">
            <v>Transp. Esp. Caminhão Basc. 4,0 m3</v>
          </cell>
          <cell r="C152" t="str">
            <v>t.km</v>
          </cell>
          <cell r="D152">
            <v>0</v>
          </cell>
          <cell r="E152">
            <v>0</v>
          </cell>
          <cell r="F152">
            <v>35031.14</v>
          </cell>
          <cell r="G152" t="e">
            <v>#DIV/0!</v>
          </cell>
          <cell r="H152">
            <v>0</v>
          </cell>
          <cell r="I152">
            <v>35031.14</v>
          </cell>
          <cell r="J152">
            <v>0.19</v>
          </cell>
          <cell r="K152">
            <v>0</v>
          </cell>
          <cell r="L152">
            <v>6655.91</v>
          </cell>
          <cell r="M152">
            <v>6655.91</v>
          </cell>
        </row>
        <row r="153">
          <cell r="B153" t="str">
            <v>Cimento Asfalto CAP-50/60</v>
          </cell>
          <cell r="C153" t="str">
            <v>t</v>
          </cell>
          <cell r="D153">
            <v>0</v>
          </cell>
          <cell r="E153">
            <v>0</v>
          </cell>
          <cell r="F153">
            <v>1092.0571199999997</v>
          </cell>
          <cell r="G153" t="e">
            <v>#DIV/0!</v>
          </cell>
          <cell r="H153">
            <v>0</v>
          </cell>
          <cell r="I153">
            <v>1092.0571199999997</v>
          </cell>
          <cell r="J153">
            <v>172.16</v>
          </cell>
          <cell r="K153">
            <v>0</v>
          </cell>
          <cell r="L153">
            <v>188008.55</v>
          </cell>
          <cell r="M153">
            <v>188008.55</v>
          </cell>
        </row>
        <row r="154">
          <cell r="B154" t="str">
            <v>Asfalto Diluído CM - 70</v>
          </cell>
          <cell r="C154" t="str">
            <v>t</v>
          </cell>
          <cell r="D154">
            <v>0</v>
          </cell>
          <cell r="E154">
            <v>0</v>
          </cell>
          <cell r="F154">
            <v>3.8407499999999999</v>
          </cell>
          <cell r="G154" t="e">
            <v>#DIV/0!</v>
          </cell>
          <cell r="H154">
            <v>0</v>
          </cell>
          <cell r="I154">
            <v>3.8407499999999999</v>
          </cell>
          <cell r="J154">
            <v>221.38</v>
          </cell>
          <cell r="K154">
            <v>0</v>
          </cell>
          <cell r="L154">
            <v>850.26</v>
          </cell>
          <cell r="M154">
            <v>850.26</v>
          </cell>
        </row>
        <row r="155">
          <cell r="B155" t="str">
            <v>Emulsão Asf. RR - 1C</v>
          </cell>
          <cell r="C155" t="str">
            <v>t</v>
          </cell>
          <cell r="D155">
            <v>0</v>
          </cell>
          <cell r="E155">
            <v>0</v>
          </cell>
          <cell r="F155">
            <v>148.17599999999996</v>
          </cell>
          <cell r="G155" t="e">
            <v>#DIV/0!</v>
          </cell>
          <cell r="H155">
            <v>0</v>
          </cell>
          <cell r="I155">
            <v>148.17599999999996</v>
          </cell>
          <cell r="J155">
            <v>203.44</v>
          </cell>
          <cell r="K155">
            <v>0</v>
          </cell>
          <cell r="L155">
            <v>30144.92</v>
          </cell>
          <cell r="M155">
            <v>30144.92</v>
          </cell>
        </row>
        <row r="156">
          <cell r="B156" t="str">
            <v>Emulsão Asf. RM - 1C</v>
          </cell>
          <cell r="C156" t="str">
            <v>t</v>
          </cell>
          <cell r="D156">
            <v>0</v>
          </cell>
          <cell r="E156">
            <v>0</v>
          </cell>
          <cell r="F156">
            <v>37.105900000000005</v>
          </cell>
          <cell r="G156" t="e">
            <v>#DIV/0!</v>
          </cell>
          <cell r="H156">
            <v>0</v>
          </cell>
          <cell r="I156">
            <v>37.105900000000005</v>
          </cell>
          <cell r="J156">
            <v>258.98</v>
          </cell>
          <cell r="K156">
            <v>0</v>
          </cell>
          <cell r="L156">
            <v>9609.68</v>
          </cell>
          <cell r="M156">
            <v>9609.68</v>
          </cell>
        </row>
        <row r="157">
          <cell r="B157" t="str">
            <v>Transp. CAP-50/60 c/ DMT=223,000 km</v>
          </cell>
          <cell r="C157" t="str">
            <v>t</v>
          </cell>
          <cell r="D157">
            <v>0</v>
          </cell>
          <cell r="E157">
            <v>0</v>
          </cell>
          <cell r="F157">
            <v>1092.0571199999997</v>
          </cell>
          <cell r="G157" t="e">
            <v>#DIV/0!</v>
          </cell>
          <cell r="H157">
            <v>0</v>
          </cell>
          <cell r="I157">
            <v>1092.0571199999997</v>
          </cell>
          <cell r="J157">
            <v>46.16</v>
          </cell>
          <cell r="K157">
            <v>0</v>
          </cell>
          <cell r="L157">
            <v>50409.35</v>
          </cell>
          <cell r="M157">
            <v>50409.35</v>
          </cell>
        </row>
        <row r="158">
          <cell r="B158" t="str">
            <v>Transp. CM-70 c/ DMT=347,400 km</v>
          </cell>
          <cell r="C158" t="str">
            <v>t</v>
          </cell>
          <cell r="D158">
            <v>0</v>
          </cell>
          <cell r="E158">
            <v>0</v>
          </cell>
          <cell r="F158">
            <v>3.8407499999999999</v>
          </cell>
          <cell r="G158" t="e">
            <v>#DIV/0!</v>
          </cell>
          <cell r="H158">
            <v>0</v>
          </cell>
          <cell r="I158">
            <v>3.8407499999999999</v>
          </cell>
          <cell r="J158">
            <v>50.97</v>
          </cell>
          <cell r="K158">
            <v>0</v>
          </cell>
          <cell r="L158">
            <v>195.76</v>
          </cell>
          <cell r="M158">
            <v>195.76</v>
          </cell>
        </row>
        <row r="159">
          <cell r="B159" t="str">
            <v>Transp. RR-1C c/ DMT=347,400 km</v>
          </cell>
          <cell r="C159" t="str">
            <v>t</v>
          </cell>
          <cell r="D159">
            <v>0</v>
          </cell>
          <cell r="E159">
            <v>0</v>
          </cell>
          <cell r="F159">
            <v>148.17599999999996</v>
          </cell>
          <cell r="G159" t="e">
            <v>#DIV/0!</v>
          </cell>
          <cell r="H159">
            <v>0</v>
          </cell>
          <cell r="I159">
            <v>148.17599999999996</v>
          </cell>
          <cell r="J159">
            <v>50.97</v>
          </cell>
          <cell r="K159">
            <v>0</v>
          </cell>
          <cell r="L159">
            <v>7552.53</v>
          </cell>
          <cell r="M159">
            <v>7552.53</v>
          </cell>
        </row>
        <row r="160">
          <cell r="B160" t="str">
            <v>Transp. RM-1C c/ DMT=347,400 km</v>
          </cell>
          <cell r="C160" t="str">
            <v>t</v>
          </cell>
          <cell r="D160">
            <v>0</v>
          </cell>
          <cell r="E160">
            <v>0</v>
          </cell>
          <cell r="F160">
            <v>37.105900000000005</v>
          </cell>
          <cell r="G160" t="e">
            <v>#DIV/0!</v>
          </cell>
          <cell r="H160">
            <v>0</v>
          </cell>
          <cell r="I160">
            <v>37.105900000000005</v>
          </cell>
          <cell r="J160">
            <v>50.97</v>
          </cell>
          <cell r="K160">
            <v>0</v>
          </cell>
          <cell r="L160">
            <v>1891.28</v>
          </cell>
          <cell r="M160">
            <v>1891.28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RBE ACT mi"/>
      <sheetName val="PRO-08"/>
      <sheetName val="RESUMO TOTAL LOTE"/>
      <sheetName val="BR 146"/>
      <sheetName val="PLANILHA ATUALIZADA"/>
      <sheetName val="Vínculo (2)"/>
      <sheetName val="DADOS"/>
      <sheetName val="TransComerc_Basc10m³"/>
      <sheetName val="TapaBuraco"/>
      <sheetName val="PLANILHA CONTRATUAL"/>
      <sheetName val="Equipamentos"/>
      <sheetName val="Quadro Geral"/>
      <sheetName val="PRO_08"/>
      <sheetName val="Capa Memória de Calc"/>
      <sheetName val="Capa Resumo"/>
      <sheetName val="Capa Apres"/>
      <sheetName val="Capa Documentação"/>
      <sheetName val="Capa Anexo I"/>
      <sheetName val="Capa Anexo II"/>
      <sheetName val="Capa Anexo III"/>
      <sheetName val="Capa Anexo IV"/>
      <sheetName val="Capa Mapa"/>
      <sheetName val="Capa Premissas"/>
      <sheetName val="Capa Caract. Seg."/>
      <sheetName val="Capa Caract_ Seg_"/>
      <sheetName val="Teor"/>
      <sheetName val="Serviços"/>
      <sheetName val="Especif"/>
      <sheetName val="RESUMO_AUT1"/>
      <sheetName val="Plan1"/>
      <sheetName val="RESUMO DE MEDIÇÃO"/>
      <sheetName val="C"/>
      <sheetName val="FV-DNER"/>
      <sheetName val="orçamento_glo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_ORIGINAL"/>
      <sheetName val="RESUMO_AUT1"/>
      <sheetName val="PROJETO"/>
      <sheetName val="DADOS"/>
      <sheetName val="TransComerc_Basc10m³"/>
      <sheetName val="TapaBuraco"/>
      <sheetName val="eq"/>
      <sheetName val="mo"/>
      <sheetName val="Teor"/>
      <sheetName val="lista_comp"/>
      <sheetName val="Serviços"/>
      <sheetName val="RELAT610"/>
      <sheetName val="PQ"/>
      <sheetName val="Página 16"/>
      <sheetName val="QuQuant"/>
      <sheetName val="Planilha Original"/>
      <sheetName val="CARTA PROPOSTA"/>
      <sheetName val="PROJETO BR_146 (2)"/>
      <sheetName val="TABELA"/>
      <sheetName val="Quadro de qntd"/>
      <sheetName val="FIDENS-R$mil"/>
      <sheetName val="PLANILHA CONTRATUAL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PESAS INDIRETAS"/>
      <sheetName val="D.I"/>
      <sheetName val="DADOS"/>
      <sheetName val="Cronograma"/>
      <sheetName val="Resumo Geral -Orgão"/>
      <sheetName val="Resumo Geral"/>
      <sheetName val="ETE Areias"/>
      <sheetName val="Dissipador"/>
      <sheetName val="Canteiro"/>
      <sheetName val="Abrigo"/>
      <sheetName val="Guarita"/>
      <sheetName val="Casa Apoio"/>
      <sheetName val="Abrigo UTR"/>
      <sheetName val="ETE Saci"/>
      <sheetName val="Mataburro"/>
      <sheetName val="Laboratório"/>
      <sheetName val="ER PA 1.1A"/>
      <sheetName val="ER PA 1.1B"/>
      <sheetName val="ER PA 22B"/>
      <sheetName val="ER PA 1.2"/>
      <sheetName val="ER EE1.ETE1 Areias"/>
      <sheetName val="ER EE2 ETE 2 Saci"/>
      <sheetName val="EE PA1 1A PV47"/>
      <sheetName val="EE PA1 1B"/>
      <sheetName val="EE PA2 2B"/>
      <sheetName val="EE PA 1 2 PV"/>
      <sheetName val="EE ETE 1 Areias"/>
      <sheetName val="EE ETE 2 Saci"/>
      <sheetName val="Rede PA3"/>
      <sheetName val="Rede PA1 1B"/>
      <sheetName val="Rede PA1 1A"/>
      <sheetName val="Rede PA 2.1 "/>
      <sheetName val="Rede PA 1.2"/>
      <sheetName val="Rede PA 2.3"/>
      <sheetName val="Rede PA 2.4"/>
      <sheetName val="Rede PA2 2A"/>
      <sheetName val="Rede PA2 2B"/>
      <sheetName val="Intercep ETE 1 Areias"/>
      <sheetName val="Intercep ETE 2 Saci"/>
      <sheetName val="Intercep ETE Piraja"/>
      <sheetName val="QCI 60"/>
      <sheetName val="Lista"/>
      <sheetName val="lista serviços"/>
      <sheetName val="lista fornecimento"/>
      <sheetName val="movimento de terra"/>
      <sheetName val="lista de cpu"/>
      <sheetName val="CPU"/>
      <sheetName val="CPU AUX"/>
      <sheetName val="Plan1"/>
      <sheetName val="INSUMOS"/>
      <sheetName val="CurvaAbc de Serviços-Venda"/>
      <sheetName val="Curva Abc de Serviç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2">
          <cell r="A2">
            <v>1</v>
          </cell>
          <cell r="B2" t="str">
            <v>RECOMPOSIÇÃO DE CAPA EM CONCRETO ASFÁLTICA (CBUQ), ESP.= 5CM</v>
          </cell>
          <cell r="C2" t="str">
            <v>M2</v>
          </cell>
          <cell r="D2">
            <v>253497.67</v>
          </cell>
          <cell r="E2">
            <v>30.06</v>
          </cell>
          <cell r="F2">
            <v>-0.26813040585495673</v>
          </cell>
        </row>
        <row r="3">
          <cell r="A3">
            <v>2</v>
          </cell>
          <cell r="B3" t="str">
            <v>REATERRO DE VALAS COMPACT. MECAN.  C/ MAT. DE EMPRÉSTIMO C/ CONTROLE DO GC&gt;=95%</v>
          </cell>
          <cell r="C3" t="str">
            <v>M3</v>
          </cell>
          <cell r="D3">
            <v>119064.57</v>
          </cell>
          <cell r="E3">
            <v>37.54</v>
          </cell>
          <cell r="F3">
            <v>-0.30127863612147043</v>
          </cell>
        </row>
        <row r="4">
          <cell r="A4">
            <v>3</v>
          </cell>
          <cell r="B4" t="str">
            <v>TUBO PVC P/ REDE COLETORA JEI NBR 7362   DN150</v>
          </cell>
          <cell r="C4" t="str">
            <v>M</v>
          </cell>
          <cell r="D4">
            <v>190180</v>
          </cell>
          <cell r="E4">
            <v>23.35</v>
          </cell>
          <cell r="F4">
            <v>-0.47237687366167025</v>
          </cell>
        </row>
        <row r="5">
          <cell r="A5">
            <v>4</v>
          </cell>
          <cell r="B5" t="str">
            <v xml:space="preserve">ESCAVAÇÃO MANUAL EM VALAS DE 1ª CATEGORIA COM PROFUNDIDADE ATÉ 2,0 M </v>
          </cell>
          <cell r="C5" t="str">
            <v>M3</v>
          </cell>
          <cell r="D5">
            <v>191912.63</v>
          </cell>
          <cell r="E5">
            <v>17.25</v>
          </cell>
          <cell r="F5">
            <v>-0.27420289855072466</v>
          </cell>
        </row>
        <row r="6">
          <cell r="A6">
            <v>5</v>
          </cell>
          <cell r="B6" t="str">
            <v>REATERRO DE VALAS COMPACT. MECAN.  C/ MAT. ESCAVADO C/ CONTROLE DO GC&gt;=95%</v>
          </cell>
          <cell r="C6" t="str">
            <v>M3</v>
          </cell>
          <cell r="D6">
            <v>274553.83</v>
          </cell>
          <cell r="E6">
            <v>8.5399999999999991</v>
          </cell>
          <cell r="F6">
            <v>-0.31615925058548</v>
          </cell>
        </row>
        <row r="7">
          <cell r="A7">
            <v>6</v>
          </cell>
          <cell r="B7" t="str">
            <v>TRANSPORTE DE MATERIAL ESCAVADO - SOLO DMT 5KM</v>
          </cell>
          <cell r="C7" t="str">
            <v>M3</v>
          </cell>
          <cell r="D7">
            <v>230388.44</v>
          </cell>
          <cell r="E7">
            <v>7.73</v>
          </cell>
          <cell r="F7">
            <v>-0.32858990944372568</v>
          </cell>
        </row>
        <row r="8">
          <cell r="A8">
            <v>7</v>
          </cell>
          <cell r="B8" t="str">
            <v>TUBO DE CONCRETO CENTRIFUGADO CA 3 DN 700</v>
          </cell>
          <cell r="C8" t="str">
            <v>M</v>
          </cell>
          <cell r="D8">
            <v>5030</v>
          </cell>
          <cell r="E8">
            <v>329.94</v>
          </cell>
          <cell r="F8">
            <v>-0.278111171728193</v>
          </cell>
        </row>
        <row r="9">
          <cell r="A9">
            <v>8</v>
          </cell>
          <cell r="B9" t="str">
            <v xml:space="preserve">REPOSIÇÃO PAV. POLIÉDRICO OU PARALELEPÍPEDO SOBRE COXIM DE AREIA    </v>
          </cell>
          <cell r="C9" t="str">
            <v>M2</v>
          </cell>
          <cell r="D9">
            <v>203585.7</v>
          </cell>
          <cell r="E9">
            <v>8.08</v>
          </cell>
          <cell r="F9">
            <v>-0.36386138613861385</v>
          </cell>
        </row>
        <row r="10">
          <cell r="A10">
            <v>9</v>
          </cell>
          <cell r="B10" t="str">
            <v>ESCAVAÇÃO MECÂNICA DE ÁREA EM SOLO DE 1ª CATEGORIA, COM PROF. ATÉ 2,00M</v>
          </cell>
          <cell r="C10" t="str">
            <v>M3</v>
          </cell>
          <cell r="D10">
            <v>371793.06</v>
          </cell>
          <cell r="E10">
            <v>4.41</v>
          </cell>
          <cell r="F10">
            <v>-0.23809523809523803</v>
          </cell>
        </row>
        <row r="11">
          <cell r="A11">
            <v>10</v>
          </cell>
          <cell r="B11" t="str">
            <v xml:space="preserve">COMPACTAÇÃO MECAN. DE MACIÇO (TALUDES/DIQUES) CAMADAS 20CM COM PN=95% (SOLO SELECIONADO) </v>
          </cell>
          <cell r="C11" t="str">
            <v>M3</v>
          </cell>
          <cell r="D11">
            <v>141670.97</v>
          </cell>
          <cell r="E11">
            <v>11.28</v>
          </cell>
          <cell r="F11">
            <v>-0.40159574468085102</v>
          </cell>
        </row>
        <row r="12">
          <cell r="A12">
            <v>11</v>
          </cell>
          <cell r="B12" t="str">
            <v>POÇO DE VISITA EM ANEL DE CONCRETO D=60CM C/ PROF. ATÉ 2,00M S/ TAMPÃO</v>
          </cell>
          <cell r="C12" t="str">
            <v>UND</v>
          </cell>
          <cell r="D12">
            <v>1927</v>
          </cell>
          <cell r="E12">
            <v>670.81</v>
          </cell>
          <cell r="F12">
            <v>-0.30834364425098004</v>
          </cell>
        </row>
        <row r="13">
          <cell r="A13">
            <v>12</v>
          </cell>
          <cell r="B13" t="str">
            <v xml:space="preserve">ESCAVAÇÃO MECANIZADA EM VALAS DE 2ª CATEGORIA COM PROFUNDIDADE ATÉ 2,0 M </v>
          </cell>
          <cell r="C13" t="str">
            <v>M3</v>
          </cell>
          <cell r="D13">
            <v>85209.46</v>
          </cell>
          <cell r="E13">
            <v>12.11</v>
          </cell>
          <cell r="F13">
            <v>-0.32865400495458308</v>
          </cell>
        </row>
        <row r="14">
          <cell r="A14">
            <v>13</v>
          </cell>
          <cell r="B14" t="str">
            <v>TUBO FºFº JGS CLASSE K-7 DN 700</v>
          </cell>
          <cell r="C14" t="str">
            <v>M</v>
          </cell>
          <cell r="D14">
            <v>659</v>
          </cell>
          <cell r="E14">
            <v>1543.38</v>
          </cell>
          <cell r="F14">
            <v>-0.31440733973486756</v>
          </cell>
        </row>
        <row r="15">
          <cell r="A15">
            <v>14</v>
          </cell>
          <cell r="B15" t="str">
            <v>ESCORAMENTO DESCONTÍNUO COM PRANCHAS DE MADEIRA</v>
          </cell>
          <cell r="C15" t="str">
            <v>M2</v>
          </cell>
          <cell r="D15">
            <v>70607.97</v>
          </cell>
          <cell r="E15">
            <v>13.56</v>
          </cell>
          <cell r="F15">
            <v>-0.26179941002949858</v>
          </cell>
        </row>
        <row r="16">
          <cell r="A16">
            <v>15</v>
          </cell>
          <cell r="B16" t="str">
            <v>TUBO FºFº JGS CLASSE K-7 DN 500</v>
          </cell>
          <cell r="C16" t="str">
            <v>M</v>
          </cell>
          <cell r="D16">
            <v>925</v>
          </cell>
          <cell r="E16">
            <v>983.69</v>
          </cell>
          <cell r="F16">
            <v>-0.43550305482418239</v>
          </cell>
        </row>
        <row r="17">
          <cell r="A17">
            <v>16</v>
          </cell>
          <cell r="B17" t="str">
            <v>ESCORAMENTO TIPO CONTINUO C/PRANCHAS DE MADEIRA</v>
          </cell>
          <cell r="C17" t="str">
            <v>M2</v>
          </cell>
          <cell r="D17">
            <v>50485.95</v>
          </cell>
          <cell r="E17">
            <v>18.010000000000002</v>
          </cell>
          <cell r="F17">
            <v>-0.25596890616324275</v>
          </cell>
        </row>
        <row r="18">
          <cell r="A18">
            <v>17</v>
          </cell>
          <cell r="B18" t="str">
            <v>ESCORAMENTO CONTÍNUO DE VALAS C/PRANCHAS METÁLICAS DE 4.00M</v>
          </cell>
          <cell r="C18" t="str">
            <v>M2</v>
          </cell>
          <cell r="D18">
            <v>30183.03</v>
          </cell>
          <cell r="E18">
            <v>26.04</v>
          </cell>
          <cell r="F18">
            <v>-0.15514592933947757</v>
          </cell>
        </row>
        <row r="19">
          <cell r="A19">
            <v>18</v>
          </cell>
          <cell r="B19" t="str">
            <v>TAMPÃO DE FERRO FUNDIDO P/ POÇO DE VISITA TRÁFEGO MÉDIO (TR&gt;40T) DN 600</v>
          </cell>
          <cell r="C19" t="str">
            <v>UND</v>
          </cell>
          <cell r="D19">
            <v>2733</v>
          </cell>
          <cell r="E19">
            <v>285.01</v>
          </cell>
          <cell r="F19">
            <v>-0.22809725974527206</v>
          </cell>
        </row>
        <row r="20">
          <cell r="A20">
            <v>19</v>
          </cell>
          <cell r="B20" t="str">
            <v>PLACA DE CONCRETO ARMADO PARA PROTEÇÃO DE TALUDES, ESP. 6CM</v>
          </cell>
          <cell r="C20" t="str">
            <v>M2</v>
          </cell>
          <cell r="D20">
            <v>35059.01</v>
          </cell>
          <cell r="E20">
            <v>21</v>
          </cell>
          <cell r="F20">
            <v>-0.14047619047619064</v>
          </cell>
        </row>
        <row r="21">
          <cell r="A21">
            <v>20</v>
          </cell>
          <cell r="B21" t="str">
            <v>CAIXA INSP. EM ANEL DE CONCRETO ARMADO CA1 D=40CM; H=0,50CM P/ RAMAL DE ESGOTO</v>
          </cell>
          <cell r="C21" t="str">
            <v>UND</v>
          </cell>
          <cell r="D21">
            <v>9798</v>
          </cell>
          <cell r="E21">
            <v>72.349999999999994</v>
          </cell>
          <cell r="F21">
            <v>-0.51278507256392536</v>
          </cell>
        </row>
        <row r="22">
          <cell r="A22">
            <v>21</v>
          </cell>
          <cell r="B22" t="str">
            <v>CARGA E DESCARGA - SOLO</v>
          </cell>
          <cell r="C22" t="str">
            <v>M3</v>
          </cell>
          <cell r="D22">
            <v>231056.3</v>
          </cell>
          <cell r="E22">
            <v>3.03</v>
          </cell>
          <cell r="F22">
            <v>-0.35313531353135308</v>
          </cell>
        </row>
        <row r="23">
          <cell r="A23">
            <v>22</v>
          </cell>
          <cell r="B23" t="str">
            <v>TUBO PVC P/ REDE COLETORA JEI NBR 7362   DN300</v>
          </cell>
          <cell r="C23" t="str">
            <v>M</v>
          </cell>
          <cell r="D23">
            <v>6506</v>
          </cell>
          <cell r="E23">
            <v>96.51</v>
          </cell>
          <cell r="F23">
            <v>-0.33809967878976277</v>
          </cell>
        </row>
        <row r="24">
          <cell r="A24">
            <v>23</v>
          </cell>
          <cell r="B24" t="str">
            <v xml:space="preserve">ESCAVAÇÃO MECANIZADA EM VALAS DE 2ª CATEGORIA COM PROFUNDIDADE DE 2,0 A 4,0 M </v>
          </cell>
          <cell r="C24" t="str">
            <v>M3</v>
          </cell>
          <cell r="D24">
            <v>33147.96</v>
          </cell>
          <cell r="E24">
            <v>18.2</v>
          </cell>
          <cell r="F24">
            <v>-0.51703296703296697</v>
          </cell>
        </row>
        <row r="25">
          <cell r="A25">
            <v>24</v>
          </cell>
          <cell r="B25" t="str">
            <v xml:space="preserve">ESPALHAMENTO DE MATERIAL EM BOTA FORA PROVENIENTE DE ESCAVAÇÃO </v>
          </cell>
          <cell r="C25" t="str">
            <v>M3</v>
          </cell>
          <cell r="D25">
            <v>141404.62</v>
          </cell>
          <cell r="E25">
            <v>4.21</v>
          </cell>
          <cell r="F25">
            <v>-0.39667458432304037</v>
          </cell>
        </row>
        <row r="26">
          <cell r="A26">
            <v>25</v>
          </cell>
          <cell r="B26" t="str">
            <v>TUBO PVC P/ REDE COLETORA JEI NBR 7362   DN400</v>
          </cell>
          <cell r="C26" t="str">
            <v>M</v>
          </cell>
          <cell r="D26">
            <v>3704</v>
          </cell>
          <cell r="E26">
            <v>158.18</v>
          </cell>
          <cell r="F26">
            <v>-0.37286635478568719</v>
          </cell>
        </row>
        <row r="27">
          <cell r="A27">
            <v>26</v>
          </cell>
          <cell r="B27" t="str">
            <v xml:space="preserve">COMPACTAÇÃO MECAN. DE LAGOAS (FUNDO) DE ESTABILIZAÇÃO CAMADAS 20CM COM PN=95% (SOLO SELECIONADO) </v>
          </cell>
          <cell r="C27" t="str">
            <v>M3</v>
          </cell>
          <cell r="D27">
            <v>50319.4</v>
          </cell>
          <cell r="E27">
            <v>11.28</v>
          </cell>
          <cell r="F27">
            <v>-0.40159574468085102</v>
          </cell>
        </row>
        <row r="28">
          <cell r="A28">
            <v>27</v>
          </cell>
          <cell r="B28" t="str">
            <v>ESCAVAÇÃO MEC. DE VALAS EM SOLO DE 1ª CAT. COM PROF. DE 2,01M A 4,00M</v>
          </cell>
          <cell r="C28" t="str">
            <v>M3</v>
          </cell>
          <cell r="D28">
            <v>77327.179999999993</v>
          </cell>
          <cell r="E28">
            <v>7.1</v>
          </cell>
          <cell r="F28">
            <v>-0.30563380281690145</v>
          </cell>
        </row>
        <row r="29">
          <cell r="A29">
            <v>28</v>
          </cell>
          <cell r="B29" t="str">
            <v>TUBO PVC P/ REDE COLETORA JEI NBR 7362   DN100</v>
          </cell>
          <cell r="C29" t="str">
            <v>M</v>
          </cell>
          <cell r="D29">
            <v>48990</v>
          </cell>
          <cell r="E29">
            <v>11.14</v>
          </cell>
          <cell r="F29">
            <v>-0.12746858168761233</v>
          </cell>
        </row>
        <row r="30">
          <cell r="A30">
            <v>29</v>
          </cell>
          <cell r="B30" t="str">
            <v>RETIRADA DE PAVIMENTAÇÃO EM PARALELEPÍPEDO OU POLIÉDRICA E ASFALTICA</v>
          </cell>
          <cell r="C30" t="str">
            <v>M2</v>
          </cell>
          <cell r="D30">
            <v>203585.7</v>
          </cell>
          <cell r="E30">
            <v>2.68</v>
          </cell>
          <cell r="F30">
            <v>-0.33208955223880599</v>
          </cell>
        </row>
        <row r="31">
          <cell r="A31">
            <v>30</v>
          </cell>
          <cell r="B31" t="str">
            <v>POÇO DE VISITA EM ANEL DE CONCRETO D=60CM C/ PROF. ATÉ 3,00M C/ CHAMINÉ S/ TAMPÃO</v>
          </cell>
          <cell r="C31" t="str">
            <v>UND</v>
          </cell>
          <cell r="D31">
            <v>401</v>
          </cell>
          <cell r="E31">
            <v>1339.84</v>
          </cell>
          <cell r="F31">
            <v>-0.62758239789825643</v>
          </cell>
        </row>
        <row r="32">
          <cell r="A32">
            <v>31</v>
          </cell>
          <cell r="B32" t="str">
            <v>POÇO DE VISITA EM ANEL DE CONCRETO D=60CM C/ PROF. ATÉ 4,00M C/ CHAMINÉ S/ TAMPÃO</v>
          </cell>
          <cell r="C32" t="str">
            <v>UND</v>
          </cell>
          <cell r="D32">
            <v>269</v>
          </cell>
          <cell r="E32">
            <v>1668.44</v>
          </cell>
          <cell r="F32">
            <v>-0.69293471746062196</v>
          </cell>
        </row>
        <row r="33">
          <cell r="A33">
            <v>32</v>
          </cell>
          <cell r="B33" t="str">
            <v>TUBO PVC P/ REDE COLETORA JEI NBR 7362   DN250</v>
          </cell>
          <cell r="C33" t="str">
            <v>M</v>
          </cell>
          <cell r="D33">
            <v>7288</v>
          </cell>
          <cell r="E33">
            <v>61.54</v>
          </cell>
          <cell r="F33">
            <v>-0.35797855053623662</v>
          </cell>
        </row>
        <row r="34">
          <cell r="A34">
            <v>33</v>
          </cell>
          <cell r="B34" t="str">
            <v>LOCAÇÃO DE REDE DE ESGOTO/EMISSÁRIO/DRENAGEM POR MEIO MAGNÉTICO</v>
          </cell>
          <cell r="C34" t="str">
            <v>M</v>
          </cell>
          <cell r="D34">
            <v>225775</v>
          </cell>
          <cell r="E34">
            <v>1.9</v>
          </cell>
          <cell r="F34">
            <v>-0.39999999999999991</v>
          </cell>
        </row>
        <row r="35">
          <cell r="A35">
            <v>34</v>
          </cell>
          <cell r="B35" t="str">
            <v>ASSENTAMENTO DE TUBOS E CONEXÕES EM PVC JEI, REDE COLETORA DN 150</v>
          </cell>
          <cell r="C35" t="str">
            <v>M</v>
          </cell>
          <cell r="D35">
            <v>190180</v>
          </cell>
          <cell r="E35">
            <v>2.0299999999999998</v>
          </cell>
          <cell r="F35">
            <v>-0.41871921182265992</v>
          </cell>
        </row>
        <row r="36">
          <cell r="A36">
            <v>35</v>
          </cell>
          <cell r="B36" t="str">
            <v>REGULARIZACAO, BERÇO E APILOAMENTO DE FUNDO DE VALAS</v>
          </cell>
          <cell r="C36" t="str">
            <v>M2</v>
          </cell>
          <cell r="D36">
            <v>211484.65</v>
          </cell>
          <cell r="E36">
            <v>1.75</v>
          </cell>
          <cell r="F36">
            <v>-0.2857142857142857</v>
          </cell>
        </row>
        <row r="37">
          <cell r="A37">
            <v>36</v>
          </cell>
          <cell r="B37" t="str">
            <v>CONSTRUÇÃO CIVIL</v>
          </cell>
          <cell r="C37" t="str">
            <v>UND</v>
          </cell>
          <cell r="D37">
            <v>2</v>
          </cell>
          <cell r="E37">
            <v>182852.64409999998</v>
          </cell>
          <cell r="F37">
            <v>-0.3133815449158166</v>
          </cell>
        </row>
        <row r="38">
          <cell r="A38">
            <v>37</v>
          </cell>
          <cell r="B38" t="str">
            <v>EQUIPAMENTO</v>
          </cell>
          <cell r="C38" t="str">
            <v>UND</v>
          </cell>
          <cell r="D38">
            <v>2</v>
          </cell>
          <cell r="E38">
            <v>157508.64089999997</v>
          </cell>
          <cell r="F38">
            <v>-0.30254620081608474</v>
          </cell>
        </row>
        <row r="39">
          <cell r="A39">
            <v>38</v>
          </cell>
          <cell r="B39" t="str">
            <v>SELIM 90 ELAST PVC  VT10 DN150X100</v>
          </cell>
          <cell r="C39" t="str">
            <v>UND</v>
          </cell>
          <cell r="D39">
            <v>9798</v>
          </cell>
          <cell r="E39">
            <v>31.36</v>
          </cell>
          <cell r="F39">
            <v>-0.29846938775510201</v>
          </cell>
        </row>
        <row r="40">
          <cell r="A40">
            <v>39</v>
          </cell>
          <cell r="B40" t="str">
            <v>Concreto armado p/ superestrutura fck=18MPa</v>
          </cell>
          <cell r="C40" t="str">
            <v>m³</v>
          </cell>
          <cell r="D40">
            <v>158.01</v>
          </cell>
          <cell r="E40">
            <v>1846.88</v>
          </cell>
          <cell r="F40">
            <v>-0.33192735857229494</v>
          </cell>
        </row>
        <row r="41">
          <cell r="A41">
            <v>40</v>
          </cell>
          <cell r="B41" t="str">
            <v>TUBO PVC P/ REDE COLETORA JEI NBR 7362   DN200</v>
          </cell>
          <cell r="C41" t="str">
            <v>M</v>
          </cell>
          <cell r="D41">
            <v>8014</v>
          </cell>
          <cell r="E41">
            <v>36.090000000000003</v>
          </cell>
          <cell r="F41">
            <v>-0.34746467165419792</v>
          </cell>
        </row>
        <row r="42">
          <cell r="A42">
            <v>41</v>
          </cell>
          <cell r="B42" t="str">
            <v>GRAMA PARA TALUDE DE LAGOA, CONSERVAÇÃO ATÉ 45 DIAS</v>
          </cell>
          <cell r="C42" t="str">
            <v>M2</v>
          </cell>
          <cell r="D42">
            <v>23974.55</v>
          </cell>
          <cell r="E42">
            <v>10.91</v>
          </cell>
          <cell r="F42">
            <v>-0.39321723189734181</v>
          </cell>
        </row>
        <row r="43">
          <cell r="A43">
            <v>42</v>
          </cell>
          <cell r="B43" t="str">
            <v xml:space="preserve">ESCORAMENTO DE VALAS (PONTALETEAMENTO) </v>
          </cell>
          <cell r="C43" t="str">
            <v>M2</v>
          </cell>
          <cell r="D43">
            <v>50305.05</v>
          </cell>
          <cell r="E43">
            <v>5.03</v>
          </cell>
          <cell r="F43">
            <v>-0.28429423459244541</v>
          </cell>
        </row>
        <row r="44">
          <cell r="A44">
            <v>43</v>
          </cell>
          <cell r="B44" t="str">
            <v>CADASTRO DE REDE DE ESGOTO/EMISSÁRIO/DRENAGEM (MEIO MAGNÉTICO)</v>
          </cell>
          <cell r="C44" t="str">
            <v>M</v>
          </cell>
          <cell r="D44">
            <v>225373</v>
          </cell>
          <cell r="E44">
            <v>1.06</v>
          </cell>
          <cell r="F44">
            <v>-0.31132075471698106</v>
          </cell>
        </row>
        <row r="45">
          <cell r="A45">
            <v>44</v>
          </cell>
          <cell r="B45" t="str">
            <v>EXECUÇÃO DE GUIA OU MEIO FIO</v>
          </cell>
          <cell r="C45" t="str">
            <v>M</v>
          </cell>
          <cell r="D45">
            <v>10519.3</v>
          </cell>
          <cell r="E45">
            <v>22.23</v>
          </cell>
          <cell r="F45">
            <v>-0.27260458839406199</v>
          </cell>
        </row>
        <row r="46">
          <cell r="A46">
            <v>45</v>
          </cell>
          <cell r="B46" t="str">
            <v>TUBO PVC DEFOFO JEI DN500, NBR 7665</v>
          </cell>
          <cell r="C46" t="str">
            <v>M</v>
          </cell>
          <cell r="D46">
            <v>716</v>
          </cell>
          <cell r="E46">
            <v>316.37</v>
          </cell>
          <cell r="F46">
            <v>6.8780225685115548E-2</v>
          </cell>
        </row>
        <row r="47">
          <cell r="A47">
            <v>46</v>
          </cell>
          <cell r="B47" t="str">
            <v>CURVA 45 PVC P/ REDE COLETORA PB JEI CT INJ  DN100</v>
          </cell>
          <cell r="C47" t="str">
            <v>UND</v>
          </cell>
          <cell r="D47">
            <v>9798</v>
          </cell>
          <cell r="E47">
            <v>21.56</v>
          </cell>
          <cell r="F47">
            <v>-0.16512059369202226</v>
          </cell>
        </row>
        <row r="48">
          <cell r="A48">
            <v>47</v>
          </cell>
          <cell r="B48" t="str">
            <v>TESTE DE ESTANQUEIDADE EM TUBULAÇÕES P/ REDE DE ESGOTOS</v>
          </cell>
          <cell r="C48" t="str">
            <v>M</v>
          </cell>
          <cell r="D48">
            <v>279795</v>
          </cell>
          <cell r="E48">
            <v>0.73</v>
          </cell>
          <cell r="F48">
            <v>-0.21917808219178092</v>
          </cell>
        </row>
        <row r="49">
          <cell r="A49">
            <v>48</v>
          </cell>
          <cell r="B49" t="str">
            <v>ASSENTAMENTO DE TUBO DE CONCRETO CENTRIFUGADO CA 3 DN 700</v>
          </cell>
          <cell r="C49" t="str">
            <v>M</v>
          </cell>
          <cell r="D49">
            <v>5030</v>
          </cell>
          <cell r="E49">
            <v>39.69</v>
          </cell>
          <cell r="F49">
            <v>-0.34492315444696398</v>
          </cell>
        </row>
        <row r="50">
          <cell r="A50">
            <v>49</v>
          </cell>
          <cell r="B50" t="str">
            <v>PV EM CONCRETO ARMADO FCK=20MPA, "IN LOCO", D=100CM C/ PROF. DE 3,00M C/ CHAMINÉ S/ TAMPÃO</v>
          </cell>
          <cell r="C50" t="str">
            <v>UND</v>
          </cell>
          <cell r="D50">
            <v>136</v>
          </cell>
          <cell r="E50">
            <v>1419.93</v>
          </cell>
          <cell r="F50">
            <v>-0.31338164557407755</v>
          </cell>
        </row>
        <row r="51">
          <cell r="A51">
            <v>50</v>
          </cell>
          <cell r="B51" t="str">
            <v>BOTA FORA DTM = 5 KM</v>
          </cell>
          <cell r="C51" t="str">
            <v>M3</v>
          </cell>
          <cell r="D51">
            <v>141404.62</v>
          </cell>
          <cell r="E51">
            <v>1.29</v>
          </cell>
          <cell r="F51">
            <v>-0.56589147286821695</v>
          </cell>
        </row>
        <row r="52">
          <cell r="A52">
            <v>51</v>
          </cell>
          <cell r="B52" t="str">
            <v>TRANSPORTE DE MATERIAL - ENTULHO DMT 5KM</v>
          </cell>
          <cell r="C52" t="str">
            <v>M3</v>
          </cell>
          <cell r="D52">
            <v>140683.28</v>
          </cell>
          <cell r="E52">
            <v>1.29</v>
          </cell>
          <cell r="F52">
            <v>-0.56589147286821695</v>
          </cell>
        </row>
        <row r="53">
          <cell r="A53">
            <v>52</v>
          </cell>
          <cell r="B53" t="str">
            <v>MEIA-CANA DE CONCRETO DN 400</v>
          </cell>
          <cell r="C53" t="str">
            <v>M</v>
          </cell>
          <cell r="D53">
            <v>4153.1000000000004</v>
          </cell>
          <cell r="E53">
            <v>38.75</v>
          </cell>
          <cell r="F53">
            <v>-0.3354838709677419</v>
          </cell>
        </row>
        <row r="54">
          <cell r="A54">
            <v>53</v>
          </cell>
          <cell r="B54" t="str">
            <v>CERCA DE ARAME FARPADO C/ MOURÃO DE CONCRETO ARMADO PRÉ-MOLDADO PV A CADA 2,50M COM ALTURA DE 1,80M, 10 FIOS</v>
          </cell>
          <cell r="C54" t="str">
            <v>M</v>
          </cell>
          <cell r="D54">
            <v>5490</v>
          </cell>
          <cell r="E54">
            <v>29.01</v>
          </cell>
          <cell r="F54">
            <v>-0.34160634264046874</v>
          </cell>
        </row>
        <row r="55">
          <cell r="A55">
            <v>54</v>
          </cell>
          <cell r="B55" t="str">
            <v>CASA DE APOIO</v>
          </cell>
          <cell r="C55" t="str">
            <v>UND</v>
          </cell>
          <cell r="D55">
            <v>2</v>
          </cell>
          <cell r="E55">
            <v>77351.810999999987</v>
          </cell>
          <cell r="F55">
            <v>-0.37234824405080824</v>
          </cell>
        </row>
        <row r="56">
          <cell r="A56">
            <v>55</v>
          </cell>
          <cell r="B56" t="str">
            <v>TERMINAL DE INSPEÇÃO E LIMPEZA C/ TAMPÃO QUADRADO EM FºFº (300x300)MM</v>
          </cell>
          <cell r="C56" t="str">
            <v>UND</v>
          </cell>
          <cell r="D56">
            <v>1045</v>
          </cell>
          <cell r="E56">
            <v>137.06</v>
          </cell>
          <cell r="F56">
            <v>-2.0356048445936081E-2</v>
          </cell>
        </row>
        <row r="57">
          <cell r="A57">
            <v>56</v>
          </cell>
          <cell r="B57" t="str">
            <v>ESCAVAÇÃO MEC. DE VALAS EM SOLO DE 3ª CAT. COM PROF. ATÉ 2,00M</v>
          </cell>
          <cell r="C57" t="str">
            <v>M3</v>
          </cell>
          <cell r="D57">
            <v>883.71</v>
          </cell>
          <cell r="E57">
            <v>155.6</v>
          </cell>
          <cell r="F57">
            <v>-0.41516709511568117</v>
          </cell>
        </row>
        <row r="58">
          <cell r="A58">
            <v>57</v>
          </cell>
          <cell r="B58" t="str">
            <v>RECUPERAÇÃO DE CALÇADA EM CONCRETO SIMPLES</v>
          </cell>
          <cell r="C58" t="str">
            <v>M2</v>
          </cell>
          <cell r="D58">
            <v>4899</v>
          </cell>
          <cell r="E58">
            <v>26.1</v>
          </cell>
          <cell r="F58">
            <v>-0.23946360153256707</v>
          </cell>
        </row>
        <row r="59">
          <cell r="A59">
            <v>58</v>
          </cell>
          <cell r="B59" t="str">
            <v>PAINEL ELETRICO C/1 SOFT START 25 CV,380V,60Hz</v>
          </cell>
          <cell r="C59" t="str">
            <v>UN</v>
          </cell>
          <cell r="D59">
            <v>2</v>
          </cell>
          <cell r="E59">
            <v>53703</v>
          </cell>
          <cell r="F59">
            <v>-0.50654525817924512</v>
          </cell>
        </row>
        <row r="60">
          <cell r="A60">
            <v>59</v>
          </cell>
          <cell r="B60" t="str">
            <v>CARGA, TRANSPORTE E DESCARGA DE TUBOS E PEÇAS EM PVC DN 150 ATÉ 10KM</v>
          </cell>
          <cell r="C60" t="str">
            <v>M</v>
          </cell>
          <cell r="D60">
            <v>190180</v>
          </cell>
          <cell r="E60">
            <v>0.53</v>
          </cell>
          <cell r="F60">
            <v>-0.26415094339622647</v>
          </cell>
        </row>
        <row r="61">
          <cell r="A61">
            <v>60</v>
          </cell>
          <cell r="B61" t="str">
            <v>LOCAÇÃO DE OBRAS C/ AUXÍLIO DE EQUIPAMENTO TOPOGRÁFICO</v>
          </cell>
          <cell r="C61" t="str">
            <v>M2</v>
          </cell>
          <cell r="D61">
            <v>358046</v>
          </cell>
          <cell r="E61">
            <v>0.28000000000000003</v>
          </cell>
          <cell r="F61">
            <v>-0.2857142857142857</v>
          </cell>
        </row>
        <row r="62">
          <cell r="A62">
            <v>61</v>
          </cell>
          <cell r="B62" t="str">
            <v>CURVA 90 PVC PB  P/ REDE COLETORA  DN150</v>
          </cell>
          <cell r="C62" t="str">
            <v>UND</v>
          </cell>
          <cell r="D62">
            <v>1249</v>
          </cell>
          <cell r="E62">
            <v>80.03</v>
          </cell>
          <cell r="F62">
            <v>-0.30526052730226161</v>
          </cell>
        </row>
        <row r="63">
          <cell r="A63">
            <v>62</v>
          </cell>
          <cell r="B63" t="str">
            <v>CARGA E DESCARGA - ENTULHO</v>
          </cell>
          <cell r="C63" t="str">
            <v>M3</v>
          </cell>
          <cell r="D63">
            <v>29494.799999999999</v>
          </cell>
          <cell r="E63">
            <v>3.03</v>
          </cell>
          <cell r="F63">
            <v>-0.31353135313531344</v>
          </cell>
        </row>
        <row r="64">
          <cell r="A64">
            <v>63</v>
          </cell>
          <cell r="B64" t="str">
            <v>TAMPAO PVC COMPLETO P/TIL         DN150</v>
          </cell>
          <cell r="C64" t="str">
            <v>UND</v>
          </cell>
          <cell r="D64">
            <v>1052</v>
          </cell>
          <cell r="E64">
            <v>84.78</v>
          </cell>
          <cell r="F64">
            <v>-0.23330974286388295</v>
          </cell>
        </row>
        <row r="65">
          <cell r="A65">
            <v>64</v>
          </cell>
          <cell r="B65" t="str">
            <v>PAVIMENTAÇÃO EM PARALELEPIPEDO</v>
          </cell>
          <cell r="C65" t="str">
            <v>M2</v>
          </cell>
          <cell r="D65">
            <v>2400</v>
          </cell>
          <cell r="E65">
            <v>37.130000000000003</v>
          </cell>
          <cell r="F65">
            <v>-0.68946943172636688</v>
          </cell>
        </row>
        <row r="66">
          <cell r="A66">
            <v>65</v>
          </cell>
          <cell r="B66" t="str">
            <v>TUBO CONCRETO ARMADO CLASSE A-3 PB JE NBR-8890 DN 700MM P/ ESG SANITARIO</v>
          </cell>
          <cell r="C66" t="str">
            <v>M</v>
          </cell>
          <cell r="D66">
            <v>402</v>
          </cell>
          <cell r="E66">
            <v>182.3</v>
          </cell>
          <cell r="F66">
            <v>-0.25639056500274282</v>
          </cell>
        </row>
        <row r="67">
          <cell r="A67">
            <v>66</v>
          </cell>
          <cell r="B67" t="str">
            <v>ASSENTAMENTO DE TUBOS E CONEXÕES EM PVC, JEI DN 100</v>
          </cell>
          <cell r="C67" t="str">
            <v>M</v>
          </cell>
          <cell r="D67">
            <v>48990</v>
          </cell>
          <cell r="E67">
            <v>1.4</v>
          </cell>
          <cell r="F67">
            <v>-0.33571428571428574</v>
          </cell>
        </row>
        <row r="68">
          <cell r="A68">
            <v>67</v>
          </cell>
          <cell r="B68" t="str">
            <v>PAINEL ELETRICO C/1 SOFT START 15 CV,380V,60Hz</v>
          </cell>
          <cell r="C68" t="str">
            <v>UN</v>
          </cell>
          <cell r="D68">
            <v>2</v>
          </cell>
          <cell r="E68">
            <v>31005</v>
          </cell>
          <cell r="F68">
            <v>-0.27431059506531208</v>
          </cell>
        </row>
        <row r="69">
          <cell r="A69">
            <v>68</v>
          </cell>
          <cell r="B69" t="str">
            <v>SUBESTAÇÃO AÉREA DE 45 KVA / 13.800-380/220V COM QUADRO DE MEDIÇÃO E PROTEÇÃO GERAL</v>
          </cell>
          <cell r="C69" t="str">
            <v>UN</v>
          </cell>
          <cell r="D69">
            <v>6</v>
          </cell>
          <cell r="E69">
            <v>9750</v>
          </cell>
          <cell r="F69">
            <v>-0.39497435897435895</v>
          </cell>
        </row>
        <row r="70">
          <cell r="A70">
            <v>69</v>
          </cell>
          <cell r="B70" t="str">
            <v>SINALIZAÇÃO DE TRÂNSITO NOTURNA</v>
          </cell>
          <cell r="C70" t="str">
            <v>M</v>
          </cell>
          <cell r="D70">
            <v>40393.74</v>
          </cell>
          <cell r="E70">
            <v>1.34</v>
          </cell>
          <cell r="F70">
            <v>-0.32089552238805985</v>
          </cell>
        </row>
        <row r="71">
          <cell r="A71">
            <v>70</v>
          </cell>
          <cell r="B71" t="str">
            <v xml:space="preserve">TAPUME </v>
          </cell>
          <cell r="C71" t="str">
            <v>M²</v>
          </cell>
          <cell r="D71">
            <v>1980</v>
          </cell>
          <cell r="E71">
            <v>26.49</v>
          </cell>
          <cell r="F71">
            <v>-0.25066062665156652</v>
          </cell>
        </row>
        <row r="72">
          <cell r="A72">
            <v>71</v>
          </cell>
          <cell r="B72" t="str">
            <v>CARGA, TRANSPORTE E DESCARGA DE TUBOS E PEÇAS CA3 DN 700 ATÉ 10KM</v>
          </cell>
          <cell r="C72" t="str">
            <v>M</v>
          </cell>
          <cell r="D72">
            <v>5030</v>
          </cell>
          <cell r="E72">
            <v>10.4</v>
          </cell>
          <cell r="F72">
            <v>-0.38846153846153841</v>
          </cell>
        </row>
        <row r="73">
          <cell r="A73">
            <v>72</v>
          </cell>
          <cell r="B73" t="str">
            <v>REGISTRO VOLANTE E FLANGE DN 350 PN10</v>
          </cell>
          <cell r="C73" t="str">
            <v>UN</v>
          </cell>
          <cell r="D73">
            <v>4</v>
          </cell>
          <cell r="E73">
            <v>11798.48</v>
          </cell>
          <cell r="F73">
            <v>-0.24007160244370462</v>
          </cell>
        </row>
        <row r="74">
          <cell r="A74">
            <v>73</v>
          </cell>
          <cell r="B74" t="str">
            <v>Dissipador</v>
          </cell>
          <cell r="C74" t="str">
            <v>UM</v>
          </cell>
          <cell r="D74">
            <v>2</v>
          </cell>
          <cell r="E74">
            <v>21428.6705</v>
          </cell>
          <cell r="F74">
            <v>-0.24253816866520017</v>
          </cell>
        </row>
        <row r="75">
          <cell r="A75">
            <v>74</v>
          </cell>
          <cell r="B75" t="str">
            <v>PAINEL ELETRICO C/1 SOFT START 25 CV,380V,60Hz</v>
          </cell>
          <cell r="C75" t="str">
            <v>UN</v>
          </cell>
          <cell r="D75">
            <v>1</v>
          </cell>
          <cell r="E75">
            <v>53703</v>
          </cell>
          <cell r="F75">
            <v>-0.50654525817924512</v>
          </cell>
        </row>
        <row r="76">
          <cell r="A76">
            <v>75</v>
          </cell>
          <cell r="B76" t="str">
            <v>ASSENTAMENTO DE TUBOS E CONEXÕES  EM F°F° JE DN 500</v>
          </cell>
          <cell r="C76" t="str">
            <v>M</v>
          </cell>
          <cell r="D76">
            <v>925</v>
          </cell>
          <cell r="E76">
            <v>39.69</v>
          </cell>
          <cell r="F76">
            <v>-0.49559082892416229</v>
          </cell>
        </row>
        <row r="77">
          <cell r="A77">
            <v>76</v>
          </cell>
          <cell r="B77" t="str">
            <v xml:space="preserve">Barracao para deposito </v>
          </cell>
          <cell r="C77" t="str">
            <v>m²</v>
          </cell>
          <cell r="D77">
            <v>200</v>
          </cell>
          <cell r="E77">
            <v>180.125</v>
          </cell>
          <cell r="F77">
            <v>-0.11172796668979879</v>
          </cell>
        </row>
        <row r="78">
          <cell r="A78">
            <v>77</v>
          </cell>
          <cell r="B78" t="str">
            <v>CONCRETO ARMADO  FCK=20MPA P/ESTRUT. C/LANC. E FORMA DE TABUA</v>
          </cell>
          <cell r="C78" t="str">
            <v>M³</v>
          </cell>
          <cell r="D78">
            <v>33.42</v>
          </cell>
          <cell r="E78">
            <v>1009.55</v>
          </cell>
          <cell r="F78">
            <v>-0.18081323361893908</v>
          </cell>
        </row>
        <row r="79">
          <cell r="A79">
            <v>78</v>
          </cell>
          <cell r="B79" t="str">
            <v xml:space="preserve">PASSADIÇO DE MADEIRA                                                                                                                                                                                </v>
          </cell>
          <cell r="C79" t="str">
            <v>M2</v>
          </cell>
          <cell r="D79">
            <v>1446.57</v>
          </cell>
          <cell r="E79">
            <v>21.55</v>
          </cell>
          <cell r="F79">
            <v>-0.33689095127610214</v>
          </cell>
        </row>
        <row r="80">
          <cell r="A80">
            <v>79</v>
          </cell>
          <cell r="B80" t="str">
            <v xml:space="preserve">ABRIGO PARA GRUPO GERADOR </v>
          </cell>
          <cell r="C80" t="str">
            <v>UND</v>
          </cell>
          <cell r="D80">
            <v>6</v>
          </cell>
          <cell r="E80">
            <v>4817.68</v>
          </cell>
          <cell r="F80">
            <v>-0.3254014380365654</v>
          </cell>
        </row>
        <row r="81">
          <cell r="A81">
            <v>80</v>
          </cell>
          <cell r="B81" t="str">
            <v>Alvenaria de embasamento de pedra argamassada</v>
          </cell>
          <cell r="C81" t="str">
            <v>m³</v>
          </cell>
          <cell r="D81">
            <v>88.72</v>
          </cell>
          <cell r="E81">
            <v>325.74</v>
          </cell>
          <cell r="F81">
            <v>-0.31875115122490327</v>
          </cell>
        </row>
        <row r="82">
          <cell r="A82">
            <v>81</v>
          </cell>
          <cell r="B82" t="str">
            <v>RETIRADA DE PAVIMENTAÇÃO EM PASSEIO CIMENTADO</v>
          </cell>
          <cell r="C82" t="str">
            <v>M2</v>
          </cell>
          <cell r="D82">
            <v>4899</v>
          </cell>
          <cell r="E82">
            <v>5.83</v>
          </cell>
          <cell r="F82">
            <v>-0.27787307032590058</v>
          </cell>
        </row>
        <row r="83">
          <cell r="A83">
            <v>82</v>
          </cell>
          <cell r="B83" t="str">
            <v>ASSENTAMENTO DE TUBOS E CONEXÕES EM PVC JEI, REDE COLETORA DN 300</v>
          </cell>
          <cell r="C83" t="str">
            <v>M</v>
          </cell>
          <cell r="D83">
            <v>6506</v>
          </cell>
          <cell r="E83">
            <v>4.2</v>
          </cell>
          <cell r="F83">
            <v>-0.38333333333333341</v>
          </cell>
        </row>
        <row r="84">
          <cell r="A84">
            <v>83</v>
          </cell>
          <cell r="B84" t="str">
            <v>Refeitorios</v>
          </cell>
          <cell r="C84" t="str">
            <v>m²</v>
          </cell>
          <cell r="D84">
            <v>150</v>
          </cell>
          <cell r="E84">
            <v>180.125</v>
          </cell>
          <cell r="F84">
            <v>-1.7349063150589816E-2</v>
          </cell>
        </row>
        <row r="85">
          <cell r="A85">
            <v>84</v>
          </cell>
          <cell r="B85" t="str">
            <v>PAINEL ELETRICO C/1 SOFT START 3 CV,380V,60Hz</v>
          </cell>
          <cell r="C85" t="str">
            <v>UN</v>
          </cell>
          <cell r="D85">
            <v>1</v>
          </cell>
          <cell r="E85">
            <v>26325</v>
          </cell>
          <cell r="F85">
            <v>6.647673314339908E-3</v>
          </cell>
        </row>
        <row r="86">
          <cell r="A86">
            <v>85</v>
          </cell>
          <cell r="B86" t="str">
            <v>MUDAS DE ARVORES</v>
          </cell>
          <cell r="C86" t="str">
            <v>UND</v>
          </cell>
          <cell r="D86">
            <v>300</v>
          </cell>
          <cell r="E86">
            <v>87.5</v>
          </cell>
          <cell r="F86">
            <v>-0.25142857142857145</v>
          </cell>
        </row>
        <row r="87">
          <cell r="A87">
            <v>86</v>
          </cell>
          <cell r="B87" t="str">
            <v>ASSENTAMENTO DE TUBOS E CONEXÕES  EM F°F° JGS CL K-7 DN 700</v>
          </cell>
          <cell r="C87" t="str">
            <v>M</v>
          </cell>
          <cell r="D87">
            <v>659</v>
          </cell>
          <cell r="E87">
            <v>39.69</v>
          </cell>
          <cell r="F87">
            <v>-0.34769463340891893</v>
          </cell>
        </row>
        <row r="88">
          <cell r="A88">
            <v>87</v>
          </cell>
          <cell r="B88" t="str">
            <v>ESCAVAÇÃO MEC. DE VALAS EM SOLO DE 1ª CAT. COM PROF. DE 4,01M A 6,00M</v>
          </cell>
          <cell r="C88" t="str">
            <v>M3</v>
          </cell>
          <cell r="D88">
            <v>2207.6370000000002</v>
          </cell>
          <cell r="E88">
            <v>11.81</v>
          </cell>
          <cell r="F88">
            <v>-0.59525825571549529</v>
          </cell>
        </row>
        <row r="89">
          <cell r="A89">
            <v>88</v>
          </cell>
          <cell r="B89" t="str">
            <v>EXECUÇÃO DE SARJETA EM CONCRETO SIMPLES</v>
          </cell>
          <cell r="C89" t="str">
            <v>M3</v>
          </cell>
          <cell r="D89">
            <v>58.79</v>
          </cell>
          <cell r="E89">
            <v>443</v>
          </cell>
          <cell r="F89">
            <v>-0.34629796839729121</v>
          </cell>
        </row>
        <row r="90">
          <cell r="A90">
            <v>89</v>
          </cell>
          <cell r="B90" t="str">
            <v>ASSENTAMENTO DE TUBOS E CONEXÕES EM PVC JEI, REDE COLETORA DN 250</v>
          </cell>
          <cell r="C90" t="str">
            <v>M</v>
          </cell>
          <cell r="D90">
            <v>7288</v>
          </cell>
          <cell r="E90">
            <v>3.43</v>
          </cell>
          <cell r="F90">
            <v>-0.34985422740524785</v>
          </cell>
        </row>
        <row r="91">
          <cell r="A91">
            <v>90</v>
          </cell>
          <cell r="B91" t="str">
            <v>ASSENTAMENTO DE TUBO CONCRETO ARMADO CLASSE A-3 PB JE NBR-8890 DN 700MM P/ ESG SANITARIO</v>
          </cell>
          <cell r="C91" t="str">
            <v>M</v>
          </cell>
          <cell r="D91">
            <v>402</v>
          </cell>
          <cell r="E91">
            <v>61.94</v>
          </cell>
          <cell r="F91">
            <v>-0.50403616402970619</v>
          </cell>
        </row>
        <row r="92">
          <cell r="A92">
            <v>91</v>
          </cell>
          <cell r="B92" t="str">
            <v>CURVA FoFo 90 FF DN 700 PN10</v>
          </cell>
          <cell r="C92" t="str">
            <v>UN</v>
          </cell>
          <cell r="D92">
            <v>3</v>
          </cell>
          <cell r="E92">
            <v>8196.68</v>
          </cell>
          <cell r="F92">
            <v>-2.8623784263872687E-2</v>
          </cell>
        </row>
        <row r="93">
          <cell r="A93">
            <v>92</v>
          </cell>
          <cell r="B93" t="str">
            <v>LASTRO DE BRITA OU SEIXO</v>
          </cell>
          <cell r="C93" t="str">
            <v>M3</v>
          </cell>
          <cell r="D93">
            <v>255.9</v>
          </cell>
          <cell r="E93">
            <v>93.73</v>
          </cell>
          <cell r="F93">
            <v>-0.25466766243465278</v>
          </cell>
        </row>
        <row r="94">
          <cell r="A94">
            <v>93</v>
          </cell>
          <cell r="B94" t="str">
            <v>POSTE DE AÇO CONTINUO CURVO CONICO SIMPLES SEM BASE COM JANELA DE INSPEÇÃO DE 9M</v>
          </cell>
          <cell r="D94">
            <v>24</v>
          </cell>
          <cell r="E94">
            <v>949.1</v>
          </cell>
          <cell r="F94">
            <v>-0.24928879991570962</v>
          </cell>
        </row>
        <row r="95">
          <cell r="A95">
            <v>94</v>
          </cell>
          <cell r="B95" t="str">
            <v>MEIO FIO</v>
          </cell>
          <cell r="C95" t="str">
            <v>M</v>
          </cell>
          <cell r="D95">
            <v>960</v>
          </cell>
          <cell r="E95">
            <v>22.23</v>
          </cell>
          <cell r="F95">
            <v>-0.38191632928475039</v>
          </cell>
        </row>
        <row r="96">
          <cell r="A96">
            <v>95</v>
          </cell>
          <cell r="B96" t="str">
            <v>ASSENTAMENTO DE TUBOS E CONEXÕES EM PVC JEI, REDE COLETORA DN 200</v>
          </cell>
          <cell r="C96" t="str">
            <v>M</v>
          </cell>
          <cell r="D96">
            <v>8014</v>
          </cell>
          <cell r="E96">
            <v>2.66</v>
          </cell>
          <cell r="F96">
            <v>-0.31203007518796988</v>
          </cell>
        </row>
        <row r="97">
          <cell r="A97">
            <v>96</v>
          </cell>
          <cell r="B97" t="str">
            <v>Reboco com argamassa mista</v>
          </cell>
          <cell r="C97" t="str">
            <v>m²</v>
          </cell>
          <cell r="D97">
            <v>1445.72</v>
          </cell>
          <cell r="E97">
            <v>14.45</v>
          </cell>
          <cell r="F97">
            <v>-0.27266435986159154</v>
          </cell>
        </row>
        <row r="98">
          <cell r="A98">
            <v>97</v>
          </cell>
          <cell r="B98" t="str">
            <v>TUBO PVC DEFOFO JE 1 MPA DN 200MM</v>
          </cell>
          <cell r="C98" t="str">
            <v>M</v>
          </cell>
          <cell r="D98">
            <v>571</v>
          </cell>
          <cell r="E98">
            <v>36.090000000000003</v>
          </cell>
          <cell r="F98">
            <v>0.53643668606262107</v>
          </cell>
        </row>
        <row r="99">
          <cell r="A99">
            <v>98</v>
          </cell>
          <cell r="B99" t="str">
            <v>Instalações hidrossanitárias</v>
          </cell>
          <cell r="C99" t="str">
            <v>und</v>
          </cell>
          <cell r="D99">
            <v>1</v>
          </cell>
          <cell r="E99">
            <v>20602.78</v>
          </cell>
          <cell r="F99">
            <v>-0.29524073935653339</v>
          </cell>
        </row>
        <row r="100">
          <cell r="A100">
            <v>99</v>
          </cell>
          <cell r="B100" t="str">
            <v>Alvenaria de tijolo cerâmico furado c/ argamassa mista de cal hidratada e=10cm</v>
          </cell>
          <cell r="C100" t="str">
            <v>m²</v>
          </cell>
          <cell r="D100">
            <v>691.56</v>
          </cell>
          <cell r="E100">
            <v>29.04</v>
          </cell>
          <cell r="F100">
            <v>-0.44077134986225885</v>
          </cell>
        </row>
        <row r="101">
          <cell r="A101">
            <v>100</v>
          </cell>
          <cell r="B101" t="str">
            <v>ASSENTAMENTO DE TUBOS E CONEXÕES EM PVC JEI, REDE COLETORA DN 400</v>
          </cell>
          <cell r="C101" t="str">
            <v>M</v>
          </cell>
          <cell r="D101">
            <v>3704</v>
          </cell>
          <cell r="E101">
            <v>5.3</v>
          </cell>
          <cell r="F101">
            <v>-0.28301886792452835</v>
          </cell>
        </row>
        <row r="102">
          <cell r="A102">
            <v>101</v>
          </cell>
          <cell r="B102" t="str">
            <v>Alojamento</v>
          </cell>
          <cell r="C102" t="str">
            <v>m²</v>
          </cell>
          <cell r="D102">
            <v>100</v>
          </cell>
          <cell r="E102">
            <v>180.125</v>
          </cell>
          <cell r="F102">
            <v>-1.7349063150589816E-2</v>
          </cell>
        </row>
        <row r="103">
          <cell r="A103">
            <v>102</v>
          </cell>
          <cell r="B103" t="str">
            <v>Barracao para escritorio</v>
          </cell>
          <cell r="C103" t="str">
            <v>m²</v>
          </cell>
          <cell r="D103">
            <v>100</v>
          </cell>
          <cell r="E103">
            <v>180.125</v>
          </cell>
          <cell r="F103">
            <v>-1.7349063150589816E-2</v>
          </cell>
        </row>
        <row r="104">
          <cell r="A104">
            <v>103</v>
          </cell>
          <cell r="B104" t="str">
            <v>CARGA, TRANSPORTE E DESCARGA DE TUBOS E PEÇAS EM PVC DN 100 ATÉ 10KM</v>
          </cell>
          <cell r="C104" t="str">
            <v>M</v>
          </cell>
          <cell r="D104">
            <v>48990</v>
          </cell>
          <cell r="E104">
            <v>0.34</v>
          </cell>
          <cell r="F104">
            <v>-0.17647058823529405</v>
          </cell>
        </row>
        <row r="105">
          <cell r="A105">
            <v>104</v>
          </cell>
          <cell r="B105" t="str">
            <v>GUARITA</v>
          </cell>
          <cell r="C105" t="str">
            <v>UND</v>
          </cell>
          <cell r="D105">
            <v>2</v>
          </cell>
          <cell r="E105">
            <v>8180.5677800000003</v>
          </cell>
          <cell r="F105">
            <v>-0.43157979677542624</v>
          </cell>
        </row>
        <row r="106">
          <cell r="A106">
            <v>105</v>
          </cell>
          <cell r="B106" t="str">
            <v>Instalações elétricas</v>
          </cell>
          <cell r="C106" t="str">
            <v>und</v>
          </cell>
          <cell r="D106">
            <v>1</v>
          </cell>
          <cell r="E106">
            <v>16105.86</v>
          </cell>
          <cell r="F106">
            <v>-0.22667898516440599</v>
          </cell>
        </row>
        <row r="107">
          <cell r="A107">
            <v>106</v>
          </cell>
          <cell r="B107" t="str">
            <v>ESGOTAMENTO DE VALAS C/ BOMBA ELÉTRICA DE IMERSÃO DE 1 A 2 HP, ATÉ 8,00M</v>
          </cell>
          <cell r="C107" t="str">
            <v>M3</v>
          </cell>
          <cell r="D107">
            <v>2335.79</v>
          </cell>
          <cell r="E107">
            <v>6.88</v>
          </cell>
          <cell r="F107">
            <v>-0.30500000000000016</v>
          </cell>
        </row>
        <row r="108">
          <cell r="A108">
            <v>107</v>
          </cell>
          <cell r="B108" t="str">
            <v>CURVA FoFo 90 FF DN 350 PN10</v>
          </cell>
          <cell r="C108" t="str">
            <v>UN</v>
          </cell>
          <cell r="D108">
            <v>11</v>
          </cell>
          <cell r="E108">
            <v>1460.64</v>
          </cell>
          <cell r="F108">
            <v>-7.5453225983130756E-2</v>
          </cell>
        </row>
        <row r="109">
          <cell r="A109">
            <v>108</v>
          </cell>
          <cell r="B109" t="str">
            <v>TUBO PVC DEFOFO JE 1 MPA DN 100MM</v>
          </cell>
          <cell r="C109" t="str">
            <v>M</v>
          </cell>
          <cell r="D109">
            <v>1308</v>
          </cell>
          <cell r="E109">
            <v>11.14</v>
          </cell>
          <cell r="F109">
            <v>0.43626570915619389</v>
          </cell>
        </row>
        <row r="110">
          <cell r="A110">
            <v>109</v>
          </cell>
          <cell r="B110" t="str">
            <v>MONTAGEM DE CONJ. ELETROBOMBA DE 100A 150 CV</v>
          </cell>
          <cell r="C110" t="str">
            <v>UN</v>
          </cell>
          <cell r="D110">
            <v>4</v>
          </cell>
          <cell r="E110">
            <v>3562.5</v>
          </cell>
          <cell r="F110">
            <v>-0.27149999999999996</v>
          </cell>
        </row>
        <row r="111">
          <cell r="A111">
            <v>110</v>
          </cell>
          <cell r="B111" t="str">
            <v>PV EM CONCRETO ARMADO FCK=20MPA, "IN LOCO", D=100CM C/ PROF. DE 3,00M C/ CHAMINÉ S/ TAMPÃO</v>
          </cell>
          <cell r="C111" t="str">
            <v>UND</v>
          </cell>
          <cell r="D111">
            <v>10</v>
          </cell>
          <cell r="E111">
            <v>1419.93</v>
          </cell>
          <cell r="F111">
            <v>-0.28431499999999998</v>
          </cell>
        </row>
        <row r="112">
          <cell r="A112">
            <v>111</v>
          </cell>
          <cell r="B112" t="str">
            <v>Estrutura de madeira para telhas cerâmicas</v>
          </cell>
          <cell r="C112" t="str">
            <v>m²</v>
          </cell>
          <cell r="D112">
            <v>395.08</v>
          </cell>
          <cell r="E112">
            <v>35.61</v>
          </cell>
          <cell r="F112">
            <v>-0.33024431339511373</v>
          </cell>
        </row>
        <row r="113">
          <cell r="A113">
            <v>112</v>
          </cell>
          <cell r="B113" t="str">
            <v>Laje pré-moldada em lajota cerâmica para forro</v>
          </cell>
          <cell r="C113" t="str">
            <v>m²</v>
          </cell>
          <cell r="D113">
            <v>289.95</v>
          </cell>
          <cell r="E113">
            <v>48.49</v>
          </cell>
          <cell r="F113">
            <v>-0.32415000000000005</v>
          </cell>
        </row>
        <row r="114">
          <cell r="A114">
            <v>113</v>
          </cell>
          <cell r="B114" t="str">
            <v>ESCAVAÇÃO MEC. DE VALAS EM SOLO DE 1ª CAT. COM PROF. ATÉ 2,00M</v>
          </cell>
          <cell r="C114" t="str">
            <v>M3</v>
          </cell>
          <cell r="D114">
            <v>3187.23</v>
          </cell>
          <cell r="E114">
            <v>4.41</v>
          </cell>
          <cell r="F114">
            <v>-0.23809523809523803</v>
          </cell>
        </row>
        <row r="115">
          <cell r="A115">
            <v>114</v>
          </cell>
          <cell r="B115" t="str">
            <v>Baldrame em tijolo comum de 1 vez</v>
          </cell>
          <cell r="C115" t="str">
            <v>m²</v>
          </cell>
          <cell r="D115">
            <v>47.04</v>
          </cell>
          <cell r="E115">
            <v>295.05</v>
          </cell>
          <cell r="F115">
            <v>-0.35095746483646839</v>
          </cell>
        </row>
        <row r="116">
          <cell r="A116">
            <v>115</v>
          </cell>
          <cell r="B116" t="str">
            <v>Janelas em esquadrias de alumínio com vidro</v>
          </cell>
          <cell r="C116" t="str">
            <v>m²</v>
          </cell>
          <cell r="D116">
            <v>24.03</v>
          </cell>
          <cell r="E116">
            <v>541.6</v>
          </cell>
          <cell r="F116">
            <v>-0.31314623338257019</v>
          </cell>
        </row>
        <row r="117">
          <cell r="A117">
            <v>116</v>
          </cell>
          <cell r="B117" t="str">
            <v>TUBO FoFo COM FLANGES DN 700 PN10 - L=1500</v>
          </cell>
          <cell r="C117" t="str">
            <v>UN</v>
          </cell>
          <cell r="D117">
            <v>2</v>
          </cell>
          <cell r="E117">
            <v>6412.1</v>
          </cell>
          <cell r="F117">
            <v>1.3374713432416696E-2</v>
          </cell>
        </row>
        <row r="118">
          <cell r="A118">
            <v>117</v>
          </cell>
          <cell r="B118" t="str">
            <v>Telha cerâmica tipo canal</v>
          </cell>
          <cell r="C118" t="str">
            <v>m²</v>
          </cell>
          <cell r="D118">
            <v>395.08</v>
          </cell>
          <cell r="E118">
            <v>31.05</v>
          </cell>
          <cell r="F118">
            <v>-0.28470209339774555</v>
          </cell>
        </row>
        <row r="119">
          <cell r="A119">
            <v>118</v>
          </cell>
          <cell r="B119" t="str">
            <v>JUNTA DE DESMONTAGEM TRAVADA AXIALMENTE PN10 DN200</v>
          </cell>
          <cell r="C119" t="str">
            <v>UN</v>
          </cell>
          <cell r="D119">
            <v>4</v>
          </cell>
          <cell r="E119">
            <v>3042</v>
          </cell>
          <cell r="F119">
            <v>0.47318869165022992</v>
          </cell>
        </row>
        <row r="120">
          <cell r="A120">
            <v>119</v>
          </cell>
          <cell r="B120" t="str">
            <v>REGULARIZAÇÃO DE TALUDES</v>
          </cell>
          <cell r="C120" t="str">
            <v>M2</v>
          </cell>
          <cell r="D120">
            <v>48578</v>
          </cell>
          <cell r="E120">
            <v>0.25</v>
          </cell>
          <cell r="F120">
            <v>-0.24</v>
          </cell>
        </row>
        <row r="121">
          <cell r="A121">
            <v>120</v>
          </cell>
          <cell r="B121" t="str">
            <v>JUNTA DE DESMONTAGEM TRAVADA AXIALMENTE PN10 DN150</v>
          </cell>
          <cell r="C121" t="str">
            <v>UN</v>
          </cell>
          <cell r="D121">
            <v>4</v>
          </cell>
          <cell r="E121">
            <v>2925</v>
          </cell>
          <cell r="F121">
            <v>-0.11282393162393167</v>
          </cell>
        </row>
        <row r="122">
          <cell r="A122">
            <v>121</v>
          </cell>
          <cell r="B122" t="str">
            <v>TUBO FoFo COM FLANGES DN 350 PN10 - L=1800</v>
          </cell>
          <cell r="C122" t="str">
            <v>UN</v>
          </cell>
          <cell r="D122">
            <v>6</v>
          </cell>
          <cell r="E122">
            <v>1938.61</v>
          </cell>
          <cell r="F122">
            <v>-0.11574788121385937</v>
          </cell>
        </row>
        <row r="123">
          <cell r="A123">
            <v>122</v>
          </cell>
          <cell r="B123" t="str">
            <v>VALVULA RETENÇÃO PORT. DUPLA FLANGE DN 350 PN16</v>
          </cell>
          <cell r="C123" t="str">
            <v>UN</v>
          </cell>
          <cell r="D123">
            <v>4</v>
          </cell>
          <cell r="E123">
            <v>2831.4</v>
          </cell>
          <cell r="F123">
            <v>0.81005509641873275</v>
          </cell>
        </row>
        <row r="124">
          <cell r="A124">
            <v>123</v>
          </cell>
          <cell r="B124" t="str">
            <v>CURVA 45 PVC P/ REDE COLETORA PB         DN150</v>
          </cell>
          <cell r="C124" t="str">
            <v>UND</v>
          </cell>
          <cell r="D124">
            <v>141</v>
          </cell>
          <cell r="E124">
            <v>79.72</v>
          </cell>
          <cell r="F124">
            <v>-0.33414999999999995</v>
          </cell>
        </row>
        <row r="125">
          <cell r="A125">
            <v>124</v>
          </cell>
          <cell r="B125" t="str">
            <v>SONDAGEM DE RECONHECIMENTO A TRADO MANUAL COM DIAMETRO DE 100MM</v>
          </cell>
          <cell r="C125" t="str">
            <v>M</v>
          </cell>
          <cell r="D125">
            <v>140</v>
          </cell>
          <cell r="E125">
            <v>78.75</v>
          </cell>
          <cell r="F125">
            <v>-0.35414999999999996</v>
          </cell>
        </row>
        <row r="126">
          <cell r="A126">
            <v>125</v>
          </cell>
          <cell r="B126" t="str">
            <v>TUBO PVC DEFOFO JE 1 MPA DN 150MM</v>
          </cell>
          <cell r="C126" t="str">
            <v>M</v>
          </cell>
          <cell r="D126">
            <v>472</v>
          </cell>
          <cell r="E126">
            <v>23.35</v>
          </cell>
          <cell r="F126">
            <v>0.40856531049250533</v>
          </cell>
        </row>
        <row r="127">
          <cell r="A127">
            <v>126</v>
          </cell>
          <cell r="B127" t="str">
            <v>IMPERMEABILIZAÇÃO C/ARGAMASSA DE  CIMENTO E AREIA 1:3 ADITIVADA, ESP.= 2.50cm</v>
          </cell>
          <cell r="C127" t="str">
            <v>M2</v>
          </cell>
          <cell r="D127">
            <v>549.41999999999996</v>
          </cell>
          <cell r="E127">
            <v>19.899999999999999</v>
          </cell>
          <cell r="F127">
            <v>-0.30500000000000005</v>
          </cell>
        </row>
        <row r="128">
          <cell r="A128">
            <v>127</v>
          </cell>
          <cell r="B128" t="str">
            <v>JUNÇÃO FoFo FF DN 350 x 350 PN10</v>
          </cell>
          <cell r="C128" t="str">
            <v>UN</v>
          </cell>
          <cell r="D128">
            <v>4</v>
          </cell>
          <cell r="E128">
            <v>2730.78</v>
          </cell>
          <cell r="F128">
            <v>-0.28500000000000003</v>
          </cell>
        </row>
        <row r="129">
          <cell r="A129">
            <v>128</v>
          </cell>
          <cell r="B129" t="str">
            <v>REDUÇÃO FoFo FF DN 700 x 500 PN11</v>
          </cell>
          <cell r="C129" t="str">
            <v>UN</v>
          </cell>
          <cell r="D129">
            <v>2</v>
          </cell>
          <cell r="E129">
            <v>4840.17</v>
          </cell>
          <cell r="F129">
            <v>-0.30500000000000005</v>
          </cell>
        </row>
        <row r="130">
          <cell r="A130">
            <v>129</v>
          </cell>
          <cell r="B130" t="str">
            <v>Lastro de concreto impermeabilizado e=6cm</v>
          </cell>
          <cell r="C130" t="str">
            <v>m²</v>
          </cell>
          <cell r="D130">
            <v>312.67</v>
          </cell>
          <cell r="E130">
            <v>29.13</v>
          </cell>
          <cell r="F130">
            <v>-0.27149999999999996</v>
          </cell>
        </row>
        <row r="131">
          <cell r="A131">
            <v>130</v>
          </cell>
          <cell r="B131" t="str">
            <v>DEMOLIÇÃO DE SARJETA OU SARJETÃO DE CONCRETO</v>
          </cell>
          <cell r="C131" t="str">
            <v>M2</v>
          </cell>
          <cell r="D131">
            <v>1567.68</v>
          </cell>
          <cell r="E131">
            <v>5.4</v>
          </cell>
          <cell r="F131">
            <v>-0.28431499999999998</v>
          </cell>
        </row>
        <row r="132">
          <cell r="A132">
            <v>131</v>
          </cell>
          <cell r="B132" t="str">
            <v xml:space="preserve">Azulejo </v>
          </cell>
          <cell r="C132" t="str">
            <v>m²</v>
          </cell>
          <cell r="D132">
            <v>378.76</v>
          </cell>
          <cell r="E132">
            <v>21.99</v>
          </cell>
          <cell r="F132">
            <v>-0.31499999999999995</v>
          </cell>
        </row>
        <row r="133">
          <cell r="A133">
            <v>132</v>
          </cell>
          <cell r="B133" t="str">
            <v>Cerâmica 30x30 cl-4</v>
          </cell>
          <cell r="C133" t="str">
            <v>m²</v>
          </cell>
          <cell r="D133">
            <v>263.20999999999998</v>
          </cell>
          <cell r="E133">
            <v>29.23</v>
          </cell>
          <cell r="F133">
            <v>-0.32415000000000005</v>
          </cell>
        </row>
        <row r="134">
          <cell r="A134">
            <v>133</v>
          </cell>
          <cell r="B134" t="str">
            <v>Janela e basculantes em esquadrias de aluminio</v>
          </cell>
          <cell r="C134" t="str">
            <v>UND</v>
          </cell>
          <cell r="D134">
            <v>13.32</v>
          </cell>
          <cell r="E134">
            <v>564.59</v>
          </cell>
          <cell r="F134">
            <v>-0.33414999999999995</v>
          </cell>
        </row>
        <row r="135">
          <cell r="A135">
            <v>134</v>
          </cell>
          <cell r="B135" t="str">
            <v>INSTALAÇÕES HIDRO-SANITÁRIAS</v>
          </cell>
          <cell r="C135" t="str">
            <v>UND</v>
          </cell>
          <cell r="D135">
            <v>1</v>
          </cell>
          <cell r="E135">
            <v>7375</v>
          </cell>
          <cell r="F135">
            <v>-0.35414999999999996</v>
          </cell>
        </row>
        <row r="136">
          <cell r="A136">
            <v>135</v>
          </cell>
          <cell r="B136" t="str">
            <v>MATABURRO</v>
          </cell>
          <cell r="C136" t="str">
            <v>UND</v>
          </cell>
          <cell r="D136">
            <v>2</v>
          </cell>
          <cell r="E136">
            <v>3609.3025000000002</v>
          </cell>
          <cell r="F136">
            <v>-0.31499999999999995</v>
          </cell>
        </row>
        <row r="137">
          <cell r="A137">
            <v>136</v>
          </cell>
          <cell r="B137" t="str">
            <v>SINALIZAÇÃO EM TAPUME COM INDICATIVO DE FLUXO</v>
          </cell>
          <cell r="C137" t="str">
            <v>M2</v>
          </cell>
          <cell r="D137">
            <v>1989.4</v>
          </cell>
          <cell r="E137">
            <v>3.56</v>
          </cell>
          <cell r="F137">
            <v>-0.30500000000000005</v>
          </cell>
        </row>
        <row r="138">
          <cell r="A138">
            <v>137</v>
          </cell>
          <cell r="B138" t="str">
            <v>CARGA, TRANSPORTE E DESCARGA DE TUBOS E PEÇAS F°F° DN 700 ATÉ 10KM</v>
          </cell>
          <cell r="C138" t="str">
            <v>M</v>
          </cell>
          <cell r="D138">
            <v>659</v>
          </cell>
          <cell r="E138">
            <v>10.4</v>
          </cell>
          <cell r="F138">
            <v>-0.28500000000000003</v>
          </cell>
        </row>
        <row r="139">
          <cell r="A139">
            <v>138</v>
          </cell>
          <cell r="B139" t="str">
            <v>CARGA, TRANSPORTE E DESCARGA DE TUBOS E PEÇAS EM PVC DN 300 ATÉ 10KM</v>
          </cell>
          <cell r="C139" t="str">
            <v>M</v>
          </cell>
          <cell r="D139">
            <v>6506</v>
          </cell>
          <cell r="E139">
            <v>1.04</v>
          </cell>
          <cell r="F139">
            <v>-0.30500000000000005</v>
          </cell>
        </row>
        <row r="140">
          <cell r="A140">
            <v>139</v>
          </cell>
          <cell r="B140" t="str">
            <v>CURVA FoFo 90 FF DN 500 PN10</v>
          </cell>
          <cell r="C140" t="str">
            <v>UN</v>
          </cell>
          <cell r="D140">
            <v>2</v>
          </cell>
          <cell r="E140">
            <v>3378.95</v>
          </cell>
          <cell r="F140">
            <v>0.17324020775684756</v>
          </cell>
        </row>
        <row r="141">
          <cell r="A141">
            <v>140</v>
          </cell>
          <cell r="B141" t="str">
            <v>Cerca de estaca de concreto com arame farpado</v>
          </cell>
          <cell r="C141" t="str">
            <v>m</v>
          </cell>
          <cell r="D141">
            <v>400</v>
          </cell>
          <cell r="E141">
            <v>16.837499999999999</v>
          </cell>
          <cell r="F141">
            <v>-0.28431499999999998</v>
          </cell>
        </row>
        <row r="142">
          <cell r="A142">
            <v>141</v>
          </cell>
          <cell r="B142" t="str">
            <v>INSTALAÇÕES ELÉTERICAS</v>
          </cell>
          <cell r="C142" t="str">
            <v>UND</v>
          </cell>
          <cell r="D142">
            <v>1</v>
          </cell>
          <cell r="E142">
            <v>6588.68</v>
          </cell>
          <cell r="F142">
            <v>-0.31499999999999995</v>
          </cell>
        </row>
        <row r="143">
          <cell r="A143">
            <v>142</v>
          </cell>
          <cell r="B143" t="str">
            <v>Aterro</v>
          </cell>
          <cell r="C143" t="str">
            <v>m³</v>
          </cell>
          <cell r="D143">
            <v>104.27</v>
          </cell>
          <cell r="E143">
            <v>62.86</v>
          </cell>
          <cell r="F143">
            <v>-0.32415000000000005</v>
          </cell>
        </row>
        <row r="144">
          <cell r="A144">
            <v>143</v>
          </cell>
          <cell r="B144" t="str">
            <v>LUMINÁRIA FECHADA, BRAÇO, LENTE DE VIDRO E LÂMPADA DE VAPOR DE MERCÚRIO 250W</v>
          </cell>
          <cell r="C144" t="str">
            <v>UN</v>
          </cell>
          <cell r="D144">
            <v>24</v>
          </cell>
          <cell r="E144">
            <v>270</v>
          </cell>
          <cell r="F144">
            <v>-0.33414999999999995</v>
          </cell>
        </row>
        <row r="145">
          <cell r="A145">
            <v>144</v>
          </cell>
          <cell r="B145" t="str">
            <v>CARGA, TRANSPORTE E DESCARGA DE TUBOS E PEÇAS EM PVC DN 250 ATÉ 10KM</v>
          </cell>
          <cell r="C145" t="str">
            <v>M</v>
          </cell>
          <cell r="D145">
            <v>7288</v>
          </cell>
          <cell r="E145">
            <v>0.88</v>
          </cell>
          <cell r="F145">
            <v>-0.35414999999999996</v>
          </cell>
        </row>
        <row r="146">
          <cell r="A146">
            <v>145</v>
          </cell>
          <cell r="B146" t="str">
            <v>REGISTRO C/ VOLANTE E FLANGE DN 200 PN10</v>
          </cell>
          <cell r="C146" t="str">
            <v>UN</v>
          </cell>
          <cell r="D146">
            <v>4</v>
          </cell>
          <cell r="E146">
            <v>1579.5</v>
          </cell>
          <cell r="F146">
            <v>-0.31500000000000006</v>
          </cell>
        </row>
        <row r="147">
          <cell r="A147">
            <v>146</v>
          </cell>
          <cell r="B147" t="str">
            <v>MONTAGEM S/FORN. VÁLVULA DE GAVETA, DE RETENÇÃO, VENTOSA, HIDRANTE, ETC, C/FLANGE, CLASSE PN-10, DN 200 MMCONJ. MOTOR-BOMBA DE 100 A 150 CV</v>
          </cell>
          <cell r="C147" t="str">
            <v>UN</v>
          </cell>
          <cell r="D147">
            <v>4</v>
          </cell>
          <cell r="E147">
            <v>1437.5</v>
          </cell>
          <cell r="F147">
            <v>-0.30500000000000005</v>
          </cell>
        </row>
        <row r="148">
          <cell r="A148">
            <v>147</v>
          </cell>
          <cell r="B148" t="str">
            <v>CURVA FoFo 45 FF DN 350 PN10</v>
          </cell>
          <cell r="C148" t="str">
            <v>UN</v>
          </cell>
          <cell r="D148">
            <v>4</v>
          </cell>
          <cell r="E148">
            <v>1434.75</v>
          </cell>
          <cell r="F148">
            <v>0.1080188186095139</v>
          </cell>
        </row>
        <row r="149">
          <cell r="A149">
            <v>148</v>
          </cell>
          <cell r="B149" t="str">
            <v>ESGOTAMENTO COM CONJUNTO MOTOBOMBA</v>
          </cell>
          <cell r="C149" t="str">
            <v>H</v>
          </cell>
          <cell r="D149">
            <v>818</v>
          </cell>
          <cell r="E149">
            <v>6.88</v>
          </cell>
          <cell r="F149">
            <v>-0.30500000000000016</v>
          </cell>
        </row>
        <row r="150">
          <cell r="A150">
            <v>149</v>
          </cell>
          <cell r="B150" t="str">
            <v>CARGA, TRANSPORTE E DESCARGA DE TUBOS E PEÇAS EM PVC DN 200 ATÉ 10KM</v>
          </cell>
          <cell r="C150" t="str">
            <v>M</v>
          </cell>
          <cell r="D150">
            <v>8014</v>
          </cell>
          <cell r="E150">
            <v>0.7</v>
          </cell>
          <cell r="F150">
            <v>-0.27149999999999996</v>
          </cell>
        </row>
        <row r="151">
          <cell r="A151">
            <v>150</v>
          </cell>
          <cell r="B151" t="str">
            <v>CARGA, TRANSPORTE E DESCARGA DE TUBOS E PEÇAS EM PVC DN 400 ATÉ 10KM</v>
          </cell>
          <cell r="C151" t="str">
            <v>M</v>
          </cell>
          <cell r="D151">
            <v>3704</v>
          </cell>
          <cell r="E151">
            <v>1.39</v>
          </cell>
          <cell r="F151">
            <v>-0.28431499999999998</v>
          </cell>
        </row>
        <row r="152">
          <cell r="A152">
            <v>151</v>
          </cell>
          <cell r="B152" t="str">
            <v>SINALIZAÇÃO DE ADVERTÊNCIA (CAVALETE)</v>
          </cell>
          <cell r="C152" t="str">
            <v>UND</v>
          </cell>
          <cell r="D152">
            <v>144.04</v>
          </cell>
          <cell r="E152">
            <v>35.630000000000003</v>
          </cell>
          <cell r="F152">
            <v>-0.31499999999999995</v>
          </cell>
        </row>
        <row r="153">
          <cell r="A153">
            <v>152</v>
          </cell>
          <cell r="B153" t="str">
            <v>ASSENTAMENTO DE TUBOS E CONEXÕES EM PVC DEFOFO, JEI DN 500</v>
          </cell>
          <cell r="C153" t="str">
            <v>M</v>
          </cell>
          <cell r="D153">
            <v>716</v>
          </cell>
          <cell r="E153">
            <v>7.04</v>
          </cell>
          <cell r="F153">
            <v>-0.23437499999999989</v>
          </cell>
        </row>
        <row r="154">
          <cell r="A154">
            <v>153</v>
          </cell>
          <cell r="B154" t="str">
            <v>DESMATAMENTO DE JAZIDA</v>
          </cell>
          <cell r="C154" t="str">
            <v>M2</v>
          </cell>
          <cell r="D154">
            <v>14240</v>
          </cell>
          <cell r="E154">
            <v>0.35</v>
          </cell>
          <cell r="F154">
            <v>-0.33414999999999995</v>
          </cell>
        </row>
        <row r="155">
          <cell r="A155">
            <v>154</v>
          </cell>
          <cell r="B155" t="str">
            <v>REDUÇÃO FoFo FF RJM PN10 DN 700X600 PN10</v>
          </cell>
          <cell r="C155" t="str">
            <v>UN</v>
          </cell>
          <cell r="D155">
            <v>1</v>
          </cell>
          <cell r="E155">
            <v>4839.87</v>
          </cell>
          <cell r="F155">
            <v>-0.35414999999999996</v>
          </cell>
        </row>
        <row r="156">
          <cell r="A156">
            <v>155</v>
          </cell>
          <cell r="B156" t="str">
            <v>Chapisco de aderência</v>
          </cell>
          <cell r="C156" t="str">
            <v>m²</v>
          </cell>
          <cell r="D156">
            <v>1445.72</v>
          </cell>
          <cell r="E156">
            <v>3.31</v>
          </cell>
          <cell r="F156">
            <v>-0.31499999999999984</v>
          </cell>
        </row>
        <row r="157">
          <cell r="A157">
            <v>156</v>
          </cell>
          <cell r="B157" t="str">
            <v>GRELHA DE FERRO P/CANALETAS</v>
          </cell>
          <cell r="C157" t="str">
            <v>M2</v>
          </cell>
          <cell r="D157">
            <v>27.85</v>
          </cell>
          <cell r="E157">
            <v>154.18</v>
          </cell>
          <cell r="F157">
            <v>-0.30500000000000005</v>
          </cell>
        </row>
        <row r="158">
          <cell r="A158">
            <v>157</v>
          </cell>
          <cell r="B158" t="str">
            <v>TUBO CONCRETO ARMADO CLASSE A-3 PB JE NBR-8890 DN 700MM P/ ESG SANITARIO</v>
          </cell>
          <cell r="C158" t="str">
            <v>M</v>
          </cell>
          <cell r="D158">
            <v>402</v>
          </cell>
          <cell r="E158">
            <v>182.3</v>
          </cell>
          <cell r="F158">
            <v>-0.28500000000000003</v>
          </cell>
        </row>
        <row r="159">
          <cell r="A159">
            <v>158</v>
          </cell>
          <cell r="B159" t="str">
            <v xml:space="preserve">PASSADIÇO METÁLICO                                                                                                                                                                        </v>
          </cell>
          <cell r="C159" t="str">
            <v>M2</v>
          </cell>
          <cell r="D159">
            <v>578.02</v>
          </cell>
          <cell r="E159">
            <v>7.11</v>
          </cell>
          <cell r="F159">
            <v>-0.30500000000000005</v>
          </cell>
        </row>
        <row r="160">
          <cell r="A160">
            <v>159</v>
          </cell>
          <cell r="B160" t="str">
            <v>REDUÇÃO FoFo FF DN 500 x 350 PN10</v>
          </cell>
          <cell r="C160" t="str">
            <v>UN</v>
          </cell>
          <cell r="D160">
            <v>2</v>
          </cell>
          <cell r="E160">
            <v>1964.14</v>
          </cell>
          <cell r="F160">
            <v>-5.4619324488071164E-2</v>
          </cell>
        </row>
        <row r="161">
          <cell r="A161">
            <v>160</v>
          </cell>
          <cell r="B161" t="str">
            <v>CABO EM PVC 1000V  16MM2</v>
          </cell>
          <cell r="C161" t="str">
            <v>M</v>
          </cell>
          <cell r="D161">
            <v>1140</v>
          </cell>
          <cell r="E161">
            <v>3.35</v>
          </cell>
          <cell r="F161">
            <v>-0.28431499999999998</v>
          </cell>
        </row>
        <row r="162">
          <cell r="A162">
            <v>161</v>
          </cell>
          <cell r="B162" t="str">
            <v>EXPURGO DE JAZIDA</v>
          </cell>
          <cell r="C162" t="str">
            <v>M3</v>
          </cell>
          <cell r="D162">
            <v>2848</v>
          </cell>
          <cell r="E162">
            <v>1.33</v>
          </cell>
          <cell r="F162">
            <v>-0.31499999999999995</v>
          </cell>
        </row>
        <row r="163">
          <cell r="A163">
            <v>162</v>
          </cell>
          <cell r="B163" t="str">
            <v>TUBO FoFo C/ FLANGES DN 200 PN10 - L=1300</v>
          </cell>
          <cell r="C163" t="str">
            <v>UN</v>
          </cell>
          <cell r="D163">
            <v>8</v>
          </cell>
          <cell r="E163">
            <v>467.31</v>
          </cell>
          <cell r="F163">
            <v>0.63469645417388887</v>
          </cell>
        </row>
        <row r="164">
          <cell r="A164">
            <v>163</v>
          </cell>
          <cell r="B164" t="str">
            <v>TUBO FoFo C/ FLANGES DN 100 PN10 - L=1300</v>
          </cell>
          <cell r="C164" t="str">
            <v>UN</v>
          </cell>
          <cell r="D164">
            <v>8</v>
          </cell>
          <cell r="E164">
            <v>438.95</v>
          </cell>
          <cell r="F164">
            <v>-0.33414999999999995</v>
          </cell>
        </row>
        <row r="165">
          <cell r="A165">
            <v>164</v>
          </cell>
          <cell r="B165" t="str">
            <v>REGISTRO C/ VOLANTE E FLANGE DN 100 PN10</v>
          </cell>
          <cell r="C165" t="str">
            <v>UN</v>
          </cell>
          <cell r="D165">
            <v>4</v>
          </cell>
          <cell r="E165">
            <v>877.5</v>
          </cell>
          <cell r="F165">
            <v>-0.35414999999999996</v>
          </cell>
        </row>
        <row r="166">
          <cell r="A166">
            <v>165</v>
          </cell>
          <cell r="B166" t="str">
            <v>VALVULA RETENÇÃO PORT. DUPLA FLANGE DN 100 PN16</v>
          </cell>
          <cell r="C166" t="str">
            <v>UN</v>
          </cell>
          <cell r="D166">
            <v>4</v>
          </cell>
          <cell r="E166">
            <v>877.5</v>
          </cell>
          <cell r="F166">
            <v>-0.50327065527065529</v>
          </cell>
        </row>
        <row r="167">
          <cell r="A167">
            <v>166</v>
          </cell>
          <cell r="B167" t="str">
            <v>VALVULA RETENÇÃO PORT. DUPLA FLANGE DN 200 PN16</v>
          </cell>
          <cell r="C167" t="str">
            <v>UN</v>
          </cell>
          <cell r="D167">
            <v>4</v>
          </cell>
          <cell r="E167">
            <v>877.5</v>
          </cell>
          <cell r="F167">
            <v>0.44362393162393166</v>
          </cell>
        </row>
        <row r="168">
          <cell r="A168">
            <v>167</v>
          </cell>
          <cell r="B168" t="str">
            <v>Revest. parede Cerâmica 30x30 cl-4</v>
          </cell>
          <cell r="C168" t="str">
            <v>m²</v>
          </cell>
          <cell r="D168">
            <v>118.6</v>
          </cell>
          <cell r="E168">
            <v>29.23</v>
          </cell>
          <cell r="F168">
            <v>-0.28500000000000003</v>
          </cell>
        </row>
        <row r="169">
          <cell r="A169">
            <v>168</v>
          </cell>
          <cell r="B169" t="str">
            <v>CAIXA P/REGISTRO OU VENTOSA EM ALVENARIA DE TIJOLO MACIÇO, 60X60X100</v>
          </cell>
          <cell r="C169" t="str">
            <v>UN</v>
          </cell>
          <cell r="D169">
            <v>8</v>
          </cell>
          <cell r="E169">
            <v>402.35</v>
          </cell>
          <cell r="F169">
            <v>-0.30500000000000005</v>
          </cell>
        </row>
        <row r="170">
          <cell r="A170">
            <v>169</v>
          </cell>
          <cell r="B170" t="str">
            <v>Pintura em paredes látex duas demãos</v>
          </cell>
          <cell r="C170" t="str">
            <v>m²</v>
          </cell>
          <cell r="D170">
            <v>469.35</v>
          </cell>
          <cell r="E170">
            <v>6.76</v>
          </cell>
          <cell r="F170">
            <v>-0.27149999999999996</v>
          </cell>
        </row>
        <row r="171">
          <cell r="A171">
            <v>170</v>
          </cell>
          <cell r="B171" t="str">
            <v>REDUÇÃO FoFo FF RJM PN10 DN 600X500 PN10</v>
          </cell>
          <cell r="C171" t="str">
            <v>UN</v>
          </cell>
          <cell r="D171">
            <v>1</v>
          </cell>
          <cell r="E171">
            <v>3085.06</v>
          </cell>
          <cell r="F171">
            <v>-0.28431499999999998</v>
          </cell>
        </row>
        <row r="172">
          <cell r="A172">
            <v>171</v>
          </cell>
          <cell r="B172" t="str">
            <v>ARMADURA CA-50A MÉDIA D= 6,3 A 10,0MM</v>
          </cell>
          <cell r="C172" t="str">
            <v>KG</v>
          </cell>
          <cell r="D172">
            <v>490</v>
          </cell>
          <cell r="E172">
            <v>6.28</v>
          </cell>
          <cell r="F172">
            <v>-0.31500000000000006</v>
          </cell>
        </row>
        <row r="173">
          <cell r="A173">
            <v>172</v>
          </cell>
          <cell r="B173" t="str">
            <v>Concreto armado para bancadas e jardineira</v>
          </cell>
          <cell r="C173" t="str">
            <v>m³</v>
          </cell>
          <cell r="D173">
            <v>1.64</v>
          </cell>
          <cell r="E173">
            <v>1846.88</v>
          </cell>
          <cell r="F173">
            <v>-0.27784154899073032</v>
          </cell>
        </row>
        <row r="174">
          <cell r="A174">
            <v>173</v>
          </cell>
          <cell r="B174" t="str">
            <v>ESCAVCAO MECANICA DE VALAS EM SOLO 1ª CAT COM PROF. DE 2 A 4M</v>
          </cell>
          <cell r="C174" t="str">
            <v>M3</v>
          </cell>
          <cell r="D174">
            <v>420.67</v>
          </cell>
          <cell r="E174">
            <v>7.1</v>
          </cell>
          <cell r="F174">
            <v>-0.30563380281690145</v>
          </cell>
        </row>
        <row r="175">
          <cell r="A175">
            <v>174</v>
          </cell>
          <cell r="B175" t="str">
            <v>PORTÃO EM TELA TIPO ALAMBRADO COM MOLDURA DE AÇO GALVANIZADO 2", (3,50X2,10)M</v>
          </cell>
          <cell r="C175" t="str">
            <v>UND</v>
          </cell>
          <cell r="D175">
            <v>2</v>
          </cell>
          <cell r="E175">
            <v>1409.55</v>
          </cell>
          <cell r="F175">
            <v>-0.35414999999999996</v>
          </cell>
        </row>
        <row r="176">
          <cell r="A176">
            <v>175</v>
          </cell>
          <cell r="B176" t="str">
            <v>Bebedouro</v>
          </cell>
          <cell r="C176" t="str">
            <v>UNID</v>
          </cell>
          <cell r="D176">
            <v>3</v>
          </cell>
          <cell r="E176">
            <v>850</v>
          </cell>
          <cell r="F176">
            <v>-0.31499999999999995</v>
          </cell>
        </row>
        <row r="177">
          <cell r="A177">
            <v>176</v>
          </cell>
          <cell r="B177" t="str">
            <v xml:space="preserve">CONCRETO ESTRUTURAL FCK= 18,0 MPA - 1:2:4, INCLUSIVE LANÇAMENTO NA ESTRUTURA                                           </v>
          </cell>
          <cell r="C177" t="str">
            <v>M3</v>
          </cell>
          <cell r="D177">
            <v>7</v>
          </cell>
          <cell r="E177">
            <v>363.94</v>
          </cell>
          <cell r="F177">
            <v>-0.2863384074297961</v>
          </cell>
        </row>
        <row r="178">
          <cell r="A178">
            <v>177</v>
          </cell>
          <cell r="B178" t="str">
            <v>Instalação provisoria de luz</v>
          </cell>
          <cell r="C178" t="str">
            <v>vb</v>
          </cell>
          <cell r="D178">
            <v>1</v>
          </cell>
          <cell r="E178">
            <v>2500</v>
          </cell>
          <cell r="F178">
            <v>-0.28500000000000003</v>
          </cell>
        </row>
        <row r="179">
          <cell r="A179">
            <v>178</v>
          </cell>
          <cell r="B179" t="str">
            <v>SINALIZAÇÃO DE ADVERTÊNCIA (CAVALETE)</v>
          </cell>
          <cell r="C179" t="str">
            <v>UND</v>
          </cell>
          <cell r="D179">
            <v>276</v>
          </cell>
          <cell r="E179">
            <v>35.630000000000003</v>
          </cell>
          <cell r="F179">
            <v>-0.30500000000000005</v>
          </cell>
        </row>
        <row r="180">
          <cell r="A180">
            <v>179</v>
          </cell>
          <cell r="B180" t="str">
            <v>REDUÇÃO FoFo FF RJM PN10 DN 500X350 PN10</v>
          </cell>
          <cell r="C180" t="str">
            <v>UN</v>
          </cell>
          <cell r="D180">
            <v>1</v>
          </cell>
          <cell r="E180">
            <v>2304.61</v>
          </cell>
          <cell r="F180">
            <v>-0.27149999999999996</v>
          </cell>
        </row>
        <row r="181">
          <cell r="A181">
            <v>180</v>
          </cell>
          <cell r="B181" t="str">
            <v>CABO EM PVC 1000V 2,5 mm²</v>
          </cell>
          <cell r="C181" t="str">
            <v>M</v>
          </cell>
          <cell r="D181">
            <v>1800</v>
          </cell>
          <cell r="E181">
            <v>1.25</v>
          </cell>
          <cell r="F181">
            <v>-0.28431499999999998</v>
          </cell>
        </row>
        <row r="182">
          <cell r="A182">
            <v>181</v>
          </cell>
          <cell r="B182" t="str">
            <v>FORMA PLANA CHAPA COMPENSADA RESINADA, ESP.= 10MM</v>
          </cell>
          <cell r="C182" t="str">
            <v>M2</v>
          </cell>
          <cell r="D182">
            <v>56</v>
          </cell>
          <cell r="E182">
            <v>39.159999999999997</v>
          </cell>
          <cell r="F182">
            <v>-0.31499999999999995</v>
          </cell>
        </row>
        <row r="183">
          <cell r="A183">
            <v>182</v>
          </cell>
          <cell r="B183" t="str">
            <v>Locação da obra</v>
          </cell>
          <cell r="C183" t="str">
            <v>m²</v>
          </cell>
          <cell r="D183">
            <v>412.6</v>
          </cell>
          <cell r="E183">
            <v>5.2</v>
          </cell>
          <cell r="F183">
            <v>-0.32415000000000005</v>
          </cell>
        </row>
        <row r="184">
          <cell r="A184">
            <v>183</v>
          </cell>
          <cell r="B184" t="str">
            <v>Pintura em paredes internas látex duas demãos</v>
          </cell>
          <cell r="C184" t="str">
            <v>m²</v>
          </cell>
          <cell r="D184">
            <v>310.06</v>
          </cell>
          <cell r="E184">
            <v>6.76</v>
          </cell>
          <cell r="F184">
            <v>-0.33414999999999995</v>
          </cell>
        </row>
        <row r="185">
          <cell r="A185">
            <v>184</v>
          </cell>
          <cell r="B185" t="str">
            <v>ELETRODUTO PVC ROSC. D= 40mm (1 1/4")</v>
          </cell>
          <cell r="C185" t="str">
            <v>M</v>
          </cell>
          <cell r="D185">
            <v>468</v>
          </cell>
          <cell r="E185">
            <v>4.46</v>
          </cell>
          <cell r="F185">
            <v>-0.35414999999999996</v>
          </cell>
        </row>
        <row r="186">
          <cell r="A186">
            <v>185</v>
          </cell>
          <cell r="B186" t="str">
            <v>JUNCAO 45 PVC JEI  P/ REDE COLETORA  DN150X150</v>
          </cell>
          <cell r="C186" t="str">
            <v>UND</v>
          </cell>
          <cell r="D186">
            <v>141</v>
          </cell>
          <cell r="E186">
            <v>14.68</v>
          </cell>
          <cell r="F186">
            <v>-0.31499999999999984</v>
          </cell>
        </row>
        <row r="187">
          <cell r="A187">
            <v>186</v>
          </cell>
          <cell r="B187" t="str">
            <v>TUBO CA 2 PB JE DN 700 NBR 8890</v>
          </cell>
          <cell r="C187" t="str">
            <v>M</v>
          </cell>
          <cell r="D187">
            <v>12</v>
          </cell>
          <cell r="E187">
            <v>171.63</v>
          </cell>
          <cell r="F187">
            <v>-0.30500000000000005</v>
          </cell>
        </row>
        <row r="188">
          <cell r="A188">
            <v>187</v>
          </cell>
          <cell r="B188" t="str">
            <v>Emassamento de paredes internas 2 demãos com massa de PVA</v>
          </cell>
          <cell r="C188" t="str">
            <v>m²</v>
          </cell>
          <cell r="D188">
            <v>310.06</v>
          </cell>
          <cell r="E188">
            <v>6.3</v>
          </cell>
          <cell r="F188">
            <v>-0.28500000000000014</v>
          </cell>
        </row>
        <row r="189">
          <cell r="A189">
            <v>188</v>
          </cell>
          <cell r="B189" t="str">
            <v>Placa</v>
          </cell>
          <cell r="C189" t="str">
            <v>m²</v>
          </cell>
          <cell r="D189">
            <v>20</v>
          </cell>
          <cell r="E189">
            <v>97.15</v>
          </cell>
          <cell r="F189">
            <v>-0.30500000000000005</v>
          </cell>
        </row>
        <row r="190">
          <cell r="A190">
            <v>189</v>
          </cell>
          <cell r="B190" t="str">
            <v>Textura</v>
          </cell>
          <cell r="C190" t="str">
            <v>m²</v>
          </cell>
          <cell r="D190">
            <v>208.15</v>
          </cell>
          <cell r="E190">
            <v>8.8800000000000008</v>
          </cell>
          <cell r="F190">
            <v>-0.27149999999999996</v>
          </cell>
        </row>
        <row r="191">
          <cell r="A191">
            <v>190</v>
          </cell>
          <cell r="B191" t="str">
            <v>ASSENTAMENTO DE TUBOS E CONEXÕES  EM PVC JE DN 100MM</v>
          </cell>
          <cell r="C191" t="str">
            <v>M</v>
          </cell>
          <cell r="D191">
            <v>1308</v>
          </cell>
          <cell r="E191">
            <v>1.4</v>
          </cell>
          <cell r="F191">
            <v>-0.33571428571428574</v>
          </cell>
        </row>
        <row r="192">
          <cell r="A192">
            <v>191</v>
          </cell>
          <cell r="B192" t="str">
            <v>Vidro liso e=4mm colocado</v>
          </cell>
          <cell r="C192" t="str">
            <v>m²</v>
          </cell>
          <cell r="D192">
            <v>24.03</v>
          </cell>
          <cell r="E192">
            <v>75.69</v>
          </cell>
          <cell r="F192">
            <v>-0.31499999999999995</v>
          </cell>
        </row>
        <row r="193">
          <cell r="A193">
            <v>192</v>
          </cell>
          <cell r="B193" t="str">
            <v>CONCRETO NÃO ESTRUTURAL, CONSUMO MÍNIMO 150KG/M³</v>
          </cell>
          <cell r="C193" t="str">
            <v>M3</v>
          </cell>
          <cell r="D193">
            <v>4.96</v>
          </cell>
          <cell r="E193">
            <v>348.74</v>
          </cell>
          <cell r="F193">
            <v>-0.26291793313069911</v>
          </cell>
        </row>
        <row r="194">
          <cell r="A194">
            <v>193</v>
          </cell>
          <cell r="B194" t="str">
            <v>TUBO FoFo COM FLANGES DN 350 PN10 - L=800</v>
          </cell>
          <cell r="C194" t="str">
            <v>UN</v>
          </cell>
          <cell r="D194">
            <v>2</v>
          </cell>
          <cell r="E194">
            <v>861.61</v>
          </cell>
          <cell r="F194">
            <v>0.42673599424333508</v>
          </cell>
        </row>
        <row r="195">
          <cell r="A195">
            <v>194</v>
          </cell>
          <cell r="B195" t="str">
            <v>TOCO C/ FLANGES FºFº -TOFAV 10 DN 200 - 0,25m</v>
          </cell>
          <cell r="C195" t="str">
            <v>UN</v>
          </cell>
          <cell r="D195">
            <v>4</v>
          </cell>
          <cell r="E195">
            <v>427.87</v>
          </cell>
          <cell r="F195">
            <v>3.0875265851777414</v>
          </cell>
        </row>
        <row r="196">
          <cell r="A196">
            <v>195</v>
          </cell>
          <cell r="B196" t="str">
            <v>TOCO C/ FLANGES FºFº -TOFAV 10 DN 100 - 0,25m</v>
          </cell>
          <cell r="C196" t="str">
            <v>UN</v>
          </cell>
          <cell r="D196">
            <v>4</v>
          </cell>
          <cell r="E196">
            <v>427.17</v>
          </cell>
          <cell r="F196">
            <v>-0.27820305733080508</v>
          </cell>
        </row>
        <row r="197">
          <cell r="A197">
            <v>196</v>
          </cell>
          <cell r="B197" t="str">
            <v>CALÇADA DE CONTORNO EM CONCRETO SIMPLES, INCL. ATERRO, BALDRAME E JUNTA DE DILATAÇÃO</v>
          </cell>
          <cell r="C197" t="str">
            <v>M2</v>
          </cell>
          <cell r="D197">
            <v>63.9</v>
          </cell>
          <cell r="E197">
            <v>26.1</v>
          </cell>
          <cell r="F197">
            <v>-0.30500000000000016</v>
          </cell>
        </row>
        <row r="198">
          <cell r="A198">
            <v>197</v>
          </cell>
          <cell r="B198" t="str">
            <v>MONTAGEM DE CONJ. ELETROBOMBA DE 15,1 A 40 CV</v>
          </cell>
          <cell r="C198" t="str">
            <v>UN</v>
          </cell>
          <cell r="D198">
            <v>4</v>
          </cell>
          <cell r="E198">
            <v>410.13</v>
          </cell>
          <cell r="F198">
            <v>-0.28499999999999992</v>
          </cell>
        </row>
        <row r="199">
          <cell r="A199">
            <v>198</v>
          </cell>
          <cell r="B199" t="str">
            <v>CARGA, TRANSPORTE E DESCARGA DE TUBOS E PEÇAS F°F° DN 500 ATÉ 10KM</v>
          </cell>
          <cell r="C199" t="str">
            <v>M</v>
          </cell>
          <cell r="D199">
            <v>925</v>
          </cell>
          <cell r="E199">
            <v>1.76</v>
          </cell>
          <cell r="F199">
            <v>-0.30500000000000005</v>
          </cell>
        </row>
        <row r="200">
          <cell r="A200">
            <v>199</v>
          </cell>
          <cell r="B200" t="str">
            <v>MONTAGEM DE PAINEL DE PARTIDA P/CONJ. ELETROBOMBA DE 100 A 150 CV</v>
          </cell>
          <cell r="C200" t="str">
            <v>UN</v>
          </cell>
          <cell r="D200">
            <v>2</v>
          </cell>
          <cell r="E200">
            <v>812.5</v>
          </cell>
          <cell r="F200">
            <v>-0.27149999999999996</v>
          </cell>
        </row>
        <row r="201">
          <cell r="A201">
            <v>200</v>
          </cell>
          <cell r="B201" t="str">
            <v>REVESTIMENTO COM IMPERMEABILIZANTE PARA RESERVATÓRIOS</v>
          </cell>
          <cell r="C201" t="str">
            <v>M3</v>
          </cell>
          <cell r="D201">
            <v>56.4</v>
          </cell>
          <cell r="E201">
            <v>27.34</v>
          </cell>
          <cell r="F201">
            <v>-0.28431499999999998</v>
          </cell>
        </row>
        <row r="202">
          <cell r="A202">
            <v>201</v>
          </cell>
          <cell r="B202" t="str">
            <v>Escavação manual solo de 1ª categoria profundidade até 1,50m</v>
          </cell>
          <cell r="C202" t="str">
            <v>m³</v>
          </cell>
          <cell r="D202">
            <v>88.97</v>
          </cell>
          <cell r="E202">
            <v>17.25</v>
          </cell>
          <cell r="F202">
            <v>-0.31499999999999995</v>
          </cell>
        </row>
        <row r="203">
          <cell r="A203">
            <v>202</v>
          </cell>
          <cell r="B203" t="str">
            <v>ESCADA DE MARINHEIRO EM FERRO GALVANIZADO</v>
          </cell>
          <cell r="C203" t="str">
            <v>M2</v>
          </cell>
          <cell r="D203">
            <v>10</v>
          </cell>
          <cell r="E203">
            <v>152.93</v>
          </cell>
          <cell r="F203">
            <v>-0.32415000000000005</v>
          </cell>
        </row>
        <row r="204">
          <cell r="A204">
            <v>203</v>
          </cell>
          <cell r="B204" t="str">
            <v>ASSENTAMENTO DE TUBOS E CONEXÕES  EM PVC JE DN 200MM</v>
          </cell>
          <cell r="C204" t="str">
            <v>M</v>
          </cell>
          <cell r="D204">
            <v>571</v>
          </cell>
          <cell r="E204">
            <v>2.66</v>
          </cell>
          <cell r="F204">
            <v>-0.31203007518796988</v>
          </cell>
        </row>
        <row r="205">
          <cell r="A205">
            <v>204</v>
          </cell>
          <cell r="B205" t="str">
            <v>VENTOSA SIMPLES C/ ROSCA DN 2"</v>
          </cell>
          <cell r="C205" t="str">
            <v>UN</v>
          </cell>
          <cell r="D205">
            <v>6</v>
          </cell>
          <cell r="E205">
            <v>248.86</v>
          </cell>
          <cell r="F205">
            <v>-0.35414999999999996</v>
          </cell>
        </row>
        <row r="206">
          <cell r="A206">
            <v>205</v>
          </cell>
          <cell r="B206" t="str">
            <v>Porta (0,80x2,10), compensado completa</v>
          </cell>
          <cell r="C206" t="str">
            <v>und</v>
          </cell>
          <cell r="D206">
            <v>6</v>
          </cell>
          <cell r="E206">
            <v>238.69</v>
          </cell>
          <cell r="F206">
            <v>-0.31499999999999995</v>
          </cell>
        </row>
        <row r="207">
          <cell r="A207">
            <v>206</v>
          </cell>
          <cell r="B207" t="str">
            <v>LOCAÇÃO DA OBRA - EXECUÇÃO DE GABARITO</v>
          </cell>
          <cell r="C207" t="str">
            <v>M2</v>
          </cell>
          <cell r="D207">
            <v>273.35000000000002</v>
          </cell>
          <cell r="E207">
            <v>5.2</v>
          </cell>
          <cell r="F207">
            <v>-0.30500000000000005</v>
          </cell>
        </row>
        <row r="208">
          <cell r="A208">
            <v>207</v>
          </cell>
          <cell r="B208" t="str">
            <v>BLOCO DE ANCORAGEM EM CONCRETO SIMPLES FCK=10MPa</v>
          </cell>
          <cell r="C208" t="str">
            <v>M³</v>
          </cell>
          <cell r="D208">
            <v>4</v>
          </cell>
          <cell r="E208">
            <v>350.85</v>
          </cell>
          <cell r="F208">
            <v>-0.28500000000000003</v>
          </cell>
        </row>
        <row r="209">
          <cell r="A209">
            <v>208</v>
          </cell>
          <cell r="B209" t="str">
            <v>Porta P2(0,80x2,10), compensado completa</v>
          </cell>
          <cell r="C209" t="str">
            <v>und</v>
          </cell>
          <cell r="D209">
            <v>8</v>
          </cell>
          <cell r="E209">
            <v>173.98</v>
          </cell>
          <cell r="F209">
            <v>-0.30500000000000005</v>
          </cell>
        </row>
        <row r="210">
          <cell r="A210">
            <v>209</v>
          </cell>
          <cell r="B210" t="str">
            <v>MONTAGEM S/FORN. DE JUNTA DE DESMONTAGEM TRAVADA AXIALMENTE DN 200 MM</v>
          </cell>
          <cell r="C210" t="str">
            <v>UN</v>
          </cell>
          <cell r="D210">
            <v>4</v>
          </cell>
          <cell r="E210">
            <v>333.75</v>
          </cell>
          <cell r="F210">
            <v>-0.27149999999999996</v>
          </cell>
        </row>
        <row r="211">
          <cell r="A211">
            <v>210</v>
          </cell>
          <cell r="B211" t="str">
            <v>REATOR P/LAMPADA DE VAPOR DE SÓDIO, DE 220V X 250W</v>
          </cell>
          <cell r="C211" t="str">
            <v>UN</v>
          </cell>
          <cell r="D211">
            <v>24</v>
          </cell>
          <cell r="E211">
            <v>54.49</v>
          </cell>
          <cell r="F211">
            <v>-0.28431499999999998</v>
          </cell>
        </row>
        <row r="212">
          <cell r="A212">
            <v>211</v>
          </cell>
          <cell r="B212" t="str">
            <v>CURVA FoFo 90 FF DN 200 PN10</v>
          </cell>
          <cell r="C212" t="str">
            <v>UN</v>
          </cell>
          <cell r="D212">
            <v>6</v>
          </cell>
          <cell r="E212">
            <v>212.37</v>
          </cell>
          <cell r="F212">
            <v>1.1238875547393699</v>
          </cell>
        </row>
        <row r="213">
          <cell r="A213">
            <v>212</v>
          </cell>
          <cell r="B213" t="str">
            <v>Divisória em granilite para vestiário</v>
          </cell>
          <cell r="C213" t="str">
            <v>m²</v>
          </cell>
          <cell r="D213">
            <v>6.8</v>
          </cell>
          <cell r="E213">
            <v>184.01</v>
          </cell>
          <cell r="F213">
            <v>-0.32415000000000005</v>
          </cell>
        </row>
        <row r="214">
          <cell r="A214">
            <v>213</v>
          </cell>
          <cell r="B214" t="str">
            <v>CARGA, TRANSPORTE E DESCARGA DE TUBOS E PEÇAS EM PVC DN 500 ATÉ 10KM</v>
          </cell>
          <cell r="C214" t="str">
            <v>M</v>
          </cell>
          <cell r="D214">
            <v>710</v>
          </cell>
          <cell r="E214">
            <v>1.76</v>
          </cell>
          <cell r="F214">
            <v>-0.33414999999999995</v>
          </cell>
        </row>
        <row r="215">
          <cell r="A215">
            <v>214</v>
          </cell>
          <cell r="B215" t="str">
            <v>TE FoFo BBB JUNTA ELÁSTICA DN 100 x 50</v>
          </cell>
          <cell r="C215" t="str">
            <v>UN</v>
          </cell>
          <cell r="D215">
            <v>4</v>
          </cell>
          <cell r="E215">
            <v>307.77</v>
          </cell>
          <cell r="F215">
            <v>-0.35414999999999996</v>
          </cell>
        </row>
        <row r="216">
          <cell r="A216">
            <v>215</v>
          </cell>
          <cell r="B216" t="str">
            <v>REBAIXAMENTO DE LENÇOL FREÁTICO EM VALAS</v>
          </cell>
          <cell r="C216" t="str">
            <v>M</v>
          </cell>
          <cell r="D216">
            <v>49</v>
          </cell>
          <cell r="E216">
            <v>24.79</v>
          </cell>
          <cell r="F216">
            <v>-0.31499999999999995</v>
          </cell>
        </row>
        <row r="217">
          <cell r="A217">
            <v>216</v>
          </cell>
          <cell r="B217" t="str">
            <v>Viga em concreto -3350x20x8</v>
          </cell>
          <cell r="C217" t="str">
            <v>und</v>
          </cell>
          <cell r="D217">
            <v>10</v>
          </cell>
          <cell r="E217">
            <v>112.5</v>
          </cell>
          <cell r="F217">
            <v>-0.30500000000000005</v>
          </cell>
        </row>
        <row r="218">
          <cell r="A218">
            <v>217</v>
          </cell>
          <cell r="B218" t="str">
            <v>MONTAGEM S/FORN. VÁLVULA DE GAVETA, DE RETENÇÃO, VENTOSA, HIDRANTE, ETC, C/FLANGE, CLASSE PN-10, DN 200 MMCONJ. MOTOR-BOMBA DE 15,1 A 40 CV</v>
          </cell>
          <cell r="C218" t="str">
            <v>UN</v>
          </cell>
          <cell r="D218">
            <v>4</v>
          </cell>
          <cell r="E218">
            <v>275.63</v>
          </cell>
          <cell r="F218">
            <v>-0.28500000000000003</v>
          </cell>
        </row>
        <row r="219">
          <cell r="A219">
            <v>218</v>
          </cell>
          <cell r="B219" t="str">
            <v>Esmalte duas demãos em esquadria de madeira</v>
          </cell>
          <cell r="C219" t="str">
            <v>m²</v>
          </cell>
          <cell r="D219">
            <v>82.92</v>
          </cell>
          <cell r="E219">
            <v>12.35</v>
          </cell>
          <cell r="F219">
            <v>-0.30500000000000005</v>
          </cell>
        </row>
        <row r="220">
          <cell r="A220">
            <v>219</v>
          </cell>
          <cell r="B220" t="str">
            <v>fossa sumidouro</v>
          </cell>
          <cell r="C220" t="str">
            <v>vb</v>
          </cell>
          <cell r="D220">
            <v>1</v>
          </cell>
          <cell r="E220">
            <v>1000</v>
          </cell>
          <cell r="F220">
            <v>-0.27149999999999996</v>
          </cell>
        </row>
        <row r="221">
          <cell r="A221">
            <v>220</v>
          </cell>
          <cell r="B221" t="str">
            <v>ELETRODUTO PVC ROSC. D= 25mm (3/4")</v>
          </cell>
          <cell r="C221" t="str">
            <v>M</v>
          </cell>
          <cell r="D221">
            <v>324</v>
          </cell>
          <cell r="E221">
            <v>3.01</v>
          </cell>
          <cell r="F221">
            <v>-0.28431499999999998</v>
          </cell>
        </row>
        <row r="222">
          <cell r="A222">
            <v>221</v>
          </cell>
          <cell r="B222" t="str">
            <v>Porta P3(0,70x2,10), compensado completa</v>
          </cell>
          <cell r="C222" t="str">
            <v>und</v>
          </cell>
          <cell r="D222">
            <v>6</v>
          </cell>
          <cell r="E222">
            <v>161.68</v>
          </cell>
          <cell r="F222">
            <v>-0.31499999999999995</v>
          </cell>
        </row>
        <row r="223">
          <cell r="A223">
            <v>222</v>
          </cell>
          <cell r="B223" t="str">
            <v>ASSENTAMENTO DE TUBOS E CONEXÕES  EM PVC JE DN 150MM</v>
          </cell>
          <cell r="C223" t="str">
            <v>M</v>
          </cell>
          <cell r="D223">
            <v>472</v>
          </cell>
          <cell r="E223">
            <v>2.0299999999999998</v>
          </cell>
          <cell r="F223">
            <v>-0.31527093596059097</v>
          </cell>
        </row>
        <row r="224">
          <cell r="A224">
            <v>223</v>
          </cell>
          <cell r="B224" t="str">
            <v>CURVA 45 FoFo BB JUNTA ELÁSTICA DN 200</v>
          </cell>
          <cell r="C224" t="str">
            <v>UN</v>
          </cell>
          <cell r="D224">
            <v>2</v>
          </cell>
          <cell r="E224">
            <v>450.38</v>
          </cell>
          <cell r="F224">
            <v>-6.6410586615746614E-2</v>
          </cell>
        </row>
        <row r="225">
          <cell r="A225">
            <v>224</v>
          </cell>
          <cell r="B225" t="str">
            <v>FLANGE CEGO FoFo DN 350 PN10</v>
          </cell>
          <cell r="C225" t="str">
            <v>UN</v>
          </cell>
          <cell r="D225">
            <v>2</v>
          </cell>
          <cell r="E225">
            <v>440.9</v>
          </cell>
          <cell r="F225">
            <v>-7.8249036062598698E-3</v>
          </cell>
        </row>
        <row r="226">
          <cell r="A226">
            <v>225</v>
          </cell>
          <cell r="B226" t="str">
            <v>Instalação provisoria de agua</v>
          </cell>
          <cell r="C226" t="str">
            <v>vb</v>
          </cell>
          <cell r="D226">
            <v>1</v>
          </cell>
          <cell r="E226">
            <v>850</v>
          </cell>
          <cell r="F226">
            <v>-0.31499999999999995</v>
          </cell>
        </row>
        <row r="227">
          <cell r="A227">
            <v>226</v>
          </cell>
          <cell r="B227" t="str">
            <v>CURVA FoFo 90 FF DN 100 PN10</v>
          </cell>
          <cell r="C227" t="str">
            <v>UN</v>
          </cell>
          <cell r="D227">
            <v>6</v>
          </cell>
          <cell r="E227">
            <v>137.13999999999999</v>
          </cell>
          <cell r="F227">
            <v>0.40498760390841504</v>
          </cell>
        </row>
        <row r="228">
          <cell r="A228">
            <v>227</v>
          </cell>
          <cell r="B228" t="str">
            <v>MONTAGEM DE CONJ. ELETROBOMBA DE 3,1 A 15 CV</v>
          </cell>
          <cell r="C228" t="str">
            <v>UN</v>
          </cell>
          <cell r="D228">
            <v>2</v>
          </cell>
          <cell r="E228">
            <v>410.13</v>
          </cell>
          <cell r="F228">
            <v>-0.28499999999999992</v>
          </cell>
        </row>
        <row r="229">
          <cell r="A229">
            <v>228</v>
          </cell>
          <cell r="B229" t="str">
            <v>MONTAGEM DE CONJ. ELETROBOMBA DE 5,1 A 15 CV</v>
          </cell>
          <cell r="C229" t="str">
            <v>UN</v>
          </cell>
          <cell r="D229">
            <v>2</v>
          </cell>
          <cell r="E229">
            <v>410.13</v>
          </cell>
          <cell r="F229">
            <v>-0.30500000000000005</v>
          </cell>
        </row>
        <row r="230">
          <cell r="A230">
            <v>229</v>
          </cell>
          <cell r="B230" t="str">
            <v>Logomarca AGESPISA</v>
          </cell>
          <cell r="C230" t="str">
            <v>m2</v>
          </cell>
          <cell r="D230">
            <v>4</v>
          </cell>
          <cell r="E230">
            <v>200</v>
          </cell>
          <cell r="F230">
            <v>-0.27149999999999996</v>
          </cell>
        </row>
        <row r="231">
          <cell r="A231">
            <v>230</v>
          </cell>
          <cell r="B231" t="str">
            <v>ANEL BORRACHA P/ TUBO PVC DE FOFO EB-1208 DN 200</v>
          </cell>
          <cell r="C231" t="str">
            <v>UN</v>
          </cell>
          <cell r="D231">
            <v>95</v>
          </cell>
          <cell r="E231">
            <v>8.3800000000000008</v>
          </cell>
          <cell r="F231">
            <v>-0.28431499999999998</v>
          </cell>
        </row>
        <row r="232">
          <cell r="A232">
            <v>231</v>
          </cell>
          <cell r="B232" t="str">
            <v>CONCRETO CICLOPICO COM 30% DE PEDRA DE MÃO</v>
          </cell>
          <cell r="C232" t="str">
            <v>M3</v>
          </cell>
          <cell r="D232">
            <v>3.44</v>
          </cell>
          <cell r="E232">
            <v>231.29</v>
          </cell>
          <cell r="F232">
            <v>-0.30221799472523658</v>
          </cell>
        </row>
        <row r="233">
          <cell r="A233">
            <v>232</v>
          </cell>
          <cell r="B233" t="str">
            <v>Porta P4(0,60x2,10), compensado completa</v>
          </cell>
          <cell r="C233" t="str">
            <v>und</v>
          </cell>
          <cell r="D233">
            <v>5</v>
          </cell>
          <cell r="E233">
            <v>158.71</v>
          </cell>
          <cell r="F233">
            <v>-0.32415000000000005</v>
          </cell>
        </row>
        <row r="234">
          <cell r="A234">
            <v>233</v>
          </cell>
          <cell r="B234" t="str">
            <v>Divisoria de granilite</v>
          </cell>
          <cell r="C234" t="str">
            <v>m2</v>
          </cell>
          <cell r="D234">
            <v>3.2</v>
          </cell>
          <cell r="E234">
            <v>247.5</v>
          </cell>
          <cell r="F234">
            <v>-0.33414999999999995</v>
          </cell>
        </row>
        <row r="235">
          <cell r="A235">
            <v>234</v>
          </cell>
          <cell r="B235" t="str">
            <v>ANEL BORRACHA P/ TUBO PVC DE FOFO EB-1208 DN 100,</v>
          </cell>
          <cell r="C235" t="str">
            <v>UN</v>
          </cell>
          <cell r="D235">
            <v>222</v>
          </cell>
          <cell r="E235">
            <v>3.49</v>
          </cell>
          <cell r="F235">
            <v>-0.35414999999999996</v>
          </cell>
        </row>
        <row r="236">
          <cell r="A236">
            <v>235</v>
          </cell>
          <cell r="B236" t="str">
            <v>MONTAGEM S/FORN. VÁLVULA DE GAVETA, DE RETENÇÃO, VENTOSA, HIDRANTE, ETC, C/FLANGE, CLASSE PN-10, DN 50 MM</v>
          </cell>
          <cell r="C236" t="str">
            <v>UN</v>
          </cell>
          <cell r="D236">
            <v>6</v>
          </cell>
          <cell r="E236">
            <v>125</v>
          </cell>
          <cell r="F236">
            <v>-0.31499999999999995</v>
          </cell>
        </row>
        <row r="237">
          <cell r="A237">
            <v>236</v>
          </cell>
          <cell r="B237" t="str">
            <v>Baldrame tijolo ceramico</v>
          </cell>
          <cell r="C237" t="str">
            <v>M3</v>
          </cell>
          <cell r="D237">
            <v>36.99</v>
          </cell>
          <cell r="E237">
            <v>20</v>
          </cell>
          <cell r="F237">
            <v>-0.30500000000000005</v>
          </cell>
        </row>
        <row r="238">
          <cell r="A238">
            <v>237</v>
          </cell>
          <cell r="B238" t="str">
            <v>ASSENTAMENTO S/FORNN. DE TUBO OU CONEXÃO DE F°F° OU AÇO, C/FLANGES, CLASSE PN-10, DN 350</v>
          </cell>
          <cell r="C238" t="str">
            <v>UN</v>
          </cell>
          <cell r="D238">
            <v>50</v>
          </cell>
          <cell r="E238">
            <v>14.49</v>
          </cell>
          <cell r="F238">
            <v>-0.27812284334023463</v>
          </cell>
        </row>
        <row r="239">
          <cell r="A239">
            <v>238</v>
          </cell>
          <cell r="B239" t="str">
            <v>TUBO FoFo C/FLANGE E PONTA DN 200 PN10 - L=1000</v>
          </cell>
          <cell r="C239" t="str">
            <v>UN</v>
          </cell>
          <cell r="D239">
            <v>2</v>
          </cell>
          <cell r="E239">
            <v>359.47</v>
          </cell>
          <cell r="F239">
            <v>1.2456115948479707</v>
          </cell>
        </row>
        <row r="240">
          <cell r="A240">
            <v>239</v>
          </cell>
          <cell r="B240" t="str">
            <v>CURVA 90 FoFo BB JUNTA ELÁSTICA DN200</v>
          </cell>
          <cell r="C240" t="str">
            <v>UN</v>
          </cell>
          <cell r="D240">
            <v>2</v>
          </cell>
          <cell r="E240">
            <v>358.36</v>
          </cell>
          <cell r="F240">
            <v>0.34124902332849638</v>
          </cell>
        </row>
        <row r="241">
          <cell r="A241">
            <v>240</v>
          </cell>
          <cell r="B241" t="str">
            <v>TE FoFo FF DN 200 x 200 PN10</v>
          </cell>
          <cell r="C241" t="str">
            <v>UN</v>
          </cell>
          <cell r="D241">
            <v>2</v>
          </cell>
          <cell r="E241">
            <v>347.95</v>
          </cell>
          <cell r="F241">
            <v>0.72415576950711302</v>
          </cell>
        </row>
        <row r="242">
          <cell r="A242">
            <v>241</v>
          </cell>
          <cell r="B242" t="str">
            <v>CAIXA DE MED. TRIFASICA P/MEDICAO, POT. 23,2 E 33KWA, LIGADO SUBTER., DISJ. 3 X 90A</v>
          </cell>
          <cell r="C242" t="str">
            <v>UN</v>
          </cell>
          <cell r="D242">
            <v>6</v>
          </cell>
          <cell r="E242">
            <v>115.6</v>
          </cell>
          <cell r="F242">
            <v>-0.31499999999999995</v>
          </cell>
        </row>
        <row r="243">
          <cell r="A243">
            <v>242</v>
          </cell>
          <cell r="B243" t="str">
            <v>TUBO FoFo C/FLANGE E PONTA DN 100 PN10 - L=1000</v>
          </cell>
          <cell r="C243" t="str">
            <v>UN</v>
          </cell>
          <cell r="D243">
            <v>2</v>
          </cell>
          <cell r="E243">
            <v>338.24</v>
          </cell>
          <cell r="F243">
            <v>0.57819891201513696</v>
          </cell>
        </row>
        <row r="244">
          <cell r="A244">
            <v>243</v>
          </cell>
          <cell r="B244" t="str">
            <v>MONTAGEM S/FORN. VÁLVULA DE GAVETA, DE RETENÇÃO, VENTOSA, HIDRANTE, ETC, C/FLANGE, CLASSE PN-10, DN 200 MMCONJ. MOTOR-BOMBA DE 5,1 A 15 CV</v>
          </cell>
          <cell r="C244" t="str">
            <v>UN</v>
          </cell>
          <cell r="D244">
            <v>4</v>
          </cell>
          <cell r="E244">
            <v>160.1</v>
          </cell>
          <cell r="F244">
            <v>-0.33414999999999995</v>
          </cell>
        </row>
        <row r="245">
          <cell r="A245">
            <v>244</v>
          </cell>
          <cell r="B245" t="str">
            <v>RELE FOTOELETRICO, P/COMANDO DE ILUMINAÇÃO EXT., NA TENSÃO DE 220V E CARGA MÁXIMA DE 1000W</v>
          </cell>
          <cell r="C245" t="str">
            <v>UN</v>
          </cell>
          <cell r="D245">
            <v>24</v>
          </cell>
          <cell r="E245">
            <v>26.19</v>
          </cell>
          <cell r="F245">
            <v>-0.35414999999999996</v>
          </cell>
        </row>
        <row r="246">
          <cell r="A246">
            <v>245</v>
          </cell>
          <cell r="B246" t="str">
            <v>CURVA 22 30' FoFo BB JUNTA ELÁSTICA DN 150</v>
          </cell>
          <cell r="C246" t="str">
            <v>UN</v>
          </cell>
          <cell r="D246">
            <v>3</v>
          </cell>
          <cell r="E246">
            <v>207.94</v>
          </cell>
          <cell r="F246">
            <v>0.22929691257093388</v>
          </cell>
        </row>
        <row r="247">
          <cell r="A247">
            <v>246</v>
          </cell>
          <cell r="B247" t="str">
            <v>LÂMPADA VAPOR DE SÓDIO ATE 250W  (SUBSTITUIÇÃO)</v>
          </cell>
          <cell r="C247" t="str">
            <v>UN</v>
          </cell>
          <cell r="D247">
            <v>24</v>
          </cell>
          <cell r="E247">
            <v>25.24</v>
          </cell>
          <cell r="F247">
            <v>-0.30500000000000005</v>
          </cell>
        </row>
        <row r="248">
          <cell r="A248">
            <v>247</v>
          </cell>
          <cell r="B248" t="str">
            <v>CONCRETO NÃO ESTRUTURAL, CONSUMO MÍNIMO 210KG/M³ - 1:3:5</v>
          </cell>
          <cell r="C248" t="str">
            <v>M3</v>
          </cell>
          <cell r="D248">
            <v>1.72</v>
          </cell>
          <cell r="E248">
            <v>348.74</v>
          </cell>
          <cell r="F248">
            <v>-0.2609680564317256</v>
          </cell>
        </row>
        <row r="249">
          <cell r="A249">
            <v>248</v>
          </cell>
          <cell r="B249" t="str">
            <v>FIO ISOLADO PVC P/750V 1.5 MM2</v>
          </cell>
          <cell r="C249" t="str">
            <v>M</v>
          </cell>
          <cell r="D249">
            <v>1440</v>
          </cell>
          <cell r="E249">
            <v>0.41</v>
          </cell>
          <cell r="F249">
            <v>-0.30500000000000005</v>
          </cell>
        </row>
        <row r="250">
          <cell r="A250">
            <v>249</v>
          </cell>
          <cell r="B250" t="str">
            <v>ESCAVAÇÃO DE MATERIAL DE 3A. CAT A FOGO</v>
          </cell>
          <cell r="C250" t="str">
            <v>M³</v>
          </cell>
          <cell r="D250">
            <v>3.78</v>
          </cell>
          <cell r="E250">
            <v>155.6</v>
          </cell>
          <cell r="F250">
            <v>-0.27149999999999996</v>
          </cell>
        </row>
        <row r="251">
          <cell r="A251">
            <v>250</v>
          </cell>
          <cell r="B251" t="str">
            <v>CURVA 45 FoFo BB JUNTA ELÁSTICA DN 150</v>
          </cell>
          <cell r="C251" t="str">
            <v>UN</v>
          </cell>
          <cell r="D251">
            <v>3</v>
          </cell>
          <cell r="E251">
            <v>195.85</v>
          </cell>
          <cell r="F251">
            <v>0.42701046719428137</v>
          </cell>
        </row>
        <row r="252">
          <cell r="A252">
            <v>251</v>
          </cell>
          <cell r="B252" t="str">
            <v>Poste de Concreto DT 11x300</v>
          </cell>
          <cell r="C252" t="str">
            <v>und</v>
          </cell>
          <cell r="D252">
            <v>1</v>
          </cell>
          <cell r="E252">
            <v>570</v>
          </cell>
          <cell r="F252">
            <v>-0.31499999999999995</v>
          </cell>
        </row>
        <row r="253">
          <cell r="A253">
            <v>252</v>
          </cell>
          <cell r="B253" t="str">
            <v>Poste de concreto DT 11x300, assentado em base de pedra argamassada</v>
          </cell>
          <cell r="C253" t="str">
            <v>un</v>
          </cell>
          <cell r="D253">
            <v>1</v>
          </cell>
          <cell r="E253">
            <v>570</v>
          </cell>
          <cell r="F253">
            <v>-0.32415000000000005</v>
          </cell>
        </row>
        <row r="254">
          <cell r="A254">
            <v>253</v>
          </cell>
          <cell r="B254" t="str">
            <v>Rufo de comcreto armado e=4cm</v>
          </cell>
          <cell r="C254" t="str">
            <v>m2</v>
          </cell>
          <cell r="D254">
            <v>5.8</v>
          </cell>
          <cell r="E254">
            <v>92.04</v>
          </cell>
          <cell r="F254">
            <v>-0.33414999999999995</v>
          </cell>
        </row>
        <row r="255">
          <cell r="A255">
            <v>254</v>
          </cell>
          <cell r="B255" t="str">
            <v>Limpeza e raspagem do terreno</v>
          </cell>
          <cell r="C255" t="str">
            <v>m²</v>
          </cell>
          <cell r="D255">
            <v>300</v>
          </cell>
          <cell r="E255">
            <v>1.66</v>
          </cell>
          <cell r="F255">
            <v>-0.35414999999999996</v>
          </cell>
        </row>
        <row r="256">
          <cell r="A256">
            <v>255</v>
          </cell>
          <cell r="B256" t="str">
            <v>MONTAGEM S/FORN. DE JUNTA DE DESMONTAGEM TRAVADA AXIALMENTE DN 100 MM</v>
          </cell>
          <cell r="C256" t="str">
            <v>UN</v>
          </cell>
          <cell r="D256">
            <v>2</v>
          </cell>
          <cell r="E256">
            <v>243.93</v>
          </cell>
          <cell r="F256">
            <v>-0.31499999999999995</v>
          </cell>
        </row>
        <row r="257">
          <cell r="A257">
            <v>256</v>
          </cell>
          <cell r="B257" t="str">
            <v>TE FoFo BBB JUNTA ELÁSTICA DN 150 x 100</v>
          </cell>
          <cell r="C257" t="str">
            <v>UN</v>
          </cell>
          <cell r="D257">
            <v>2</v>
          </cell>
          <cell r="E257">
            <v>237.1</v>
          </cell>
          <cell r="F257">
            <v>0.64010965837199496</v>
          </cell>
        </row>
        <row r="258">
          <cell r="A258">
            <v>257</v>
          </cell>
          <cell r="B258" t="str">
            <v>vidro 4mm</v>
          </cell>
          <cell r="C258" t="str">
            <v>m2</v>
          </cell>
          <cell r="D258">
            <v>9.92</v>
          </cell>
          <cell r="E258">
            <v>47.5</v>
          </cell>
          <cell r="F258">
            <v>-0.28500000000000003</v>
          </cell>
        </row>
        <row r="259">
          <cell r="A259">
            <v>258</v>
          </cell>
          <cell r="B259" t="str">
            <v>Logomarca AGESPISA</v>
          </cell>
          <cell r="C259" t="str">
            <v>m²</v>
          </cell>
          <cell r="D259">
            <v>20</v>
          </cell>
          <cell r="E259">
            <v>200</v>
          </cell>
          <cell r="F259">
            <v>-0.30500000000000005</v>
          </cell>
        </row>
        <row r="260">
          <cell r="A260">
            <v>259</v>
          </cell>
          <cell r="B260" t="str">
            <v>ANEL BORRACHA P/ TUBO PVC DE FOFO EB-1208 DN 150</v>
          </cell>
          <cell r="C260" t="str">
            <v>UN</v>
          </cell>
          <cell r="D260">
            <v>79</v>
          </cell>
          <cell r="E260">
            <v>5.78</v>
          </cell>
          <cell r="F260">
            <v>-0.27149999999999985</v>
          </cell>
        </row>
        <row r="261">
          <cell r="A261">
            <v>260</v>
          </cell>
          <cell r="B261" t="str">
            <v>RASPAGEM E LIMPEZA DO TERRENO</v>
          </cell>
          <cell r="C261" t="str">
            <v>M2</v>
          </cell>
          <cell r="D261">
            <v>273.35000000000002</v>
          </cell>
          <cell r="E261">
            <v>1.66</v>
          </cell>
          <cell r="F261">
            <v>-0.28431499999999987</v>
          </cell>
        </row>
        <row r="262">
          <cell r="A262">
            <v>261</v>
          </cell>
          <cell r="B262" t="str">
            <v>CARGA, TRANSPORTE E DESCARGA DE TUBOS E PEÇASPVC JE DN 100MM ATÉ 10KM</v>
          </cell>
          <cell r="C262" t="str">
            <v>M</v>
          </cell>
          <cell r="D262">
            <v>1308</v>
          </cell>
          <cell r="E262">
            <v>0.34</v>
          </cell>
          <cell r="F262">
            <v>-0.31499999999999995</v>
          </cell>
        </row>
        <row r="263">
          <cell r="A263">
            <v>262</v>
          </cell>
          <cell r="B263" t="str">
            <v>TAMPA DE INPEÇÃO PARA BOMBA EM CHAPA DE AÇO (1,50*1,50)*2</v>
          </cell>
          <cell r="C263" t="str">
            <v>M2</v>
          </cell>
          <cell r="D263">
            <v>9</v>
          </cell>
          <cell r="E263">
            <v>48.6</v>
          </cell>
          <cell r="F263">
            <v>-0.32415000000000016</v>
          </cell>
        </row>
        <row r="264">
          <cell r="A264">
            <v>263</v>
          </cell>
          <cell r="B264" t="str">
            <v>Placa padrão de obra</v>
          </cell>
          <cell r="C264" t="str">
            <v>um</v>
          </cell>
          <cell r="D264">
            <v>4.5</v>
          </cell>
          <cell r="E264">
            <v>96.4</v>
          </cell>
          <cell r="F264">
            <v>-0.33414999999999995</v>
          </cell>
        </row>
        <row r="265">
          <cell r="A265">
            <v>264</v>
          </cell>
          <cell r="B265" t="str">
            <v>REDUÇÃO FoFo FF DN 100 x 75 PN10</v>
          </cell>
          <cell r="C265" t="str">
            <v>UN</v>
          </cell>
          <cell r="D265">
            <v>4</v>
          </cell>
          <cell r="E265">
            <v>101.49</v>
          </cell>
          <cell r="F265">
            <v>-0.35415000000000008</v>
          </cell>
        </row>
        <row r="266">
          <cell r="A266">
            <v>265</v>
          </cell>
          <cell r="B266" t="str">
            <v>PISO CIMENTADO LISO TRAÇO 1:3, ESP = 1,50CM</v>
          </cell>
          <cell r="C266" t="str">
            <v>M2</v>
          </cell>
          <cell r="D266">
            <v>39</v>
          </cell>
          <cell r="E266">
            <v>10.28</v>
          </cell>
          <cell r="F266">
            <v>-0.31499999999999995</v>
          </cell>
        </row>
        <row r="267">
          <cell r="A267">
            <v>266</v>
          </cell>
          <cell r="B267" t="str">
            <v>CARGA, TRANSPORTE E DESCARGA DE TUBOS E PEÇASPVC JE DN 200MM ATÉ 10KM</v>
          </cell>
          <cell r="C267" t="str">
            <v>M</v>
          </cell>
          <cell r="D267">
            <v>571</v>
          </cell>
          <cell r="E267">
            <v>0.7</v>
          </cell>
          <cell r="F267">
            <v>-0.30500000000000005</v>
          </cell>
        </row>
        <row r="268">
          <cell r="A268">
            <v>267</v>
          </cell>
          <cell r="B268" t="str">
            <v>ESCAVAÇÃO MANUAL SOLO DE 1A.CAT. PROF. ATÉ 2m</v>
          </cell>
          <cell r="C268" t="str">
            <v>M³</v>
          </cell>
          <cell r="D268">
            <v>22.68</v>
          </cell>
          <cell r="E268">
            <v>17.25</v>
          </cell>
          <cell r="F268">
            <v>-0.28500000000000003</v>
          </cell>
        </row>
        <row r="269">
          <cell r="A269">
            <v>268</v>
          </cell>
          <cell r="B269" t="str">
            <v>TE FoFo FF DN 100 x 100 PN10</v>
          </cell>
          <cell r="C269" t="str">
            <v>UN</v>
          </cell>
          <cell r="D269">
            <v>2</v>
          </cell>
          <cell r="E269">
            <v>190.2</v>
          </cell>
          <cell r="F269">
            <v>0.36813880126182985</v>
          </cell>
        </row>
        <row r="270">
          <cell r="A270">
            <v>269</v>
          </cell>
          <cell r="B270" t="str">
            <v>CURVA 90 FoFo BB JUNTA ELÁSTICA DN 150</v>
          </cell>
          <cell r="C270" t="str">
            <v>UN</v>
          </cell>
          <cell r="D270">
            <v>2</v>
          </cell>
          <cell r="E270">
            <v>188.67</v>
          </cell>
          <cell r="F270">
            <v>0.73853818837123031</v>
          </cell>
        </row>
        <row r="271">
          <cell r="A271">
            <v>270</v>
          </cell>
          <cell r="B271" t="str">
            <v>PINTURA ESMALTE, 2 DEMÃOS, P/ FERRO</v>
          </cell>
          <cell r="C271" t="str">
            <v>M2</v>
          </cell>
          <cell r="D271">
            <v>29.4</v>
          </cell>
          <cell r="E271">
            <v>12.35</v>
          </cell>
          <cell r="F271">
            <v>-0.28431499999999998</v>
          </cell>
        </row>
        <row r="272">
          <cell r="A272">
            <v>271</v>
          </cell>
          <cell r="B272" t="str">
            <v>Porta P1(1,20x2,10), compensado completa</v>
          </cell>
          <cell r="C272" t="str">
            <v>und</v>
          </cell>
          <cell r="D272">
            <v>1</v>
          </cell>
          <cell r="E272">
            <v>357.05</v>
          </cell>
          <cell r="F272">
            <v>-0.31499999999999995</v>
          </cell>
        </row>
        <row r="273">
          <cell r="A273">
            <v>272</v>
          </cell>
          <cell r="B273" t="str">
            <v>TRANSPORTE DE MATERIAL - ENTULHO</v>
          </cell>
          <cell r="C273" t="str">
            <v>M3</v>
          </cell>
          <cell r="D273">
            <v>270.22000000000003</v>
          </cell>
          <cell r="E273">
            <v>1.29</v>
          </cell>
          <cell r="F273">
            <v>-0.32415000000000005</v>
          </cell>
        </row>
        <row r="274">
          <cell r="A274">
            <v>273</v>
          </cell>
          <cell r="B274" t="str">
            <v>CONC. SIMPLES C/BETONEIRA FCK=10MPA, CONT. TIPO B</v>
          </cell>
          <cell r="C274" t="str">
            <v>M³</v>
          </cell>
          <cell r="D274">
            <v>1.02</v>
          </cell>
          <cell r="E274">
            <v>340.79</v>
          </cell>
          <cell r="F274">
            <v>-0.41623873939963041</v>
          </cell>
        </row>
        <row r="275">
          <cell r="A275">
            <v>274</v>
          </cell>
          <cell r="B275" t="str">
            <v>Porta (1,0x2,10), compensado completa</v>
          </cell>
          <cell r="C275" t="str">
            <v>und</v>
          </cell>
          <cell r="D275">
            <v>1</v>
          </cell>
          <cell r="E275">
            <v>346.43</v>
          </cell>
          <cell r="F275">
            <v>-0.35414999999999996</v>
          </cell>
        </row>
        <row r="276">
          <cell r="A276">
            <v>275</v>
          </cell>
          <cell r="B276" t="str">
            <v>REDUÇÃO FoFo FF DN 200 x 100 PN10</v>
          </cell>
          <cell r="C276" t="str">
            <v>UN</v>
          </cell>
          <cell r="D276">
            <v>4</v>
          </cell>
          <cell r="E276">
            <v>83.83</v>
          </cell>
          <cell r="F276">
            <v>9.1617559346296087</v>
          </cell>
        </row>
        <row r="277">
          <cell r="A277">
            <v>276</v>
          </cell>
          <cell r="B277" t="str">
            <v>CAIXA DE LIGAÇÃO DE ALUMÍNIO SILICO, TIPO CONDULETE, NO FORMATO LB, DIAM. DE 1" OU 1 1/4"</v>
          </cell>
          <cell r="C277" t="str">
            <v>UN</v>
          </cell>
          <cell r="D277">
            <v>18</v>
          </cell>
          <cell r="E277">
            <v>18.14</v>
          </cell>
          <cell r="F277">
            <v>-0.30500000000000005</v>
          </cell>
        </row>
        <row r="278">
          <cell r="A278">
            <v>277</v>
          </cell>
          <cell r="B278" t="str">
            <v>Laje premoldada para forro</v>
          </cell>
          <cell r="C278" t="str">
            <v>m²</v>
          </cell>
          <cell r="D278">
            <v>7.5</v>
          </cell>
          <cell r="E278">
            <v>42.65</v>
          </cell>
          <cell r="F278">
            <v>-0.28500000000000003</v>
          </cell>
        </row>
        <row r="279">
          <cell r="A279">
            <v>278</v>
          </cell>
          <cell r="B279" t="str">
            <v>Emassamento esquadria de madeira 2 demãos</v>
          </cell>
          <cell r="C279" t="str">
            <v>m²</v>
          </cell>
          <cell r="D279">
            <v>46.2</v>
          </cell>
          <cell r="E279">
            <v>6.78</v>
          </cell>
          <cell r="F279">
            <v>-0.30500000000000005</v>
          </cell>
        </row>
        <row r="280">
          <cell r="A280">
            <v>279</v>
          </cell>
          <cell r="B280" t="str">
            <v>Instalação Elétrica</v>
          </cell>
          <cell r="C280" t="str">
            <v>vb</v>
          </cell>
          <cell r="D280">
            <v>1</v>
          </cell>
          <cell r="E280">
            <v>300</v>
          </cell>
          <cell r="F280">
            <v>-0.27149999999999996</v>
          </cell>
        </row>
        <row r="281">
          <cell r="A281">
            <v>280</v>
          </cell>
          <cell r="B281" t="str">
            <v>INSTALAÇÕES ELÉTRICAS</v>
          </cell>
          <cell r="C281" t="str">
            <v>UND</v>
          </cell>
          <cell r="D281">
            <v>1</v>
          </cell>
          <cell r="E281">
            <v>16105.86</v>
          </cell>
          <cell r="F281">
            <v>-0.28431499999999998</v>
          </cell>
        </row>
        <row r="282">
          <cell r="A282">
            <v>281</v>
          </cell>
          <cell r="B282" t="str">
            <v>Limpeza do terreno</v>
          </cell>
          <cell r="C282" t="str">
            <v>m2</v>
          </cell>
          <cell r="D282">
            <v>200</v>
          </cell>
          <cell r="E282">
            <v>1.5</v>
          </cell>
          <cell r="F282">
            <v>-0.31499999999999995</v>
          </cell>
        </row>
        <row r="283">
          <cell r="A283">
            <v>282</v>
          </cell>
          <cell r="B283" t="str">
            <v>REDUÇÃO FoFo FF DN 100 x 50 PN10</v>
          </cell>
          <cell r="C283" t="str">
            <v>UN</v>
          </cell>
          <cell r="D283">
            <v>2</v>
          </cell>
          <cell r="E283">
            <v>148.01</v>
          </cell>
          <cell r="F283">
            <v>0.18464968583203856</v>
          </cell>
        </row>
        <row r="284">
          <cell r="A284">
            <v>283</v>
          </cell>
          <cell r="B284" t="str">
            <v>LIMPEZA FINAL DA OBRA (EDIFICAÇÕES)</v>
          </cell>
          <cell r="C284" t="str">
            <v>M2</v>
          </cell>
          <cell r="D284">
            <v>111.9</v>
          </cell>
          <cell r="E284">
            <v>2.4900000000000002</v>
          </cell>
          <cell r="F284">
            <v>-0.33414999999999995</v>
          </cell>
        </row>
        <row r="285">
          <cell r="A285">
            <v>284</v>
          </cell>
          <cell r="B285" t="str">
            <v>Esq.de Ferro chapa metalon c/ferragens p/portas 0,80x2,10m</v>
          </cell>
          <cell r="C285" t="str">
            <v>un</v>
          </cell>
          <cell r="D285">
            <v>1</v>
          </cell>
          <cell r="E285">
            <v>275</v>
          </cell>
          <cell r="F285">
            <v>-0.35414999999999996</v>
          </cell>
        </row>
        <row r="286">
          <cell r="A286">
            <v>285</v>
          </cell>
          <cell r="B286" t="str">
            <v>Reboco (traço 1:6)</v>
          </cell>
          <cell r="C286" t="str">
            <v>m²</v>
          </cell>
          <cell r="D286">
            <v>30.7</v>
          </cell>
          <cell r="E286">
            <v>8.4600000000000009</v>
          </cell>
          <cell r="F286">
            <v>-0.31499999999999995</v>
          </cell>
        </row>
        <row r="287">
          <cell r="A287">
            <v>286</v>
          </cell>
          <cell r="B287" t="str">
            <v>CARGA, TRANSPORTE E DESCARGA DE TUBOS E PEÇASPVC JE DN 150MM ATÉ 10KM</v>
          </cell>
          <cell r="C287" t="str">
            <v>M</v>
          </cell>
          <cell r="D287">
            <v>472</v>
          </cell>
          <cell r="E287">
            <v>0.53</v>
          </cell>
          <cell r="F287">
            <v>-0.30500000000000005</v>
          </cell>
        </row>
        <row r="288">
          <cell r="A288">
            <v>287</v>
          </cell>
          <cell r="B288" t="str">
            <v>Alvenaria de elevação com tijolo 6 furos</v>
          </cell>
          <cell r="C288" t="str">
            <v>m²</v>
          </cell>
          <cell r="D288">
            <v>15.35</v>
          </cell>
          <cell r="E288">
            <v>16.059999999999999</v>
          </cell>
          <cell r="F288">
            <v>-0.28500000000000003</v>
          </cell>
        </row>
        <row r="289">
          <cell r="A289">
            <v>288</v>
          </cell>
          <cell r="B289" t="str">
            <v>Passeio traço 1:6 c/junta de dilatação placa 7,0cm</v>
          </cell>
          <cell r="C289" t="str">
            <v>m²</v>
          </cell>
          <cell r="D289">
            <v>11</v>
          </cell>
          <cell r="E289">
            <v>22.2</v>
          </cell>
          <cell r="F289">
            <v>-0.30500000000000005</v>
          </cell>
        </row>
        <row r="290">
          <cell r="A290">
            <v>289</v>
          </cell>
          <cell r="B290" t="str">
            <v>Porta P5(0,50x2,00), compensado completa</v>
          </cell>
          <cell r="C290" t="str">
            <v>und</v>
          </cell>
          <cell r="D290">
            <v>2</v>
          </cell>
          <cell r="E290">
            <v>118.75</v>
          </cell>
          <cell r="F290">
            <v>-0.27149999999999996</v>
          </cell>
        </row>
        <row r="291">
          <cell r="A291">
            <v>290</v>
          </cell>
          <cell r="B291" t="str">
            <v>INSTALAÇÕES HIDRO-SANITÁRIAS</v>
          </cell>
          <cell r="C291" t="str">
            <v>UND</v>
          </cell>
          <cell r="D291">
            <v>1</v>
          </cell>
          <cell r="E291">
            <v>7375</v>
          </cell>
          <cell r="F291">
            <v>-0.28431499999999998</v>
          </cell>
        </row>
        <row r="292">
          <cell r="A292">
            <v>291</v>
          </cell>
          <cell r="B292" t="str">
            <v>vidro 4mm fume</v>
          </cell>
          <cell r="C292" t="str">
            <v>m2</v>
          </cell>
          <cell r="D292">
            <v>3.4</v>
          </cell>
          <cell r="E292">
            <v>65</v>
          </cell>
          <cell r="F292">
            <v>-0.31499999999999995</v>
          </cell>
        </row>
        <row r="293">
          <cell r="A293">
            <v>292</v>
          </cell>
          <cell r="B293" t="str">
            <v>Alvenaria de pedra argamassa para fundação</v>
          </cell>
          <cell r="C293" t="str">
            <v>m³</v>
          </cell>
          <cell r="D293">
            <v>1.3</v>
          </cell>
          <cell r="E293">
            <v>155.4</v>
          </cell>
          <cell r="F293">
            <v>-0.32415000000000005</v>
          </cell>
        </row>
        <row r="294">
          <cell r="A294">
            <v>293</v>
          </cell>
          <cell r="B294" t="str">
            <v>GRADE EM FERRO CHATO 1 1/2" X 1/2" CONF. PROJETO</v>
          </cell>
          <cell r="C294" t="str">
            <v>M2</v>
          </cell>
          <cell r="D294">
            <v>1.2</v>
          </cell>
          <cell r="E294">
            <v>162.46</v>
          </cell>
          <cell r="F294">
            <v>-0.33414999999999995</v>
          </cell>
        </row>
        <row r="295">
          <cell r="A295">
            <v>294</v>
          </cell>
          <cell r="B295" t="str">
            <v>ASSENTAMENTO S/FORNN. DE TUBO OU CONEXÃO DE F°F° OU AÇO, C/FLANGES, CLASSE PN-10, DN 100</v>
          </cell>
          <cell r="C295" t="str">
            <v>UN</v>
          </cell>
          <cell r="D295">
            <v>30</v>
          </cell>
          <cell r="E295">
            <v>6.49</v>
          </cell>
          <cell r="F295">
            <v>-0.38505392912172565</v>
          </cell>
        </row>
        <row r="296">
          <cell r="A296">
            <v>295</v>
          </cell>
          <cell r="B296" t="str">
            <v>ASSENTAMENTO S/FORNN. DE TUBO OU CONEXÃO DE F°F° OU AÇO, C/FLANGES, CLASSE PN-10, DN 200</v>
          </cell>
          <cell r="C296" t="str">
            <v>UN</v>
          </cell>
          <cell r="D296">
            <v>30</v>
          </cell>
          <cell r="E296">
            <v>6.49</v>
          </cell>
          <cell r="F296">
            <v>-0.52696456086286592</v>
          </cell>
        </row>
        <row r="297">
          <cell r="A297">
            <v>296</v>
          </cell>
          <cell r="B297" t="str">
            <v>INSTALAÇÕES ELÉTRICAS</v>
          </cell>
          <cell r="C297" t="str">
            <v>UND</v>
          </cell>
          <cell r="D297">
            <v>1</v>
          </cell>
          <cell r="E297">
            <v>16105.86</v>
          </cell>
          <cell r="F297">
            <v>-0.30500000000000005</v>
          </cell>
        </row>
        <row r="298">
          <cell r="A298">
            <v>297</v>
          </cell>
          <cell r="B298" t="str">
            <v>MONTAGEM DE PAINEL DE PARTIDA P/CONJ. ELETROBOMBA DE 15,1 A 40 CV</v>
          </cell>
          <cell r="C298" t="str">
            <v>UN</v>
          </cell>
          <cell r="D298">
            <v>2</v>
          </cell>
          <cell r="E298">
            <v>91.08</v>
          </cell>
          <cell r="F298">
            <v>-0.28500000000000003</v>
          </cell>
        </row>
        <row r="299">
          <cell r="A299">
            <v>298</v>
          </cell>
          <cell r="B299" t="str">
            <v>Cobertura completa com telha cerâmica canal</v>
          </cell>
          <cell r="C299" t="str">
            <v>m²</v>
          </cell>
          <cell r="D299">
            <v>7.5</v>
          </cell>
          <cell r="E299">
            <v>22.64</v>
          </cell>
          <cell r="F299">
            <v>-0.30500000000000005</v>
          </cell>
        </row>
        <row r="300">
          <cell r="A300">
            <v>299</v>
          </cell>
          <cell r="B300" t="str">
            <v>ASSENTAMENTO DE TUBO CA 2 PB JE DN 700 NBR 8890</v>
          </cell>
          <cell r="C300" t="str">
            <v>M</v>
          </cell>
          <cell r="D300">
            <v>12</v>
          </cell>
          <cell r="E300">
            <v>13.31</v>
          </cell>
          <cell r="F300">
            <v>-0.3117956423741548</v>
          </cell>
        </row>
        <row r="301">
          <cell r="A301">
            <v>300</v>
          </cell>
          <cell r="B301" t="str">
            <v>Bancada de granilite</v>
          </cell>
          <cell r="C301" t="str">
            <v>m2</v>
          </cell>
          <cell r="D301">
            <v>0.6</v>
          </cell>
          <cell r="E301">
            <v>247.5</v>
          </cell>
          <cell r="F301">
            <v>-0.28431499999999998</v>
          </cell>
        </row>
        <row r="302">
          <cell r="A302">
            <v>301</v>
          </cell>
          <cell r="B302" t="str">
            <v>CARGA MECANIZADA DE TERRA EM CAMINHÃO BASCULANTE</v>
          </cell>
          <cell r="C302" t="str">
            <v>M³</v>
          </cell>
          <cell r="D302">
            <v>48.6</v>
          </cell>
          <cell r="E302">
            <v>3.03</v>
          </cell>
          <cell r="F302">
            <v>-0.31499999999999984</v>
          </cell>
        </row>
        <row r="303">
          <cell r="A303">
            <v>302</v>
          </cell>
          <cell r="B303" t="str">
            <v>ESCAVAÇÃO MECÂNICA SOLO DE 2A.CAT. PROF. ATÉ 2.00m</v>
          </cell>
          <cell r="C303" t="str">
            <v>M³</v>
          </cell>
          <cell r="D303">
            <v>10.8</v>
          </cell>
          <cell r="E303">
            <v>12.11</v>
          </cell>
          <cell r="F303">
            <v>-0.32415000000000005</v>
          </cell>
        </row>
        <row r="304">
          <cell r="A304">
            <v>303</v>
          </cell>
          <cell r="B304" t="str">
            <v>MONTAGEM DE PAINEL DE PARTIDA P/CONJ. ELETROBOMBA DE 3,1 A 15 CV</v>
          </cell>
          <cell r="C304" t="str">
            <v>UN</v>
          </cell>
          <cell r="D304">
            <v>1</v>
          </cell>
          <cell r="E304">
            <v>91.08</v>
          </cell>
          <cell r="F304">
            <v>-0.33414999999999995</v>
          </cell>
        </row>
        <row r="305">
          <cell r="A305">
            <v>304</v>
          </cell>
          <cell r="B305" t="str">
            <v>MONTAGEM DE PAINEL DE PARTIDA P/CONJ. ELETROBOMBA DE 5,1 A 15 CV</v>
          </cell>
          <cell r="C305" t="str">
            <v>UN</v>
          </cell>
          <cell r="D305">
            <v>1</v>
          </cell>
          <cell r="E305">
            <v>91.08</v>
          </cell>
          <cell r="F305">
            <v>-0.35414999999999996</v>
          </cell>
        </row>
        <row r="306">
          <cell r="A306">
            <v>305</v>
          </cell>
          <cell r="B306" t="str">
            <v>Placas de concreto armado para prateleira e=5cm ( 1,20x,50)</v>
          </cell>
          <cell r="C306" t="str">
            <v>m2</v>
          </cell>
          <cell r="D306">
            <v>1.56</v>
          </cell>
          <cell r="E306">
            <v>56.25</v>
          </cell>
          <cell r="F306">
            <v>-0.31499999999999995</v>
          </cell>
        </row>
        <row r="307">
          <cell r="A307">
            <v>306</v>
          </cell>
          <cell r="B307" t="str">
            <v>ESCAVAÇÃO Mec SOLO DE 1A.CAT. PROF. DE 2 a 4m</v>
          </cell>
          <cell r="C307" t="str">
            <v>M³</v>
          </cell>
          <cell r="D307">
            <v>11.34</v>
          </cell>
          <cell r="E307">
            <v>7.1</v>
          </cell>
          <cell r="F307">
            <v>-0.30500000000000016</v>
          </cell>
        </row>
        <row r="308">
          <cell r="A308">
            <v>307</v>
          </cell>
          <cell r="B308" t="str">
            <v>Limpeza do terreno</v>
          </cell>
          <cell r="C308" t="str">
            <v>m2</v>
          </cell>
          <cell r="D308">
            <v>80</v>
          </cell>
          <cell r="E308">
            <v>1.5</v>
          </cell>
          <cell r="F308">
            <v>-0.28500000000000003</v>
          </cell>
        </row>
        <row r="309">
          <cell r="A309">
            <v>308</v>
          </cell>
          <cell r="B309" t="str">
            <v>Piso em cerâmica esmaltada</v>
          </cell>
          <cell r="C309" t="str">
            <v>m²</v>
          </cell>
          <cell r="D309">
            <v>3</v>
          </cell>
          <cell r="E309">
            <v>26.56</v>
          </cell>
          <cell r="F309">
            <v>-0.30500000000000005</v>
          </cell>
        </row>
        <row r="310">
          <cell r="A310">
            <v>309</v>
          </cell>
          <cell r="B310" t="str">
            <v>TAMPA DE INPEÇÃO EM CHAPA DE AÇO (0,70*0,70)</v>
          </cell>
          <cell r="C310" t="str">
            <v>M2</v>
          </cell>
          <cell r="D310">
            <v>0.98</v>
          </cell>
          <cell r="E310">
            <v>73.599999999999994</v>
          </cell>
          <cell r="F310">
            <v>-0.27149999999999996</v>
          </cell>
        </row>
        <row r="311">
          <cell r="A311">
            <v>310</v>
          </cell>
          <cell r="B311" t="str">
            <v>Concreto armado para cinta</v>
          </cell>
          <cell r="C311" t="str">
            <v>m³</v>
          </cell>
          <cell r="D311">
            <v>0.11</v>
          </cell>
          <cell r="E311">
            <v>601</v>
          </cell>
          <cell r="F311">
            <v>-0.35925124792013308</v>
          </cell>
        </row>
        <row r="312">
          <cell r="A312">
            <v>311</v>
          </cell>
          <cell r="B312" t="str">
            <v>Chapisco no traço 1:3 (cimento e areia grossa)</v>
          </cell>
          <cell r="C312" t="str">
            <v>m²</v>
          </cell>
          <cell r="D312">
            <v>30.7</v>
          </cell>
          <cell r="E312">
            <v>2.11</v>
          </cell>
          <cell r="F312">
            <v>-0.31499999999999995</v>
          </cell>
        </row>
        <row r="313">
          <cell r="A313">
            <v>312</v>
          </cell>
          <cell r="B313" t="str">
            <v>Baldrame 1 vez</v>
          </cell>
          <cell r="C313" t="str">
            <v>m²</v>
          </cell>
          <cell r="D313">
            <v>1.95</v>
          </cell>
          <cell r="E313">
            <v>32.44</v>
          </cell>
          <cell r="F313">
            <v>-0.32415000000000005</v>
          </cell>
        </row>
        <row r="314">
          <cell r="A314">
            <v>313</v>
          </cell>
          <cell r="B314" t="str">
            <v>Caiação de parede c/ 3 demãos</v>
          </cell>
          <cell r="C314" t="str">
            <v>m²</v>
          </cell>
          <cell r="D314">
            <v>30.7</v>
          </cell>
          <cell r="E314">
            <v>1.99</v>
          </cell>
          <cell r="F314">
            <v>-0.33414999999999995</v>
          </cell>
        </row>
        <row r="315">
          <cell r="A315">
            <v>314</v>
          </cell>
          <cell r="B315" t="str">
            <v>LOCAÇÃO DA OBRA - EXECUÇÃO DE GABARITO</v>
          </cell>
          <cell r="C315" t="str">
            <v>M²</v>
          </cell>
          <cell r="D315">
            <v>27</v>
          </cell>
          <cell r="E315">
            <v>5.2</v>
          </cell>
          <cell r="F315">
            <v>-0.35414999999999996</v>
          </cell>
        </row>
        <row r="316">
          <cell r="A316">
            <v>315</v>
          </cell>
          <cell r="B316" t="str">
            <v>Esmalte sintetico em porta de chapa</v>
          </cell>
          <cell r="C316" t="str">
            <v>m²</v>
          </cell>
          <cell r="D316">
            <v>4</v>
          </cell>
          <cell r="E316">
            <v>10</v>
          </cell>
          <cell r="F316">
            <v>-0.31499999999999995</v>
          </cell>
        </row>
        <row r="317">
          <cell r="A317">
            <v>316</v>
          </cell>
          <cell r="B317" t="str">
            <v>Piso de regularização em concreto simples</v>
          </cell>
          <cell r="C317" t="str">
            <v>m²</v>
          </cell>
          <cell r="D317">
            <v>3</v>
          </cell>
          <cell r="E317">
            <v>12.94</v>
          </cell>
          <cell r="F317">
            <v>-0.30500000000000005</v>
          </cell>
        </row>
        <row r="318">
          <cell r="A318">
            <v>317</v>
          </cell>
          <cell r="B318" t="str">
            <v>Aterro apiloado</v>
          </cell>
          <cell r="C318" t="str">
            <v>m³</v>
          </cell>
          <cell r="D318">
            <v>0.7</v>
          </cell>
          <cell r="E318">
            <v>30.32</v>
          </cell>
          <cell r="F318">
            <v>-0.2579155672823219</v>
          </cell>
        </row>
        <row r="319">
          <cell r="A319">
            <v>318</v>
          </cell>
          <cell r="B319" t="str">
            <v>CARGA TRANSPORTE E DESCARGA DE TUBO CA 2 PB JE DN 700 NBR 8890 ATE 10KM</v>
          </cell>
          <cell r="C319" t="str">
            <v>M</v>
          </cell>
          <cell r="D319">
            <v>12</v>
          </cell>
          <cell r="E319">
            <v>1.76</v>
          </cell>
          <cell r="F319">
            <v>-0.30500000000000005</v>
          </cell>
        </row>
        <row r="320">
          <cell r="A320">
            <v>319</v>
          </cell>
          <cell r="B320" t="str">
            <v>Limpeza da obra</v>
          </cell>
          <cell r="C320" t="str">
            <v>m²</v>
          </cell>
          <cell r="D320">
            <v>6</v>
          </cell>
          <cell r="E320">
            <v>2.98</v>
          </cell>
          <cell r="F320">
            <v>-0.24496644295302017</v>
          </cell>
        </row>
        <row r="321">
          <cell r="A321">
            <v>320</v>
          </cell>
          <cell r="B321" t="str">
            <v>TUBO DE PVC D=50MM</v>
          </cell>
          <cell r="C321" t="str">
            <v>M</v>
          </cell>
          <cell r="D321">
            <v>2.4</v>
          </cell>
          <cell r="E321">
            <v>7.14</v>
          </cell>
          <cell r="F321">
            <v>-0.28431499999999998</v>
          </cell>
        </row>
        <row r="322">
          <cell r="A322">
            <v>321</v>
          </cell>
          <cell r="B322" t="str">
            <v>Limpeza do terreno</v>
          </cell>
          <cell r="C322" t="str">
            <v>m²</v>
          </cell>
          <cell r="D322">
            <v>36</v>
          </cell>
          <cell r="E322">
            <v>1.5</v>
          </cell>
          <cell r="F322">
            <v>-0.30666666666666664</v>
          </cell>
        </row>
        <row r="323">
          <cell r="A323">
            <v>322</v>
          </cell>
          <cell r="B323" t="str">
            <v>Escavação Manual</v>
          </cell>
          <cell r="C323" t="str">
            <v>m³</v>
          </cell>
          <cell r="D323">
            <v>1.3</v>
          </cell>
          <cell r="E323">
            <v>10.66</v>
          </cell>
          <cell r="F323">
            <v>-0.32415000000000005</v>
          </cell>
        </row>
        <row r="324">
          <cell r="A324">
            <v>323</v>
          </cell>
          <cell r="B324" t="str">
            <v>CAIXA INSP. EM ANEL DE CONCRETO ARMADO CA1 D=40CM; H=0,50CM P/ RAMAL DE ESGOTO</v>
          </cell>
          <cell r="C324" t="str">
            <v>UND</v>
          </cell>
          <cell r="D324">
            <v>0</v>
          </cell>
          <cell r="E324">
            <v>72.349999999999994</v>
          </cell>
          <cell r="F324">
            <v>-0.31582584657912915</v>
          </cell>
        </row>
        <row r="325">
          <cell r="A325">
            <v>324</v>
          </cell>
          <cell r="B325" t="str">
            <v>ESCAVAÇÃO MECÂNICA DE ÁREA EM SOLO DE 1ª CATEGORIA, COM PROF. DE 2,00M A 4M</v>
          </cell>
          <cell r="C325" t="str">
            <v>M3</v>
          </cell>
          <cell r="D325">
            <v>0</v>
          </cell>
          <cell r="E325">
            <v>7.1</v>
          </cell>
          <cell r="F325">
            <v>-0.30563380281690145</v>
          </cell>
        </row>
        <row r="326">
          <cell r="A326">
            <v>325</v>
          </cell>
          <cell r="B326" t="str">
            <v>TRANSPORTE DE MATERIAL - ENTULHO</v>
          </cell>
          <cell r="C326" t="str">
            <v>M3 X KM</v>
          </cell>
          <cell r="D326">
            <v>0</v>
          </cell>
          <cell r="E326">
            <v>1.29</v>
          </cell>
          <cell r="F326">
            <v>-0.24031007751937983</v>
          </cell>
        </row>
      </sheetData>
      <sheetData sheetId="46">
        <row r="1">
          <cell r="C1" t="str">
            <v>AGESPISA - AREAIS</v>
          </cell>
        </row>
        <row r="3">
          <cell r="C3" t="str">
            <v>COMPOSIÇÃO DE PREÇO UNITÁRIO</v>
          </cell>
        </row>
        <row r="5">
          <cell r="B5">
            <v>1</v>
          </cell>
          <cell r="C5">
            <v>1</v>
          </cell>
          <cell r="D5" t="str">
            <v>RECOMPOSIÇÃO DE CAPA EM CONCRETO ASFÁLTICA (CBUQ), ESP.= 5CM</v>
          </cell>
          <cell r="I5" t="str">
            <v>M2</v>
          </cell>
          <cell r="K5">
            <v>30.06</v>
          </cell>
        </row>
        <row r="7">
          <cell r="C7" t="str">
            <v>CÓDIGO</v>
          </cell>
          <cell r="D7" t="str">
            <v>DESCRIÇÃO DO SERVIÇO</v>
          </cell>
          <cell r="F7" t="str">
            <v>UNIDADE</v>
          </cell>
          <cell r="G7" t="str">
            <v>COEF.</v>
          </cell>
          <cell r="H7" t="str">
            <v>PR. UNITÁRIO</v>
          </cell>
          <cell r="I7" t="str">
            <v>PR. TOTAL</v>
          </cell>
        </row>
        <row r="8">
          <cell r="C8" t="str">
            <v>IE0316</v>
          </cell>
          <cell r="D8" t="str">
            <v>COMPACTADOR DE PLACA           VIBRATËRIA HP 4 (CHP)</v>
          </cell>
          <cell r="F8" t="str">
            <v>H</v>
          </cell>
          <cell r="G8">
            <v>5.3800000000000001E-2</v>
          </cell>
          <cell r="H8">
            <v>16.46</v>
          </cell>
          <cell r="I8">
            <v>0.89</v>
          </cell>
          <cell r="K8" t="str">
            <v>IE0316</v>
          </cell>
          <cell r="L8">
            <v>5.3800000000000001E-2</v>
          </cell>
          <cell r="M8">
            <v>30.06</v>
          </cell>
          <cell r="N8">
            <v>1.6172279999999999</v>
          </cell>
        </row>
        <row r="9">
          <cell r="C9" t="str">
            <v>IH0006</v>
          </cell>
          <cell r="D9" t="str">
            <v>SERVENTE</v>
          </cell>
          <cell r="F9" t="str">
            <v>H</v>
          </cell>
          <cell r="G9">
            <v>0.1</v>
          </cell>
          <cell r="H9">
            <v>4.4723219814241482</v>
          </cell>
          <cell r="I9">
            <v>0.45</v>
          </cell>
          <cell r="K9" t="str">
            <v>IH0006</v>
          </cell>
          <cell r="L9">
            <v>0.1</v>
          </cell>
          <cell r="M9">
            <v>30.06</v>
          </cell>
          <cell r="N9">
            <v>3.0060000000000002</v>
          </cell>
        </row>
        <row r="10">
          <cell r="C10" t="str">
            <v>IM4922</v>
          </cell>
          <cell r="D10" t="str">
            <v>CONCRETO BETUMINOSO USINADO A  QUENTE - CBUQ</v>
          </cell>
          <cell r="F10" t="str">
            <v>T</v>
          </cell>
          <cell r="G10">
            <v>0.12</v>
          </cell>
          <cell r="H10">
            <v>160</v>
          </cell>
          <cell r="I10">
            <v>19.2</v>
          </cell>
          <cell r="K10" t="str">
            <v>IM4922</v>
          </cell>
          <cell r="L10">
            <v>0.12</v>
          </cell>
          <cell r="M10">
            <v>30.06</v>
          </cell>
          <cell r="N10">
            <v>3.6071999999999997</v>
          </cell>
        </row>
        <row r="11">
          <cell r="C11" t="str">
            <v>IN0642</v>
          </cell>
          <cell r="D11" t="str">
            <v>CAMINH+O BASCULANTE 6 M3 (CHP)</v>
          </cell>
          <cell r="F11" t="str">
            <v>H</v>
          </cell>
          <cell r="G11">
            <v>5.1999999999999998E-2</v>
          </cell>
          <cell r="H11">
            <v>28</v>
          </cell>
          <cell r="I11">
            <v>1.46</v>
          </cell>
          <cell r="K11" t="str">
            <v>IN0642</v>
          </cell>
          <cell r="L11">
            <v>5.1999999999999998E-2</v>
          </cell>
          <cell r="M11">
            <v>30.06</v>
          </cell>
          <cell r="N11">
            <v>1.5631199999999998</v>
          </cell>
        </row>
        <row r="12">
          <cell r="C12">
            <v>0</v>
          </cell>
          <cell r="D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M12">
            <v>30.06</v>
          </cell>
          <cell r="N12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M13">
            <v>30.06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M14">
            <v>30.06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M15">
            <v>30.06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M16">
            <v>30.06</v>
          </cell>
          <cell r="N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M17">
            <v>30.06</v>
          </cell>
          <cell r="N17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M18">
            <v>30.06</v>
          </cell>
          <cell r="N18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M19">
            <v>30.06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M20">
            <v>30.06</v>
          </cell>
          <cell r="N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M21">
            <v>30.06</v>
          </cell>
          <cell r="N21">
            <v>0</v>
          </cell>
        </row>
        <row r="22">
          <cell r="C22">
            <v>0</v>
          </cell>
          <cell r="D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M22">
            <v>30.06</v>
          </cell>
          <cell r="N22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M23">
            <v>30.06</v>
          </cell>
          <cell r="N23">
            <v>0</v>
          </cell>
        </row>
        <row r="24">
          <cell r="C24">
            <v>0</v>
          </cell>
          <cell r="D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M24">
            <v>30.06</v>
          </cell>
          <cell r="N24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M25">
            <v>30.06</v>
          </cell>
          <cell r="N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M26">
            <v>30.06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M27">
            <v>30.06</v>
          </cell>
          <cell r="N27">
            <v>0</v>
          </cell>
        </row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M28">
            <v>30.06</v>
          </cell>
          <cell r="N28">
            <v>0</v>
          </cell>
        </row>
        <row r="29">
          <cell r="C29" t="str">
            <v xml:space="preserve">TOTAL </v>
          </cell>
          <cell r="I29">
            <v>22</v>
          </cell>
        </row>
        <row r="30">
          <cell r="C30" t="str">
            <v>BDI %</v>
          </cell>
          <cell r="H30">
            <v>0</v>
          </cell>
          <cell r="I30">
            <v>0</v>
          </cell>
        </row>
        <row r="31">
          <cell r="A31">
            <v>1</v>
          </cell>
          <cell r="C31" t="str">
            <v>TOTAL DO SERVIÇO</v>
          </cell>
          <cell r="I31">
            <v>22</v>
          </cell>
          <cell r="K31">
            <v>30.06</v>
          </cell>
          <cell r="L31">
            <v>-0.26813040585495673</v>
          </cell>
        </row>
        <row r="32">
          <cell r="C32" t="str">
            <v>AGESPISA - AREAIS</v>
          </cell>
        </row>
        <row r="34">
          <cell r="C34" t="str">
            <v>COMPOSIÇÃO DE PREÇO UNITÁRIO</v>
          </cell>
        </row>
        <row r="36">
          <cell r="B36">
            <v>2</v>
          </cell>
          <cell r="C36">
            <v>2</v>
          </cell>
          <cell r="D36" t="str">
            <v>REATERRO DE VALAS COMPACT. MECAN.  C/ MAT. DE EMPRÉSTIMO C/ CONTROLE DO GC&gt;=95%</v>
          </cell>
          <cell r="I36" t="str">
            <v>M3</v>
          </cell>
          <cell r="K36">
            <v>37.54</v>
          </cell>
        </row>
        <row r="38">
          <cell r="C38" t="str">
            <v>CÓDIGO</v>
          </cell>
          <cell r="D38" t="str">
            <v>DESCRIÇÃO DO SERVIÇO</v>
          </cell>
          <cell r="F38" t="str">
            <v>UNIDADE</v>
          </cell>
          <cell r="G38" t="str">
            <v>COEF.</v>
          </cell>
          <cell r="H38" t="str">
            <v>PR. UNITÁRIO</v>
          </cell>
          <cell r="I38" t="str">
            <v>PR. TOTAL</v>
          </cell>
        </row>
        <row r="39">
          <cell r="C39" t="str">
            <v>IH0006</v>
          </cell>
          <cell r="D39" t="str">
            <v>SERVENTE</v>
          </cell>
          <cell r="F39" t="str">
            <v>H</v>
          </cell>
          <cell r="G39">
            <v>1.05</v>
          </cell>
          <cell r="H39">
            <v>4.4723219814241482</v>
          </cell>
          <cell r="I39">
            <v>4.7</v>
          </cell>
          <cell r="K39" t="str">
            <v>IH0006</v>
          </cell>
          <cell r="L39">
            <v>1.05</v>
          </cell>
          <cell r="M39">
            <v>37.54</v>
          </cell>
          <cell r="N39">
            <v>39.417000000000002</v>
          </cell>
        </row>
        <row r="40">
          <cell r="C40" t="str">
            <v>IM6299</v>
          </cell>
          <cell r="D40" t="str">
            <v>INDENIZAÃ+O DE JAZIDA</v>
          </cell>
          <cell r="F40" t="str">
            <v>M3</v>
          </cell>
          <cell r="G40">
            <v>1.3</v>
          </cell>
          <cell r="H40">
            <v>15</v>
          </cell>
          <cell r="I40">
            <v>19.5</v>
          </cell>
          <cell r="K40" t="str">
            <v>IM6299</v>
          </cell>
          <cell r="L40">
            <v>1.3</v>
          </cell>
          <cell r="M40">
            <v>37.54</v>
          </cell>
          <cell r="N40">
            <v>48.802</v>
          </cell>
        </row>
        <row r="41">
          <cell r="C41" t="str">
            <v>IN0645</v>
          </cell>
          <cell r="D41" t="str">
            <v>CAMINH+O TANQUE 6.000 l (CHP)</v>
          </cell>
          <cell r="F41" t="str">
            <v>H</v>
          </cell>
          <cell r="G41">
            <v>3.5000000000000003E-2</v>
          </cell>
          <cell r="H41">
            <v>32</v>
          </cell>
          <cell r="I41">
            <v>1.1200000000000001</v>
          </cell>
          <cell r="K41" t="str">
            <v>IN0645</v>
          </cell>
          <cell r="L41">
            <v>3.5000000000000003E-2</v>
          </cell>
          <cell r="M41">
            <v>37.54</v>
          </cell>
          <cell r="N41">
            <v>1.3139000000000001</v>
          </cell>
        </row>
        <row r="42">
          <cell r="C42" t="str">
            <v>IN0649</v>
          </cell>
          <cell r="D42" t="str">
            <v>COMPACTADOR DE PLACA           VIBRATËRIA HP 7 (CHP)</v>
          </cell>
          <cell r="F42" t="str">
            <v>H</v>
          </cell>
          <cell r="G42">
            <v>3.5000000000000003E-2</v>
          </cell>
          <cell r="H42">
            <v>26</v>
          </cell>
          <cell r="I42">
            <v>0.91</v>
          </cell>
          <cell r="K42" t="str">
            <v>IN0649</v>
          </cell>
          <cell r="L42">
            <v>3.5000000000000003E-2</v>
          </cell>
          <cell r="M42">
            <v>37.54</v>
          </cell>
          <cell r="N42">
            <v>1.3139000000000001</v>
          </cell>
        </row>
        <row r="43"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M43">
            <v>37.54</v>
          </cell>
          <cell r="N43">
            <v>0</v>
          </cell>
        </row>
        <row r="44">
          <cell r="C44">
            <v>0</v>
          </cell>
          <cell r="D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M44">
            <v>37.54</v>
          </cell>
          <cell r="N44">
            <v>0</v>
          </cell>
        </row>
        <row r="45">
          <cell r="C45">
            <v>0</v>
          </cell>
          <cell r="D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M45">
            <v>37.54</v>
          </cell>
          <cell r="N45">
            <v>0</v>
          </cell>
        </row>
        <row r="46">
          <cell r="C46">
            <v>0</v>
          </cell>
          <cell r="D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M46">
            <v>37.54</v>
          </cell>
          <cell r="N46">
            <v>0</v>
          </cell>
        </row>
        <row r="47">
          <cell r="C47">
            <v>0</v>
          </cell>
          <cell r="D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M47">
            <v>37.54</v>
          </cell>
          <cell r="N47">
            <v>0</v>
          </cell>
        </row>
        <row r="48">
          <cell r="C48">
            <v>0</v>
          </cell>
          <cell r="D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M48">
            <v>37.54</v>
          </cell>
          <cell r="N48">
            <v>0</v>
          </cell>
        </row>
        <row r="49">
          <cell r="C49">
            <v>0</v>
          </cell>
          <cell r="D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M49">
            <v>37.54</v>
          </cell>
          <cell r="N49">
            <v>0</v>
          </cell>
        </row>
        <row r="50">
          <cell r="C50">
            <v>0</v>
          </cell>
          <cell r="D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M50">
            <v>37.54</v>
          </cell>
          <cell r="N50">
            <v>0</v>
          </cell>
        </row>
        <row r="51">
          <cell r="C51">
            <v>0</v>
          </cell>
          <cell r="D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M51">
            <v>37.54</v>
          </cell>
          <cell r="N51">
            <v>0</v>
          </cell>
        </row>
        <row r="52">
          <cell r="C52">
            <v>0</v>
          </cell>
          <cell r="D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M52">
            <v>37.54</v>
          </cell>
          <cell r="N52">
            <v>0</v>
          </cell>
        </row>
        <row r="53">
          <cell r="C53">
            <v>0</v>
          </cell>
          <cell r="D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M53">
            <v>37.54</v>
          </cell>
          <cell r="N53">
            <v>0</v>
          </cell>
        </row>
        <row r="54">
          <cell r="C54">
            <v>0</v>
          </cell>
          <cell r="D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M54">
            <v>37.54</v>
          </cell>
          <cell r="N54">
            <v>0</v>
          </cell>
        </row>
        <row r="55">
          <cell r="C55">
            <v>0</v>
          </cell>
          <cell r="D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M55">
            <v>37.54</v>
          </cell>
          <cell r="N55">
            <v>0</v>
          </cell>
        </row>
        <row r="56">
          <cell r="C56">
            <v>0</v>
          </cell>
          <cell r="D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M56">
            <v>37.54</v>
          </cell>
          <cell r="N56">
            <v>0</v>
          </cell>
        </row>
        <row r="57">
          <cell r="C57">
            <v>0</v>
          </cell>
          <cell r="D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M57">
            <v>37.54</v>
          </cell>
          <cell r="N57">
            <v>0</v>
          </cell>
        </row>
        <row r="58">
          <cell r="C58">
            <v>0</v>
          </cell>
          <cell r="D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M58">
            <v>37.54</v>
          </cell>
          <cell r="N58">
            <v>0</v>
          </cell>
        </row>
        <row r="59">
          <cell r="C59">
            <v>0</v>
          </cell>
          <cell r="D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M59">
            <v>37.54</v>
          </cell>
          <cell r="N59">
            <v>0</v>
          </cell>
        </row>
        <row r="60">
          <cell r="C60" t="str">
            <v xml:space="preserve">TOTAL </v>
          </cell>
          <cell r="I60">
            <v>26.23</v>
          </cell>
        </row>
        <row r="61">
          <cell r="C61" t="str">
            <v>BDI %</v>
          </cell>
          <cell r="H61">
            <v>0</v>
          </cell>
          <cell r="I61">
            <v>0</v>
          </cell>
        </row>
        <row r="62">
          <cell r="A62">
            <v>2</v>
          </cell>
          <cell r="C62" t="str">
            <v>TOTAL DO SERVIÇO</v>
          </cell>
          <cell r="I62">
            <v>26.23</v>
          </cell>
          <cell r="K62" t="e">
            <v>#REF!</v>
          </cell>
          <cell r="L62" t="e">
            <v>#REF!</v>
          </cell>
        </row>
        <row r="63">
          <cell r="C63" t="str">
            <v>AGESPISA - AREAIS</v>
          </cell>
        </row>
        <row r="65">
          <cell r="C65" t="str">
            <v>COMPOSIÇÃO DE PREÇO UNITÁRIO</v>
          </cell>
        </row>
        <row r="67">
          <cell r="B67">
            <v>3</v>
          </cell>
          <cell r="C67">
            <v>3</v>
          </cell>
          <cell r="D67" t="str">
            <v>TUBO PVC P/ REDE COLETORA JEI NBR 7362   DN150</v>
          </cell>
          <cell r="I67" t="str">
            <v>M</v>
          </cell>
          <cell r="K67">
            <v>23.35</v>
          </cell>
        </row>
        <row r="69">
          <cell r="C69" t="str">
            <v>CÓDIGO</v>
          </cell>
          <cell r="D69" t="str">
            <v>DESCRIÇÃO DO SERVIÇO</v>
          </cell>
          <cell r="F69" t="str">
            <v>UNIDADE</v>
          </cell>
          <cell r="G69" t="str">
            <v>COEF.</v>
          </cell>
          <cell r="H69" t="str">
            <v>PR. UNITÁRIO</v>
          </cell>
          <cell r="I69" t="str">
            <v>PR. TOTAL</v>
          </cell>
        </row>
        <row r="70">
          <cell r="C70" t="str">
            <v>IM6164</v>
          </cell>
          <cell r="D70" t="str">
            <v>TUBO PVC R-GIDO PARA ESGOTO -  150MM (6')</v>
          </cell>
          <cell r="F70" t="str">
            <v>M</v>
          </cell>
          <cell r="G70">
            <v>1.01</v>
          </cell>
          <cell r="H70">
            <v>12.2</v>
          </cell>
          <cell r="I70">
            <v>12.32</v>
          </cell>
          <cell r="K70" t="str">
            <v>IM6164</v>
          </cell>
          <cell r="L70">
            <v>1.01</v>
          </cell>
          <cell r="M70">
            <v>23.35</v>
          </cell>
          <cell r="N70">
            <v>23.583500000000001</v>
          </cell>
        </row>
        <row r="71">
          <cell r="C71">
            <v>0</v>
          </cell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M71">
            <v>23.35</v>
          </cell>
          <cell r="N71">
            <v>0</v>
          </cell>
        </row>
        <row r="72">
          <cell r="C72">
            <v>0</v>
          </cell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M72">
            <v>23.35</v>
          </cell>
          <cell r="N72">
            <v>0</v>
          </cell>
        </row>
        <row r="73">
          <cell r="C73">
            <v>0</v>
          </cell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M73">
            <v>23.35</v>
          </cell>
          <cell r="N73">
            <v>0</v>
          </cell>
        </row>
        <row r="74">
          <cell r="C74">
            <v>0</v>
          </cell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M74">
            <v>23.35</v>
          </cell>
          <cell r="N74">
            <v>0</v>
          </cell>
        </row>
        <row r="75">
          <cell r="C75">
            <v>0</v>
          </cell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M75">
            <v>23.35</v>
          </cell>
          <cell r="N75">
            <v>0</v>
          </cell>
        </row>
        <row r="76">
          <cell r="C76">
            <v>0</v>
          </cell>
          <cell r="D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M76">
            <v>23.35</v>
          </cell>
          <cell r="N76">
            <v>0</v>
          </cell>
        </row>
        <row r="77">
          <cell r="C77">
            <v>0</v>
          </cell>
          <cell r="D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M77">
            <v>23.35</v>
          </cell>
          <cell r="N77">
            <v>0</v>
          </cell>
        </row>
        <row r="78">
          <cell r="C78">
            <v>0</v>
          </cell>
          <cell r="D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M78">
            <v>23.35</v>
          </cell>
          <cell r="N78">
            <v>0</v>
          </cell>
        </row>
        <row r="79">
          <cell r="C79">
            <v>0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M79">
            <v>23.35</v>
          </cell>
          <cell r="N79">
            <v>0</v>
          </cell>
        </row>
        <row r="80">
          <cell r="C80">
            <v>0</v>
          </cell>
          <cell r="D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M80">
            <v>23.35</v>
          </cell>
          <cell r="N80">
            <v>0</v>
          </cell>
        </row>
        <row r="81">
          <cell r="C81">
            <v>0</v>
          </cell>
          <cell r="D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M81">
            <v>23.35</v>
          </cell>
          <cell r="N81">
            <v>0</v>
          </cell>
        </row>
        <row r="82">
          <cell r="C82">
            <v>0</v>
          </cell>
          <cell r="D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M82">
            <v>23.35</v>
          </cell>
          <cell r="N82">
            <v>0</v>
          </cell>
        </row>
        <row r="83">
          <cell r="C83">
            <v>0</v>
          </cell>
          <cell r="D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M83">
            <v>23.35</v>
          </cell>
          <cell r="N83">
            <v>0</v>
          </cell>
        </row>
        <row r="84">
          <cell r="C84">
            <v>0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M84">
            <v>23.35</v>
          </cell>
          <cell r="N84">
            <v>0</v>
          </cell>
        </row>
        <row r="85">
          <cell r="C85">
            <v>0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M85">
            <v>23.35</v>
          </cell>
          <cell r="N85">
            <v>0</v>
          </cell>
        </row>
        <row r="86">
          <cell r="C86">
            <v>0</v>
          </cell>
          <cell r="D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M86">
            <v>23.35</v>
          </cell>
          <cell r="N86">
            <v>0</v>
          </cell>
        </row>
        <row r="87">
          <cell r="C87">
            <v>0</v>
          </cell>
          <cell r="D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M87">
            <v>23.35</v>
          </cell>
          <cell r="N87">
            <v>0</v>
          </cell>
        </row>
        <row r="88">
          <cell r="C88">
            <v>0</v>
          </cell>
          <cell r="D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M88">
            <v>23.35</v>
          </cell>
          <cell r="N88">
            <v>0</v>
          </cell>
        </row>
        <row r="89">
          <cell r="C89">
            <v>0</v>
          </cell>
          <cell r="D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M89">
            <v>23.35</v>
          </cell>
          <cell r="N89">
            <v>0</v>
          </cell>
        </row>
        <row r="90">
          <cell r="C90">
            <v>0</v>
          </cell>
          <cell r="D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M90">
            <v>23.35</v>
          </cell>
          <cell r="N90">
            <v>0</v>
          </cell>
        </row>
        <row r="91">
          <cell r="C91" t="str">
            <v xml:space="preserve">TOTAL </v>
          </cell>
          <cell r="I91">
            <v>12.32</v>
          </cell>
        </row>
        <row r="92">
          <cell r="C92" t="str">
            <v>BDI %</v>
          </cell>
          <cell r="H92">
            <v>0</v>
          </cell>
          <cell r="I92">
            <v>0</v>
          </cell>
        </row>
        <row r="93">
          <cell r="A93">
            <v>3</v>
          </cell>
          <cell r="C93" t="str">
            <v>TOTAL DO SERVIÇO</v>
          </cell>
          <cell r="I93">
            <v>12.32</v>
          </cell>
          <cell r="K93" t="e">
            <v>#REF!</v>
          </cell>
          <cell r="L93" t="e">
            <v>#REF!</v>
          </cell>
        </row>
        <row r="94">
          <cell r="C94" t="str">
            <v>AGESPISA - AREAIS</v>
          </cell>
        </row>
        <row r="96">
          <cell r="C96" t="str">
            <v>COMPOSIÇÃO DE PREÇO UNITÁRIO</v>
          </cell>
        </row>
        <row r="98">
          <cell r="B98">
            <v>4</v>
          </cell>
          <cell r="C98">
            <v>4</v>
          </cell>
          <cell r="D98" t="str">
            <v xml:space="preserve">ESCAVAÇÃO MANUAL EM VALAS DE 1ª CATEGORIA COM PROFUNDIDADE ATÉ 2,0 M </v>
          </cell>
          <cell r="I98" t="str">
            <v>M3</v>
          </cell>
          <cell r="K98">
            <v>17.25</v>
          </cell>
        </row>
        <row r="100">
          <cell r="C100" t="str">
            <v>CÓDIGO</v>
          </cell>
          <cell r="D100" t="str">
            <v>DESCRIÇÃO DO SERVIÇO</v>
          </cell>
          <cell r="F100" t="str">
            <v>UNIDADE</v>
          </cell>
          <cell r="G100" t="str">
            <v>COEF.</v>
          </cell>
          <cell r="H100" t="str">
            <v>PR. UNITÁRIO</v>
          </cell>
          <cell r="I100" t="str">
            <v>PR. TOTAL</v>
          </cell>
        </row>
        <row r="101">
          <cell r="C101" t="str">
            <v>IH0006</v>
          </cell>
          <cell r="D101" t="str">
            <v>SERVENTE</v>
          </cell>
          <cell r="F101" t="str">
            <v>H</v>
          </cell>
          <cell r="G101">
            <v>2.8</v>
          </cell>
          <cell r="H101">
            <v>4.4723219814241482</v>
          </cell>
          <cell r="I101">
            <v>12.52</v>
          </cell>
          <cell r="K101" t="str">
            <v>IH0006</v>
          </cell>
          <cell r="L101">
            <v>2.8</v>
          </cell>
          <cell r="M101">
            <v>17.25</v>
          </cell>
          <cell r="N101">
            <v>48.3</v>
          </cell>
        </row>
        <row r="102">
          <cell r="C102">
            <v>0</v>
          </cell>
          <cell r="D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M102">
            <v>17.25</v>
          </cell>
          <cell r="N102">
            <v>0</v>
          </cell>
        </row>
        <row r="103">
          <cell r="C103">
            <v>0</v>
          </cell>
          <cell r="D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M103">
            <v>17.25</v>
          </cell>
          <cell r="N103">
            <v>0</v>
          </cell>
        </row>
        <row r="104">
          <cell r="C104">
            <v>0</v>
          </cell>
          <cell r="D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M104">
            <v>17.25</v>
          </cell>
          <cell r="N104">
            <v>0</v>
          </cell>
        </row>
        <row r="105">
          <cell r="C105">
            <v>0</v>
          </cell>
          <cell r="D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M105">
            <v>17.25</v>
          </cell>
          <cell r="N105">
            <v>0</v>
          </cell>
        </row>
        <row r="106">
          <cell r="C106">
            <v>0</v>
          </cell>
          <cell r="D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M106">
            <v>17.25</v>
          </cell>
          <cell r="N106">
            <v>0</v>
          </cell>
        </row>
        <row r="107"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M107">
            <v>17.25</v>
          </cell>
          <cell r="N107">
            <v>0</v>
          </cell>
        </row>
        <row r="108">
          <cell r="C108">
            <v>0</v>
          </cell>
          <cell r="D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M108">
            <v>17.25</v>
          </cell>
          <cell r="N108">
            <v>0</v>
          </cell>
        </row>
        <row r="109">
          <cell r="C109">
            <v>0</v>
          </cell>
          <cell r="D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M109">
            <v>17.25</v>
          </cell>
          <cell r="N109">
            <v>0</v>
          </cell>
        </row>
        <row r="110">
          <cell r="C110">
            <v>0</v>
          </cell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M110">
            <v>17.25</v>
          </cell>
          <cell r="N110">
            <v>0</v>
          </cell>
        </row>
        <row r="111">
          <cell r="C111">
            <v>0</v>
          </cell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M111">
            <v>17.25</v>
          </cell>
          <cell r="N111">
            <v>0</v>
          </cell>
        </row>
        <row r="112">
          <cell r="C112">
            <v>0</v>
          </cell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M112">
            <v>17.25</v>
          </cell>
          <cell r="N112">
            <v>0</v>
          </cell>
        </row>
        <row r="113">
          <cell r="C113">
            <v>0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M113">
            <v>17.25</v>
          </cell>
          <cell r="N113">
            <v>0</v>
          </cell>
        </row>
        <row r="114">
          <cell r="C114">
            <v>0</v>
          </cell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M114">
            <v>17.25</v>
          </cell>
          <cell r="N114">
            <v>0</v>
          </cell>
        </row>
        <row r="115">
          <cell r="C115">
            <v>0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M115">
            <v>17.25</v>
          </cell>
          <cell r="N115">
            <v>0</v>
          </cell>
        </row>
        <row r="116">
          <cell r="C116">
            <v>0</v>
          </cell>
          <cell r="D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M116">
            <v>17.25</v>
          </cell>
          <cell r="N116">
            <v>0</v>
          </cell>
        </row>
        <row r="117">
          <cell r="C117">
            <v>0</v>
          </cell>
          <cell r="D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M117">
            <v>17.25</v>
          </cell>
          <cell r="N117">
            <v>0</v>
          </cell>
        </row>
        <row r="118">
          <cell r="C118">
            <v>0</v>
          </cell>
          <cell r="D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M118">
            <v>17.25</v>
          </cell>
          <cell r="N118">
            <v>0</v>
          </cell>
        </row>
        <row r="119">
          <cell r="C119">
            <v>0</v>
          </cell>
          <cell r="D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M119">
            <v>17.25</v>
          </cell>
          <cell r="N119">
            <v>0</v>
          </cell>
        </row>
        <row r="120">
          <cell r="C120">
            <v>0</v>
          </cell>
          <cell r="D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M120">
            <v>17.25</v>
          </cell>
          <cell r="N120">
            <v>0</v>
          </cell>
        </row>
        <row r="121">
          <cell r="C121">
            <v>0</v>
          </cell>
          <cell r="D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M121">
            <v>17.25</v>
          </cell>
          <cell r="N121">
            <v>0</v>
          </cell>
        </row>
        <row r="122">
          <cell r="C122" t="str">
            <v xml:space="preserve">TOTAL </v>
          </cell>
          <cell r="I122">
            <v>12.52</v>
          </cell>
        </row>
        <row r="123">
          <cell r="C123" t="str">
            <v>BDI %</v>
          </cell>
          <cell r="H123">
            <v>0</v>
          </cell>
          <cell r="I123">
            <v>0</v>
          </cell>
        </row>
        <row r="124">
          <cell r="A124">
            <v>4</v>
          </cell>
          <cell r="C124" t="str">
            <v>TOTAL DO SERVIÇO</v>
          </cell>
          <cell r="I124">
            <v>12.52</v>
          </cell>
          <cell r="K124">
            <v>17.25</v>
          </cell>
          <cell r="L124">
            <v>-0.27420289855072466</v>
          </cell>
        </row>
        <row r="125">
          <cell r="C125" t="str">
            <v>AGESPISA - AREAIS</v>
          </cell>
        </row>
        <row r="127">
          <cell r="C127" t="str">
            <v>COMPOSIÇÃO DE PREÇO UNITÁRIO</v>
          </cell>
        </row>
        <row r="129">
          <cell r="B129">
            <v>5</v>
          </cell>
          <cell r="C129">
            <v>5</v>
          </cell>
          <cell r="D129" t="str">
            <v>REATERRO DE VALAS COMPACT. MECAN.  C/ MAT. ESCAVADO C/ CONTROLE DO GC&gt;=95%</v>
          </cell>
          <cell r="I129" t="str">
            <v>M3</v>
          </cell>
          <cell r="K129">
            <v>8.5399999999999991</v>
          </cell>
        </row>
        <row r="131">
          <cell r="C131" t="str">
            <v>CÓDIGO</v>
          </cell>
          <cell r="D131" t="str">
            <v>DESCRIÇÃO DO SERVIÇO</v>
          </cell>
          <cell r="F131" t="str">
            <v>UNIDADE</v>
          </cell>
          <cell r="G131" t="str">
            <v>COEF.</v>
          </cell>
          <cell r="H131" t="str">
            <v>PR. UNITÁRIO</v>
          </cell>
          <cell r="I131" t="str">
            <v>PR. TOTAL</v>
          </cell>
        </row>
        <row r="132">
          <cell r="C132" t="str">
            <v>IH0006</v>
          </cell>
          <cell r="D132" t="str">
            <v>SERVENTE</v>
          </cell>
          <cell r="F132" t="str">
            <v>H</v>
          </cell>
          <cell r="G132">
            <v>0.22500000000000001</v>
          </cell>
          <cell r="H132">
            <v>4.4723219814241482</v>
          </cell>
          <cell r="I132">
            <v>1.01</v>
          </cell>
          <cell r="K132" t="str">
            <v>IH0006</v>
          </cell>
          <cell r="L132">
            <v>0.22500000000000001</v>
          </cell>
          <cell r="M132">
            <v>8.5399999999999991</v>
          </cell>
          <cell r="N132">
            <v>1.9214999999999998</v>
          </cell>
        </row>
        <row r="133">
          <cell r="C133" t="str">
            <v>IH0228</v>
          </cell>
          <cell r="D133" t="str">
            <v>FEITOR</v>
          </cell>
          <cell r="F133" t="str">
            <v>hs</v>
          </cell>
          <cell r="G133">
            <v>2.1999999999999999E-2</v>
          </cell>
          <cell r="H133">
            <v>6.7616099071207429</v>
          </cell>
          <cell r="I133">
            <v>0.15</v>
          </cell>
          <cell r="K133" t="str">
            <v>IH0228</v>
          </cell>
          <cell r="L133">
            <v>2.1999999999999999E-2</v>
          </cell>
          <cell r="M133">
            <v>8.5399999999999991</v>
          </cell>
          <cell r="N133">
            <v>0.18787999999999996</v>
          </cell>
        </row>
        <row r="134">
          <cell r="C134" t="str">
            <v>IN0649</v>
          </cell>
          <cell r="D134" t="str">
            <v>COMPACTADOR DE PLACA           VIBRATËRIA HP 7 (CHP)</v>
          </cell>
          <cell r="F134" t="str">
            <v>H</v>
          </cell>
          <cell r="G134">
            <v>0.18</v>
          </cell>
          <cell r="H134">
            <v>26</v>
          </cell>
          <cell r="I134">
            <v>4.68</v>
          </cell>
          <cell r="K134" t="str">
            <v>IN0649</v>
          </cell>
          <cell r="L134">
            <v>0.18</v>
          </cell>
          <cell r="M134">
            <v>8.5399999999999991</v>
          </cell>
          <cell r="N134">
            <v>1.5371999999999999</v>
          </cell>
        </row>
        <row r="135"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M135">
            <v>8.5399999999999991</v>
          </cell>
          <cell r="N135">
            <v>0</v>
          </cell>
        </row>
        <row r="136">
          <cell r="C136">
            <v>0</v>
          </cell>
          <cell r="D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M136">
            <v>8.5399999999999991</v>
          </cell>
          <cell r="N136">
            <v>0</v>
          </cell>
        </row>
        <row r="137">
          <cell r="C137">
            <v>0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M137">
            <v>8.5399999999999991</v>
          </cell>
          <cell r="N137">
            <v>0</v>
          </cell>
        </row>
        <row r="138">
          <cell r="C138">
            <v>0</v>
          </cell>
          <cell r="D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M138">
            <v>8.5399999999999991</v>
          </cell>
          <cell r="N138">
            <v>0</v>
          </cell>
        </row>
        <row r="139">
          <cell r="C139">
            <v>0</v>
          </cell>
          <cell r="D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M139">
            <v>8.5399999999999991</v>
          </cell>
          <cell r="N139">
            <v>0</v>
          </cell>
        </row>
        <row r="140">
          <cell r="C140">
            <v>0</v>
          </cell>
          <cell r="D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M140">
            <v>8.5399999999999991</v>
          </cell>
          <cell r="N140">
            <v>0</v>
          </cell>
        </row>
        <row r="141">
          <cell r="C141">
            <v>0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M141">
            <v>8.5399999999999991</v>
          </cell>
          <cell r="N141">
            <v>0</v>
          </cell>
        </row>
        <row r="142">
          <cell r="C142">
            <v>0</v>
          </cell>
          <cell r="D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M142">
            <v>8.5399999999999991</v>
          </cell>
          <cell r="N142">
            <v>0</v>
          </cell>
        </row>
        <row r="143">
          <cell r="C143">
            <v>0</v>
          </cell>
          <cell r="D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M143">
            <v>8.5399999999999991</v>
          </cell>
          <cell r="N143">
            <v>0</v>
          </cell>
        </row>
        <row r="144">
          <cell r="C144">
            <v>0</v>
          </cell>
          <cell r="D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M144">
            <v>8.5399999999999991</v>
          </cell>
          <cell r="N144">
            <v>0</v>
          </cell>
        </row>
        <row r="145">
          <cell r="C145">
            <v>0</v>
          </cell>
          <cell r="D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M145">
            <v>8.5399999999999991</v>
          </cell>
          <cell r="N145">
            <v>0</v>
          </cell>
        </row>
        <row r="146">
          <cell r="C146">
            <v>0</v>
          </cell>
          <cell r="D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M146">
            <v>8.5399999999999991</v>
          </cell>
          <cell r="N146">
            <v>0</v>
          </cell>
        </row>
        <row r="147">
          <cell r="C147">
            <v>0</v>
          </cell>
          <cell r="D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M147">
            <v>8.5399999999999991</v>
          </cell>
          <cell r="N147">
            <v>0</v>
          </cell>
        </row>
        <row r="148">
          <cell r="C148">
            <v>0</v>
          </cell>
          <cell r="D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M148">
            <v>8.5399999999999991</v>
          </cell>
          <cell r="N148">
            <v>0</v>
          </cell>
        </row>
        <row r="149">
          <cell r="C149">
            <v>0</v>
          </cell>
          <cell r="D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M149">
            <v>8.5399999999999991</v>
          </cell>
          <cell r="N149">
            <v>0</v>
          </cell>
        </row>
        <row r="150">
          <cell r="C150">
            <v>0</v>
          </cell>
          <cell r="D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M150">
            <v>8.5399999999999991</v>
          </cell>
          <cell r="N150">
            <v>0</v>
          </cell>
        </row>
        <row r="151">
          <cell r="C151">
            <v>0</v>
          </cell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M151">
            <v>8.5399999999999991</v>
          </cell>
          <cell r="N151">
            <v>0</v>
          </cell>
        </row>
        <row r="152"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M152">
            <v>8.5399999999999991</v>
          </cell>
          <cell r="N152">
            <v>0</v>
          </cell>
        </row>
        <row r="153">
          <cell r="C153" t="str">
            <v xml:space="preserve">TOTAL </v>
          </cell>
          <cell r="I153">
            <v>5.84</v>
          </cell>
        </row>
        <row r="154">
          <cell r="C154" t="str">
            <v>BDI %</v>
          </cell>
          <cell r="H154">
            <v>0</v>
          </cell>
          <cell r="I154">
            <v>0</v>
          </cell>
        </row>
        <row r="155">
          <cell r="A155">
            <v>5</v>
          </cell>
          <cell r="C155" t="str">
            <v>TOTAL DO SERVIÇO</v>
          </cell>
          <cell r="I155">
            <v>5.84</v>
          </cell>
          <cell r="K155" t="e">
            <v>#REF!</v>
          </cell>
          <cell r="L155" t="e">
            <v>#REF!</v>
          </cell>
        </row>
        <row r="156">
          <cell r="C156" t="str">
            <v>AGESPISA - AREAIS</v>
          </cell>
        </row>
        <row r="158">
          <cell r="C158" t="str">
            <v>COMPOSIÇÃO DE PREÇO UNITÁRIO</v>
          </cell>
        </row>
        <row r="160">
          <cell r="B160">
            <v>6</v>
          </cell>
          <cell r="C160">
            <v>6</v>
          </cell>
          <cell r="D160" t="str">
            <v>TRANSPORTE DE MATERIAL ESCAVADO - SOLO DMT 5KM</v>
          </cell>
          <cell r="I160" t="str">
            <v>M3</v>
          </cell>
          <cell r="K160">
            <v>7.73</v>
          </cell>
        </row>
        <row r="162">
          <cell r="C162" t="str">
            <v>CÓDIGO</v>
          </cell>
          <cell r="D162" t="str">
            <v>DESCRIÇÃO DO SERVIÇO</v>
          </cell>
          <cell r="F162" t="str">
            <v>UNIDADE</v>
          </cell>
          <cell r="G162" t="str">
            <v>COEF.</v>
          </cell>
          <cell r="H162" t="str">
            <v>PR. UNITÁRIO</v>
          </cell>
          <cell r="I162" t="str">
            <v>PR. TOTAL</v>
          </cell>
        </row>
        <row r="163">
          <cell r="C163" t="str">
            <v>IN0642</v>
          </cell>
          <cell r="D163" t="str">
            <v>CAMINH+O BASCULANTE 6 M3 (CHP)</v>
          </cell>
          <cell r="F163" t="str">
            <v>H</v>
          </cell>
          <cell r="G163">
            <v>0.1852</v>
          </cell>
          <cell r="H163">
            <v>28</v>
          </cell>
          <cell r="I163">
            <v>5.19</v>
          </cell>
          <cell r="K163" t="str">
            <v>IN0642</v>
          </cell>
          <cell r="L163">
            <v>0.1852</v>
          </cell>
          <cell r="M163">
            <v>7.73</v>
          </cell>
          <cell r="N163">
            <v>1.4315960000000001</v>
          </cell>
        </row>
        <row r="164">
          <cell r="C164">
            <v>0</v>
          </cell>
          <cell r="D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M164">
            <v>7.73</v>
          </cell>
          <cell r="N164">
            <v>0</v>
          </cell>
        </row>
        <row r="165">
          <cell r="C165">
            <v>0</v>
          </cell>
          <cell r="D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M165">
            <v>7.73</v>
          </cell>
          <cell r="N165">
            <v>0</v>
          </cell>
        </row>
        <row r="166">
          <cell r="C166">
            <v>0</v>
          </cell>
          <cell r="D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M166">
            <v>7.73</v>
          </cell>
          <cell r="N166">
            <v>0</v>
          </cell>
        </row>
        <row r="167">
          <cell r="C167">
            <v>0</v>
          </cell>
          <cell r="D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M167">
            <v>7.73</v>
          </cell>
          <cell r="N167">
            <v>0</v>
          </cell>
        </row>
        <row r="168">
          <cell r="C168">
            <v>0</v>
          </cell>
          <cell r="D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M168">
            <v>7.73</v>
          </cell>
          <cell r="N168">
            <v>0</v>
          </cell>
        </row>
        <row r="169">
          <cell r="C169">
            <v>0</v>
          </cell>
          <cell r="D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M169">
            <v>7.73</v>
          </cell>
          <cell r="N169">
            <v>0</v>
          </cell>
        </row>
        <row r="170">
          <cell r="C170">
            <v>0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M170">
            <v>7.73</v>
          </cell>
          <cell r="N170">
            <v>0</v>
          </cell>
        </row>
        <row r="171"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M171">
            <v>7.73</v>
          </cell>
          <cell r="N171">
            <v>0</v>
          </cell>
        </row>
        <row r="172">
          <cell r="C172">
            <v>0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M172">
            <v>7.73</v>
          </cell>
          <cell r="N172">
            <v>0</v>
          </cell>
        </row>
        <row r="173">
          <cell r="C173">
            <v>0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M173">
            <v>7.73</v>
          </cell>
          <cell r="N173">
            <v>0</v>
          </cell>
        </row>
        <row r="174">
          <cell r="C174">
            <v>0</v>
          </cell>
          <cell r="D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M174">
            <v>7.73</v>
          </cell>
          <cell r="N174">
            <v>0</v>
          </cell>
        </row>
        <row r="175">
          <cell r="C175">
            <v>0</v>
          </cell>
          <cell r="D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M175">
            <v>7.73</v>
          </cell>
          <cell r="N175">
            <v>0</v>
          </cell>
        </row>
        <row r="176">
          <cell r="C176">
            <v>0</v>
          </cell>
          <cell r="D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M176">
            <v>7.73</v>
          </cell>
          <cell r="N176">
            <v>0</v>
          </cell>
        </row>
        <row r="177">
          <cell r="C177">
            <v>0</v>
          </cell>
          <cell r="D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M177">
            <v>7.73</v>
          </cell>
          <cell r="N177">
            <v>0</v>
          </cell>
        </row>
        <row r="178">
          <cell r="C178">
            <v>0</v>
          </cell>
          <cell r="D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M178">
            <v>7.73</v>
          </cell>
          <cell r="N178">
            <v>0</v>
          </cell>
        </row>
        <row r="179">
          <cell r="C179">
            <v>0</v>
          </cell>
          <cell r="D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M179">
            <v>7.73</v>
          </cell>
          <cell r="N179">
            <v>0</v>
          </cell>
        </row>
        <row r="180">
          <cell r="C180">
            <v>0</v>
          </cell>
          <cell r="D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M180">
            <v>7.73</v>
          </cell>
          <cell r="N180">
            <v>0</v>
          </cell>
        </row>
        <row r="181">
          <cell r="C181">
            <v>0</v>
          </cell>
          <cell r="D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M181">
            <v>7.73</v>
          </cell>
          <cell r="N181">
            <v>0</v>
          </cell>
        </row>
        <row r="182">
          <cell r="C182">
            <v>0</v>
          </cell>
          <cell r="D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M182">
            <v>7.73</v>
          </cell>
          <cell r="N182">
            <v>0</v>
          </cell>
        </row>
        <row r="183">
          <cell r="C183">
            <v>0</v>
          </cell>
          <cell r="D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M183">
            <v>7.73</v>
          </cell>
          <cell r="N183">
            <v>0</v>
          </cell>
        </row>
        <row r="184">
          <cell r="C184" t="str">
            <v xml:space="preserve">TOTAL </v>
          </cell>
          <cell r="I184">
            <v>5.19</v>
          </cell>
        </row>
        <row r="185">
          <cell r="C185" t="str">
            <v>BDI %</v>
          </cell>
          <cell r="H185">
            <v>0</v>
          </cell>
          <cell r="I185">
            <v>0</v>
          </cell>
        </row>
        <row r="186">
          <cell r="A186">
            <v>6</v>
          </cell>
          <cell r="C186" t="str">
            <v>TOTAL DO SERVIÇO</v>
          </cell>
          <cell r="I186">
            <v>5.19</v>
          </cell>
          <cell r="K186" t="e">
            <v>#REF!</v>
          </cell>
          <cell r="L186" t="e">
            <v>#REF!</v>
          </cell>
        </row>
        <row r="187">
          <cell r="C187" t="str">
            <v>AGESPISA - AREAIS</v>
          </cell>
        </row>
        <row r="189">
          <cell r="C189" t="str">
            <v>COMPOSIÇÃO DE PREÇO UNITÁRIO</v>
          </cell>
        </row>
        <row r="191">
          <cell r="B191">
            <v>7</v>
          </cell>
          <cell r="C191">
            <v>7</v>
          </cell>
          <cell r="D191" t="str">
            <v>TUBO DE CONCRETO CENTRIFUGADO CA 3 DN 700</v>
          </cell>
          <cell r="I191" t="str">
            <v>M</v>
          </cell>
          <cell r="K191">
            <v>329.94</v>
          </cell>
        </row>
        <row r="193">
          <cell r="C193" t="str">
            <v>CÓDIGO</v>
          </cell>
          <cell r="D193" t="str">
            <v>DESCRIÇÃO DO SERVIÇO</v>
          </cell>
          <cell r="F193" t="str">
            <v>UNIDADE</v>
          </cell>
          <cell r="G193" t="str">
            <v>COEF.</v>
          </cell>
          <cell r="H193" t="str">
            <v>PR. UNITÁRIO</v>
          </cell>
          <cell r="I193" t="str">
            <v>PR. TOTAL</v>
          </cell>
        </row>
        <row r="194">
          <cell r="C194" t="str">
            <v>IM0611</v>
          </cell>
          <cell r="D194" t="str">
            <v>AREIA</v>
          </cell>
          <cell r="F194" t="str">
            <v>M3</v>
          </cell>
          <cell r="G194">
            <v>6.0000000000000001E-3</v>
          </cell>
          <cell r="H194">
            <v>26</v>
          </cell>
          <cell r="I194">
            <v>0.16</v>
          </cell>
          <cell r="K194" t="str">
            <v>IM0611</v>
          </cell>
          <cell r="L194">
            <v>6.0000000000000001E-3</v>
          </cell>
          <cell r="M194">
            <v>329.94</v>
          </cell>
          <cell r="N194">
            <v>1.9796400000000001</v>
          </cell>
        </row>
        <row r="195">
          <cell r="C195" t="str">
            <v>IM3691</v>
          </cell>
          <cell r="D195" t="str">
            <v>CIMENTO PORTLAND</v>
          </cell>
          <cell r="F195" t="str">
            <v>KG</v>
          </cell>
          <cell r="G195">
            <v>2.72</v>
          </cell>
          <cell r="H195">
            <v>0.35</v>
          </cell>
          <cell r="I195">
            <v>0.95</v>
          </cell>
          <cell r="K195" t="str">
            <v>IM3691</v>
          </cell>
          <cell r="L195">
            <v>2.72</v>
          </cell>
          <cell r="M195">
            <v>329.94</v>
          </cell>
          <cell r="N195">
            <v>897.43680000000006</v>
          </cell>
        </row>
        <row r="196">
          <cell r="C196" t="str">
            <v>IN1720</v>
          </cell>
          <cell r="D196" t="str">
            <v>TUBO E CONCRETO CENTRIFUFADO   CA-3</v>
          </cell>
          <cell r="F196" t="str">
            <v>M3</v>
          </cell>
          <cell r="G196">
            <v>1</v>
          </cell>
          <cell r="H196">
            <v>237.07236</v>
          </cell>
          <cell r="I196">
            <v>237.07</v>
          </cell>
          <cell r="K196" t="str">
            <v>IN1720</v>
          </cell>
          <cell r="L196">
            <v>1</v>
          </cell>
          <cell r="M196">
            <v>329.94</v>
          </cell>
          <cell r="N196">
            <v>329.94</v>
          </cell>
        </row>
        <row r="197">
          <cell r="C197">
            <v>0</v>
          </cell>
          <cell r="D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M197">
            <v>329.94</v>
          </cell>
          <cell r="N197">
            <v>0</v>
          </cell>
        </row>
        <row r="198">
          <cell r="C198">
            <v>0</v>
          </cell>
          <cell r="D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M198">
            <v>329.94</v>
          </cell>
          <cell r="N198">
            <v>0</v>
          </cell>
        </row>
        <row r="199"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M199">
            <v>329.94</v>
          </cell>
          <cell r="N199">
            <v>0</v>
          </cell>
        </row>
        <row r="200">
          <cell r="C200">
            <v>0</v>
          </cell>
          <cell r="D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M200">
            <v>329.94</v>
          </cell>
          <cell r="N200">
            <v>0</v>
          </cell>
        </row>
        <row r="201">
          <cell r="C201">
            <v>0</v>
          </cell>
          <cell r="D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M201">
            <v>329.94</v>
          </cell>
          <cell r="N201">
            <v>0</v>
          </cell>
        </row>
        <row r="202"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M202">
            <v>329.94</v>
          </cell>
          <cell r="N202">
            <v>0</v>
          </cell>
        </row>
        <row r="203">
          <cell r="C203">
            <v>0</v>
          </cell>
          <cell r="D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M203">
            <v>329.94</v>
          </cell>
          <cell r="N203">
            <v>0</v>
          </cell>
        </row>
        <row r="204">
          <cell r="C204">
            <v>0</v>
          </cell>
          <cell r="D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M204">
            <v>329.94</v>
          </cell>
          <cell r="N204">
            <v>0</v>
          </cell>
        </row>
        <row r="205">
          <cell r="C205">
            <v>0</v>
          </cell>
          <cell r="D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M205">
            <v>329.94</v>
          </cell>
          <cell r="N205">
            <v>0</v>
          </cell>
        </row>
        <row r="206">
          <cell r="C206">
            <v>0</v>
          </cell>
          <cell r="D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M206">
            <v>329.94</v>
          </cell>
          <cell r="N206">
            <v>0</v>
          </cell>
        </row>
        <row r="207">
          <cell r="C207">
            <v>0</v>
          </cell>
          <cell r="D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M207">
            <v>329.94</v>
          </cell>
          <cell r="N207">
            <v>0</v>
          </cell>
        </row>
        <row r="208">
          <cell r="C208">
            <v>0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M208">
            <v>329.94</v>
          </cell>
          <cell r="N208">
            <v>0</v>
          </cell>
        </row>
        <row r="209">
          <cell r="C209">
            <v>0</v>
          </cell>
          <cell r="D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M209">
            <v>329.94</v>
          </cell>
          <cell r="N209">
            <v>0</v>
          </cell>
        </row>
        <row r="210">
          <cell r="C210">
            <v>0</v>
          </cell>
          <cell r="D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M210">
            <v>329.94</v>
          </cell>
          <cell r="N210">
            <v>0</v>
          </cell>
        </row>
        <row r="211">
          <cell r="C211">
            <v>0</v>
          </cell>
          <cell r="D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M211">
            <v>329.94</v>
          </cell>
          <cell r="N211">
            <v>0</v>
          </cell>
        </row>
        <row r="212">
          <cell r="C212">
            <v>0</v>
          </cell>
          <cell r="D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M212">
            <v>329.94</v>
          </cell>
          <cell r="N212">
            <v>0</v>
          </cell>
        </row>
        <row r="213">
          <cell r="C213">
            <v>0</v>
          </cell>
          <cell r="D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M213">
            <v>329.94</v>
          </cell>
          <cell r="N213">
            <v>0</v>
          </cell>
        </row>
        <row r="214">
          <cell r="C214">
            <v>0</v>
          </cell>
          <cell r="D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M214">
            <v>329.94</v>
          </cell>
          <cell r="N214">
            <v>0</v>
          </cell>
        </row>
        <row r="215">
          <cell r="C215" t="str">
            <v xml:space="preserve">TOTAL </v>
          </cell>
          <cell r="I215">
            <v>238.18</v>
          </cell>
        </row>
        <row r="216">
          <cell r="C216" t="str">
            <v>BDI %</v>
          </cell>
          <cell r="H216">
            <v>0</v>
          </cell>
          <cell r="I216">
            <v>0</v>
          </cell>
        </row>
        <row r="217">
          <cell r="A217">
            <v>7</v>
          </cell>
          <cell r="C217" t="str">
            <v>TOTAL DO SERVIÇO</v>
          </cell>
          <cell r="I217">
            <v>238.18</v>
          </cell>
          <cell r="K217" t="e">
            <v>#REF!</v>
          </cell>
          <cell r="L217" t="e">
            <v>#REF!</v>
          </cell>
        </row>
        <row r="218">
          <cell r="C218" t="str">
            <v>AGESPISA - AREAIS</v>
          </cell>
        </row>
        <row r="220">
          <cell r="C220" t="str">
            <v>COMPOSIÇÃO DE PREÇO UNITÁRIO</v>
          </cell>
        </row>
        <row r="222">
          <cell r="B222">
            <v>8</v>
          </cell>
          <cell r="C222">
            <v>8</v>
          </cell>
          <cell r="D222" t="str">
            <v xml:space="preserve">REPOSIÇÃO PAV. POLIÉDRICO OU PARALELEPÍPEDO SOBRE COXIM DE AREIA    </v>
          </cell>
          <cell r="I222" t="str">
            <v>M2</v>
          </cell>
          <cell r="K222">
            <v>8.08</v>
          </cell>
        </row>
        <row r="224">
          <cell r="C224" t="str">
            <v>CÓDIGO</v>
          </cell>
          <cell r="D224" t="str">
            <v>DESCRIÇÃO DO SERVIÇO</v>
          </cell>
          <cell r="F224" t="str">
            <v>UNIDADE</v>
          </cell>
          <cell r="G224" t="str">
            <v>COEF.</v>
          </cell>
          <cell r="H224" t="str">
            <v>PR. UNITÁRIO</v>
          </cell>
          <cell r="I224" t="str">
            <v>PR. TOTAL</v>
          </cell>
        </row>
        <row r="225">
          <cell r="C225" t="str">
            <v>IH0006</v>
          </cell>
          <cell r="D225" t="str">
            <v>SERVENTE</v>
          </cell>
          <cell r="F225" t="str">
            <v>H</v>
          </cell>
          <cell r="G225">
            <v>0.25</v>
          </cell>
          <cell r="H225">
            <v>4.4723219814241482</v>
          </cell>
          <cell r="I225">
            <v>1.1200000000000001</v>
          </cell>
          <cell r="K225" t="str">
            <v>IH0006</v>
          </cell>
          <cell r="L225">
            <v>0.25</v>
          </cell>
          <cell r="M225">
            <v>8.08</v>
          </cell>
          <cell r="N225">
            <v>2.02</v>
          </cell>
        </row>
        <row r="226">
          <cell r="C226" t="str">
            <v>IH0128</v>
          </cell>
          <cell r="D226" t="str">
            <v>CALCETEIRO</v>
          </cell>
          <cell r="F226" t="str">
            <v>H</v>
          </cell>
          <cell r="G226">
            <v>0.25</v>
          </cell>
          <cell r="H226">
            <v>6.2786377708978325</v>
          </cell>
          <cell r="I226">
            <v>1.57</v>
          </cell>
          <cell r="K226" t="str">
            <v>IH0128</v>
          </cell>
          <cell r="L226">
            <v>0.25</v>
          </cell>
          <cell r="M226">
            <v>8.08</v>
          </cell>
          <cell r="N226">
            <v>2.02</v>
          </cell>
        </row>
        <row r="227">
          <cell r="C227" t="str">
            <v>IM3691</v>
          </cell>
          <cell r="D227" t="str">
            <v>CIMENTO PORTLAND</v>
          </cell>
          <cell r="F227" t="str">
            <v>KG</v>
          </cell>
          <cell r="G227">
            <v>2.68</v>
          </cell>
          <cell r="H227">
            <v>0.35</v>
          </cell>
          <cell r="I227">
            <v>0.94</v>
          </cell>
          <cell r="K227" t="str">
            <v>IM3691</v>
          </cell>
          <cell r="L227">
            <v>2.68</v>
          </cell>
          <cell r="M227">
            <v>8.08</v>
          </cell>
          <cell r="N227">
            <v>21.654400000000003</v>
          </cell>
        </row>
        <row r="228">
          <cell r="C228" t="str">
            <v>IM4496</v>
          </cell>
          <cell r="D228" t="str">
            <v>AREIA GROSSA</v>
          </cell>
          <cell r="F228" t="str">
            <v>M3</v>
          </cell>
          <cell r="G228">
            <v>7.1999999999999998E-3</v>
          </cell>
          <cell r="H228">
            <v>26</v>
          </cell>
          <cell r="I228">
            <v>0.19</v>
          </cell>
          <cell r="K228" t="str">
            <v>IM4496</v>
          </cell>
          <cell r="L228">
            <v>7.1999999999999998E-3</v>
          </cell>
          <cell r="M228">
            <v>8.08</v>
          </cell>
          <cell r="N228">
            <v>5.8175999999999999E-2</v>
          </cell>
        </row>
        <row r="229">
          <cell r="C229" t="str">
            <v>IM4499</v>
          </cell>
          <cell r="D229" t="str">
            <v>AREIA VERMELHA</v>
          </cell>
          <cell r="F229" t="str">
            <v>M3</v>
          </cell>
          <cell r="G229">
            <v>0.04</v>
          </cell>
          <cell r="H229">
            <v>26</v>
          </cell>
          <cell r="I229">
            <v>1.04</v>
          </cell>
          <cell r="K229" t="str">
            <v>IM4499</v>
          </cell>
          <cell r="L229">
            <v>0.04</v>
          </cell>
          <cell r="M229">
            <v>8.08</v>
          </cell>
          <cell r="N229">
            <v>0.32319999999999999</v>
          </cell>
        </row>
        <row r="230">
          <cell r="C230" t="str">
            <v>IM6428</v>
          </cell>
          <cell r="D230" t="str">
            <v>PARALELEPIPEDO (11 X 18 CM)</v>
          </cell>
          <cell r="F230" t="str">
            <v>UN</v>
          </cell>
          <cell r="G230">
            <v>2</v>
          </cell>
          <cell r="H230">
            <v>0.14000000000000001</v>
          </cell>
          <cell r="I230">
            <v>0.28000000000000003</v>
          </cell>
          <cell r="K230" t="str">
            <v>IM6428</v>
          </cell>
          <cell r="L230">
            <v>2</v>
          </cell>
          <cell r="M230">
            <v>8.08</v>
          </cell>
          <cell r="N230">
            <v>16.16</v>
          </cell>
        </row>
        <row r="231"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M231">
            <v>8.08</v>
          </cell>
          <cell r="N231">
            <v>0</v>
          </cell>
        </row>
        <row r="232">
          <cell r="C232">
            <v>0</v>
          </cell>
          <cell r="D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M232">
            <v>8.08</v>
          </cell>
          <cell r="N232">
            <v>0</v>
          </cell>
        </row>
        <row r="233">
          <cell r="C233">
            <v>0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M233">
            <v>8.08</v>
          </cell>
          <cell r="N233">
            <v>0</v>
          </cell>
        </row>
        <row r="234">
          <cell r="C234">
            <v>0</v>
          </cell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M234">
            <v>8.08</v>
          </cell>
          <cell r="N234">
            <v>0</v>
          </cell>
        </row>
        <row r="235">
          <cell r="C235">
            <v>0</v>
          </cell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M235">
            <v>8.08</v>
          </cell>
          <cell r="N235">
            <v>0</v>
          </cell>
        </row>
        <row r="236">
          <cell r="C236">
            <v>0</v>
          </cell>
          <cell r="D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M236">
            <v>8.08</v>
          </cell>
          <cell r="N236">
            <v>0</v>
          </cell>
        </row>
        <row r="237">
          <cell r="C237">
            <v>0</v>
          </cell>
          <cell r="D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M237">
            <v>8.08</v>
          </cell>
          <cell r="N237">
            <v>0</v>
          </cell>
        </row>
        <row r="238">
          <cell r="C238">
            <v>0</v>
          </cell>
          <cell r="D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M238">
            <v>8.08</v>
          </cell>
          <cell r="N238">
            <v>0</v>
          </cell>
        </row>
        <row r="239">
          <cell r="C239">
            <v>0</v>
          </cell>
          <cell r="D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M239">
            <v>8.08</v>
          </cell>
          <cell r="N239">
            <v>0</v>
          </cell>
        </row>
        <row r="240">
          <cell r="C240">
            <v>0</v>
          </cell>
          <cell r="D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M240">
            <v>8.08</v>
          </cell>
          <cell r="N240">
            <v>0</v>
          </cell>
        </row>
        <row r="241">
          <cell r="C241">
            <v>0</v>
          </cell>
          <cell r="D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M241">
            <v>8.08</v>
          </cell>
          <cell r="N241">
            <v>0</v>
          </cell>
        </row>
        <row r="242">
          <cell r="C242">
            <v>0</v>
          </cell>
          <cell r="D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M242">
            <v>8.08</v>
          </cell>
          <cell r="N242">
            <v>0</v>
          </cell>
        </row>
        <row r="243">
          <cell r="C243">
            <v>0</v>
          </cell>
          <cell r="D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M243">
            <v>8.08</v>
          </cell>
          <cell r="N243">
            <v>0</v>
          </cell>
        </row>
        <row r="244">
          <cell r="C244">
            <v>0</v>
          </cell>
          <cell r="D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M244">
            <v>8.08</v>
          </cell>
          <cell r="N244">
            <v>0</v>
          </cell>
        </row>
        <row r="245">
          <cell r="C245">
            <v>0</v>
          </cell>
          <cell r="D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M245">
            <v>8.08</v>
          </cell>
          <cell r="N245">
            <v>0</v>
          </cell>
        </row>
        <row r="246">
          <cell r="C246" t="str">
            <v xml:space="preserve">TOTAL </v>
          </cell>
          <cell r="I246">
            <v>5.1400000000000006</v>
          </cell>
        </row>
        <row r="247">
          <cell r="C247" t="str">
            <v>BDI %</v>
          </cell>
          <cell r="H247">
            <v>0</v>
          </cell>
          <cell r="I247">
            <v>0</v>
          </cell>
        </row>
        <row r="248">
          <cell r="A248">
            <v>8</v>
          </cell>
          <cell r="C248" t="str">
            <v>TOTAL DO SERVIÇO</v>
          </cell>
          <cell r="I248">
            <v>5.1400000000000006</v>
          </cell>
          <cell r="K248" t="e">
            <v>#REF!</v>
          </cell>
          <cell r="L248" t="e">
            <v>#REF!</v>
          </cell>
        </row>
        <row r="249">
          <cell r="C249" t="str">
            <v>AGESPISA - AREAIS</v>
          </cell>
        </row>
        <row r="251">
          <cell r="C251" t="str">
            <v>COMPOSIÇÃO DE PREÇO UNITÁRIO</v>
          </cell>
        </row>
        <row r="253">
          <cell r="B253">
            <v>9</v>
          </cell>
          <cell r="C253">
            <v>9</v>
          </cell>
          <cell r="D253" t="str">
            <v>ESCAVAÇÃO MECÂNICA DE ÁREA EM SOLO DE 1ª CATEGORIA, COM PROF. ATÉ 2,00M</v>
          </cell>
          <cell r="I253" t="str">
            <v>M3</v>
          </cell>
          <cell r="K253">
            <v>4.41</v>
          </cell>
        </row>
        <row r="255">
          <cell r="C255" t="str">
            <v>CÓDIGO</v>
          </cell>
          <cell r="D255" t="str">
            <v>DESCRIÇÃO DO SERVIÇO</v>
          </cell>
          <cell r="F255" t="str">
            <v>UNIDADE</v>
          </cell>
          <cell r="G255" t="str">
            <v>COEF.</v>
          </cell>
          <cell r="H255" t="str">
            <v>PR. UNITÁRIO</v>
          </cell>
          <cell r="I255" t="str">
            <v>PR. TOTAL</v>
          </cell>
        </row>
        <row r="256">
          <cell r="C256" t="str">
            <v>IH0006</v>
          </cell>
          <cell r="D256" t="str">
            <v>SERVENTE</v>
          </cell>
          <cell r="F256" t="str">
            <v>H</v>
          </cell>
          <cell r="G256">
            <v>0.04</v>
          </cell>
          <cell r="H256">
            <v>4.4723219814241482</v>
          </cell>
          <cell r="I256">
            <v>0.18</v>
          </cell>
          <cell r="K256" t="str">
            <v>IH0006</v>
          </cell>
          <cell r="L256">
            <v>0.04</v>
          </cell>
          <cell r="M256">
            <v>4.41</v>
          </cell>
          <cell r="N256">
            <v>0.1764</v>
          </cell>
        </row>
        <row r="257">
          <cell r="C257" t="str">
            <v>IN0654</v>
          </cell>
          <cell r="D257" t="str">
            <v>ESCAVADEIRA HIDR-ULICA (CHP)</v>
          </cell>
          <cell r="F257" t="str">
            <v>H</v>
          </cell>
          <cell r="G257">
            <v>2.5499999999999998E-2</v>
          </cell>
          <cell r="H257">
            <v>124.62374613003095</v>
          </cell>
          <cell r="I257">
            <v>3.18</v>
          </cell>
          <cell r="K257" t="str">
            <v>IN0654</v>
          </cell>
          <cell r="L257">
            <v>2.5499999999999998E-2</v>
          </cell>
          <cell r="M257">
            <v>4.41</v>
          </cell>
          <cell r="N257">
            <v>0.112455</v>
          </cell>
        </row>
        <row r="258">
          <cell r="C258">
            <v>0</v>
          </cell>
          <cell r="D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M258">
            <v>4.41</v>
          </cell>
          <cell r="N258">
            <v>0</v>
          </cell>
        </row>
        <row r="259">
          <cell r="C259">
            <v>0</v>
          </cell>
          <cell r="D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M259">
            <v>4.41</v>
          </cell>
          <cell r="N259">
            <v>0</v>
          </cell>
        </row>
        <row r="260">
          <cell r="C260">
            <v>0</v>
          </cell>
          <cell r="D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M260">
            <v>4.41</v>
          </cell>
          <cell r="N260">
            <v>0</v>
          </cell>
        </row>
        <row r="261">
          <cell r="C261">
            <v>0</v>
          </cell>
          <cell r="D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M261">
            <v>4.41</v>
          </cell>
          <cell r="N261">
            <v>0</v>
          </cell>
        </row>
        <row r="262">
          <cell r="C262">
            <v>0</v>
          </cell>
          <cell r="D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M262">
            <v>4.41</v>
          </cell>
          <cell r="N262">
            <v>0</v>
          </cell>
        </row>
        <row r="263">
          <cell r="C263">
            <v>0</v>
          </cell>
          <cell r="D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M263">
            <v>4.41</v>
          </cell>
          <cell r="N263">
            <v>0</v>
          </cell>
        </row>
        <row r="264">
          <cell r="C264">
            <v>0</v>
          </cell>
          <cell r="D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M264">
            <v>4.41</v>
          </cell>
          <cell r="N264">
            <v>0</v>
          </cell>
        </row>
        <row r="265">
          <cell r="C265">
            <v>0</v>
          </cell>
          <cell r="D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M265">
            <v>4.41</v>
          </cell>
          <cell r="N265">
            <v>0</v>
          </cell>
        </row>
        <row r="266">
          <cell r="C266">
            <v>0</v>
          </cell>
          <cell r="D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M266">
            <v>4.41</v>
          </cell>
          <cell r="N266">
            <v>0</v>
          </cell>
        </row>
        <row r="267">
          <cell r="C267">
            <v>0</v>
          </cell>
          <cell r="D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M267">
            <v>4.41</v>
          </cell>
          <cell r="N267">
            <v>0</v>
          </cell>
        </row>
        <row r="268">
          <cell r="C268">
            <v>0</v>
          </cell>
          <cell r="D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M268">
            <v>4.41</v>
          </cell>
          <cell r="N268">
            <v>0</v>
          </cell>
        </row>
        <row r="269">
          <cell r="C269">
            <v>0</v>
          </cell>
          <cell r="D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M269">
            <v>4.41</v>
          </cell>
          <cell r="N269">
            <v>0</v>
          </cell>
        </row>
        <row r="270">
          <cell r="C270">
            <v>0</v>
          </cell>
          <cell r="D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M270">
            <v>4.41</v>
          </cell>
          <cell r="N270">
            <v>0</v>
          </cell>
        </row>
        <row r="271">
          <cell r="C271">
            <v>0</v>
          </cell>
          <cell r="D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M271">
            <v>4.41</v>
          </cell>
          <cell r="N271">
            <v>0</v>
          </cell>
        </row>
        <row r="272">
          <cell r="C272">
            <v>0</v>
          </cell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M272">
            <v>4.41</v>
          </cell>
          <cell r="N272">
            <v>0</v>
          </cell>
        </row>
        <row r="273">
          <cell r="C273">
            <v>0</v>
          </cell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M273">
            <v>4.41</v>
          </cell>
          <cell r="N273">
            <v>0</v>
          </cell>
        </row>
        <row r="274">
          <cell r="C274">
            <v>0</v>
          </cell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M274">
            <v>4.41</v>
          </cell>
          <cell r="N274">
            <v>0</v>
          </cell>
        </row>
        <row r="275">
          <cell r="C275">
            <v>0</v>
          </cell>
          <cell r="D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M275">
            <v>4.41</v>
          </cell>
          <cell r="N275">
            <v>0</v>
          </cell>
        </row>
        <row r="276">
          <cell r="C276">
            <v>0</v>
          </cell>
          <cell r="D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M276">
            <v>4.41</v>
          </cell>
          <cell r="N276">
            <v>0</v>
          </cell>
        </row>
        <row r="277">
          <cell r="C277" t="str">
            <v xml:space="preserve">TOTAL </v>
          </cell>
          <cell r="I277">
            <v>3.3600000000000003</v>
          </cell>
        </row>
        <row r="278">
          <cell r="C278" t="str">
            <v>BDI %</v>
          </cell>
          <cell r="H278">
            <v>0</v>
          </cell>
          <cell r="I278">
            <v>0</v>
          </cell>
        </row>
        <row r="279">
          <cell r="A279">
            <v>9</v>
          </cell>
          <cell r="C279" t="str">
            <v>TOTAL DO SERVIÇO</v>
          </cell>
          <cell r="I279">
            <v>3.3600000000000003</v>
          </cell>
          <cell r="K279">
            <v>4.41</v>
          </cell>
          <cell r="L279">
            <v>-0.23809523809523803</v>
          </cell>
        </row>
        <row r="280">
          <cell r="C280" t="str">
            <v>AGESPISA - AREAIS</v>
          </cell>
        </row>
        <row r="282">
          <cell r="C282" t="str">
            <v>COMPOSIÇÃO DE PREÇO UNITÁRIO</v>
          </cell>
        </row>
        <row r="284">
          <cell r="B284">
            <v>10</v>
          </cell>
          <cell r="C284">
            <v>10</v>
          </cell>
          <cell r="D284" t="str">
            <v xml:space="preserve">COMPACTAÇÃO MECAN. DE MACIÇO (TALUDES/DIQUES) CAMADAS 20CM COM PN=95% (SOLO SELECIONADO) </v>
          </cell>
          <cell r="I284" t="str">
            <v>M3</v>
          </cell>
          <cell r="K284">
            <v>11.28</v>
          </cell>
        </row>
        <row r="286">
          <cell r="C286" t="str">
            <v>CÓDIGO</v>
          </cell>
          <cell r="D286" t="str">
            <v>DESCRIÇÃO DO SERVIÇO</v>
          </cell>
          <cell r="F286" t="str">
            <v>UNIDADE</v>
          </cell>
          <cell r="G286" t="str">
            <v>COEF.</v>
          </cell>
          <cell r="H286" t="str">
            <v>PR. UNITÁRIO</v>
          </cell>
          <cell r="I286" t="str">
            <v>PR. TOTAL</v>
          </cell>
        </row>
        <row r="287">
          <cell r="C287" t="str">
            <v>IE0190</v>
          </cell>
          <cell r="D287" t="str">
            <v>CAMINHAO IRRIGADOR - 6000 L -  F 11000</v>
          </cell>
          <cell r="F287" t="str">
            <v>H</v>
          </cell>
          <cell r="G287">
            <v>5.0000000000000001E-4</v>
          </cell>
          <cell r="H287">
            <v>38</v>
          </cell>
          <cell r="I287">
            <v>0.02</v>
          </cell>
          <cell r="K287" t="str">
            <v>IE0190</v>
          </cell>
          <cell r="L287">
            <v>5.0000000000000001E-4</v>
          </cell>
          <cell r="M287">
            <v>11.28</v>
          </cell>
          <cell r="N287">
            <v>5.64E-3</v>
          </cell>
        </row>
        <row r="288">
          <cell r="C288" t="str">
            <v>IE0191</v>
          </cell>
          <cell r="D288" t="str">
            <v>MOTONIVELADORA 173 CV 140S</v>
          </cell>
          <cell r="F288" t="str">
            <v>H</v>
          </cell>
          <cell r="G288">
            <v>5.1000000000000004E-3</v>
          </cell>
          <cell r="H288">
            <v>75</v>
          </cell>
          <cell r="I288">
            <v>0.38</v>
          </cell>
          <cell r="K288" t="str">
            <v>IE0191</v>
          </cell>
          <cell r="L288">
            <v>5.1000000000000004E-3</v>
          </cell>
          <cell r="M288">
            <v>11.28</v>
          </cell>
          <cell r="N288">
            <v>5.7528000000000003E-2</v>
          </cell>
        </row>
        <row r="289">
          <cell r="C289" t="str">
            <v>IE0192</v>
          </cell>
          <cell r="D289" t="str">
            <v>ROLO COMP.ACO                  VIB.AUTOPR-PO-11.1T D-CA-2</v>
          </cell>
          <cell r="F289" t="str">
            <v>H</v>
          </cell>
          <cell r="G289">
            <v>1.66E-2</v>
          </cell>
          <cell r="H289">
            <v>60</v>
          </cell>
          <cell r="I289">
            <v>1</v>
          </cell>
          <cell r="K289" t="str">
            <v>IE0192</v>
          </cell>
          <cell r="L289">
            <v>1.66E-2</v>
          </cell>
          <cell r="M289">
            <v>11.28</v>
          </cell>
          <cell r="N289">
            <v>0.187248</v>
          </cell>
        </row>
        <row r="290">
          <cell r="C290" t="str">
            <v>IE0193</v>
          </cell>
          <cell r="D290" t="str">
            <v>ROLO COMPAC. ACO VIB.-PO       5.6T-SO DYN-CF</v>
          </cell>
          <cell r="F290" t="str">
            <v>H</v>
          </cell>
          <cell r="G290">
            <v>1.66E-2</v>
          </cell>
          <cell r="H290">
            <v>60</v>
          </cell>
          <cell r="I290">
            <v>1</v>
          </cell>
          <cell r="K290" t="str">
            <v>IE0193</v>
          </cell>
          <cell r="L290">
            <v>1.66E-2</v>
          </cell>
          <cell r="M290">
            <v>11.28</v>
          </cell>
          <cell r="N290">
            <v>0.187248</v>
          </cell>
        </row>
        <row r="291">
          <cell r="C291" t="str">
            <v>IE0194</v>
          </cell>
          <cell r="D291" t="str">
            <v>TRATOR AGRICOLA SOBRE PNEUS -  108 CV CBT</v>
          </cell>
          <cell r="F291" t="str">
            <v>H</v>
          </cell>
          <cell r="G291">
            <v>1.6500000000000001E-2</v>
          </cell>
          <cell r="H291">
            <v>35</v>
          </cell>
          <cell r="I291">
            <v>0.57999999999999996</v>
          </cell>
          <cell r="K291" t="str">
            <v>IE0194</v>
          </cell>
          <cell r="L291">
            <v>1.6500000000000001E-2</v>
          </cell>
          <cell r="M291">
            <v>11.28</v>
          </cell>
          <cell r="N291">
            <v>0.18612000000000001</v>
          </cell>
        </row>
        <row r="292">
          <cell r="C292" t="str">
            <v>IE0195</v>
          </cell>
          <cell r="D292" t="str">
            <v>GRADE DE DISCO 20 X 18 POL P/  ATRITO GVU</v>
          </cell>
          <cell r="F292" t="str">
            <v>H</v>
          </cell>
          <cell r="G292">
            <v>1.6500000000000001E-2</v>
          </cell>
          <cell r="H292">
            <v>4.92</v>
          </cell>
          <cell r="I292">
            <v>0.08</v>
          </cell>
          <cell r="K292" t="str">
            <v>IE0195</v>
          </cell>
          <cell r="L292">
            <v>1.6500000000000001E-2</v>
          </cell>
          <cell r="M292">
            <v>11.28</v>
          </cell>
          <cell r="N292">
            <v>0.18612000000000001</v>
          </cell>
        </row>
        <row r="293">
          <cell r="C293" t="str">
            <v>IH0006</v>
          </cell>
          <cell r="D293" t="str">
            <v>SERVENTE</v>
          </cell>
          <cell r="F293" t="str">
            <v>H</v>
          </cell>
          <cell r="G293">
            <v>4.2599999999999999E-2</v>
          </cell>
          <cell r="H293">
            <v>4.4723219814241482</v>
          </cell>
          <cell r="I293">
            <v>0.19</v>
          </cell>
          <cell r="K293" t="str">
            <v>IH0006</v>
          </cell>
          <cell r="L293">
            <v>4.2599999999999999E-2</v>
          </cell>
          <cell r="M293">
            <v>11.28</v>
          </cell>
          <cell r="N293">
            <v>0.48052799999999996</v>
          </cell>
        </row>
        <row r="294">
          <cell r="C294" t="str">
            <v>IN0642</v>
          </cell>
          <cell r="D294" t="str">
            <v>CAMINH+O BASCULANTE 6 M3 (CHP)</v>
          </cell>
          <cell r="F294" t="str">
            <v>H</v>
          </cell>
          <cell r="G294">
            <v>0.125</v>
          </cell>
          <cell r="H294">
            <v>28</v>
          </cell>
          <cell r="I294">
            <v>3.5</v>
          </cell>
          <cell r="K294" t="str">
            <v>IN0642</v>
          </cell>
          <cell r="L294">
            <v>0.125</v>
          </cell>
          <cell r="M294">
            <v>11.28</v>
          </cell>
          <cell r="N294">
            <v>1.41</v>
          </cell>
        </row>
        <row r="295">
          <cell r="C295">
            <v>0</v>
          </cell>
          <cell r="D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M295">
            <v>11.28</v>
          </cell>
          <cell r="N295">
            <v>0</v>
          </cell>
        </row>
        <row r="296">
          <cell r="C296">
            <v>0</v>
          </cell>
          <cell r="D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M296">
            <v>11.28</v>
          </cell>
          <cell r="N296">
            <v>0</v>
          </cell>
        </row>
        <row r="297">
          <cell r="C297">
            <v>0</v>
          </cell>
          <cell r="D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M297">
            <v>11.28</v>
          </cell>
          <cell r="N297">
            <v>0</v>
          </cell>
        </row>
        <row r="298">
          <cell r="C298">
            <v>0</v>
          </cell>
          <cell r="D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M298">
            <v>11.28</v>
          </cell>
          <cell r="N298">
            <v>0</v>
          </cell>
        </row>
        <row r="299">
          <cell r="C299">
            <v>0</v>
          </cell>
          <cell r="D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M299">
            <v>11.28</v>
          </cell>
          <cell r="N299">
            <v>0</v>
          </cell>
        </row>
        <row r="300">
          <cell r="C300">
            <v>0</v>
          </cell>
          <cell r="D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M300">
            <v>11.28</v>
          </cell>
          <cell r="N300">
            <v>0</v>
          </cell>
        </row>
        <row r="301">
          <cell r="C301">
            <v>0</v>
          </cell>
          <cell r="D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M301">
            <v>11.28</v>
          </cell>
          <cell r="N301">
            <v>0</v>
          </cell>
        </row>
        <row r="302">
          <cell r="C302">
            <v>0</v>
          </cell>
          <cell r="D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M302">
            <v>11.28</v>
          </cell>
          <cell r="N302">
            <v>0</v>
          </cell>
        </row>
        <row r="303">
          <cell r="C303">
            <v>0</v>
          </cell>
          <cell r="D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M303">
            <v>11.28</v>
          </cell>
          <cell r="N303">
            <v>0</v>
          </cell>
        </row>
        <row r="304">
          <cell r="C304">
            <v>0</v>
          </cell>
          <cell r="D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M304">
            <v>11.28</v>
          </cell>
          <cell r="N304">
            <v>0</v>
          </cell>
        </row>
        <row r="305">
          <cell r="C305">
            <v>0</v>
          </cell>
          <cell r="D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M305">
            <v>11.28</v>
          </cell>
          <cell r="N305">
            <v>0</v>
          </cell>
        </row>
        <row r="306">
          <cell r="C306">
            <v>0</v>
          </cell>
          <cell r="D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M306">
            <v>11.28</v>
          </cell>
          <cell r="N306">
            <v>0</v>
          </cell>
        </row>
        <row r="307">
          <cell r="C307">
            <v>0</v>
          </cell>
          <cell r="D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M307">
            <v>11.28</v>
          </cell>
          <cell r="N307">
            <v>0</v>
          </cell>
        </row>
        <row r="308">
          <cell r="C308" t="str">
            <v xml:space="preserve">TOTAL </v>
          </cell>
          <cell r="I308">
            <v>6.75</v>
          </cell>
        </row>
        <row r="309">
          <cell r="C309" t="str">
            <v>BDI %</v>
          </cell>
          <cell r="H309">
            <v>0</v>
          </cell>
          <cell r="I309">
            <v>0</v>
          </cell>
        </row>
        <row r="310">
          <cell r="A310">
            <v>10</v>
          </cell>
          <cell r="C310" t="str">
            <v>TOTAL DO SERVIÇO</v>
          </cell>
          <cell r="I310">
            <v>6.75</v>
          </cell>
          <cell r="K310" t="e">
            <v>#REF!</v>
          </cell>
          <cell r="L310" t="e">
            <v>#REF!</v>
          </cell>
        </row>
        <row r="311">
          <cell r="C311" t="str">
            <v>AGESPISA - AREAIS</v>
          </cell>
        </row>
        <row r="313">
          <cell r="C313" t="str">
            <v>COMPOSIÇÃO DE PREÇO UNITÁRIO</v>
          </cell>
        </row>
        <row r="315">
          <cell r="B315">
            <v>12</v>
          </cell>
          <cell r="C315">
            <v>12</v>
          </cell>
          <cell r="D315" t="str">
            <v xml:space="preserve">ESCAVAÇÃO MECANIZADA EM VALAS DE 2ª CATEGORIA COM PROFUNDIDADE ATÉ 2,0 M </v>
          </cell>
          <cell r="I315" t="str">
            <v>M3</v>
          </cell>
          <cell r="K315">
            <v>12.11</v>
          </cell>
        </row>
        <row r="317">
          <cell r="C317" t="str">
            <v>CÓDIGO</v>
          </cell>
          <cell r="D317" t="str">
            <v>DESCRIÇÃO DO SERVIÇO</v>
          </cell>
          <cell r="F317" t="str">
            <v>UNIDADE</v>
          </cell>
          <cell r="G317" t="str">
            <v>COEF.</v>
          </cell>
          <cell r="H317" t="str">
            <v>PR. UNITÁRIO</v>
          </cell>
          <cell r="I317" t="str">
            <v>PR. TOTAL</v>
          </cell>
        </row>
        <row r="318">
          <cell r="C318" t="str">
            <v>CC4297</v>
          </cell>
          <cell r="D318" t="str">
            <v>ESCAVADEIRA HIDR-ULICA (CHP)</v>
          </cell>
          <cell r="F318" t="str">
            <v>H</v>
          </cell>
          <cell r="G318">
            <v>6.3E-2</v>
          </cell>
          <cell r="H318">
            <v>124.62374613003095</v>
          </cell>
          <cell r="I318">
            <v>7.85</v>
          </cell>
          <cell r="K318" t="str">
            <v>CC4297</v>
          </cell>
          <cell r="L318">
            <v>6.3E-2</v>
          </cell>
          <cell r="M318">
            <v>12.11</v>
          </cell>
          <cell r="N318">
            <v>0.76293</v>
          </cell>
        </row>
        <row r="319">
          <cell r="C319" t="str">
            <v>IH0006</v>
          </cell>
          <cell r="D319" t="str">
            <v>SERVENTE</v>
          </cell>
          <cell r="F319" t="str">
            <v>H</v>
          </cell>
          <cell r="G319">
            <v>6.3E-2</v>
          </cell>
          <cell r="H319">
            <v>4.4723219814241482</v>
          </cell>
          <cell r="I319">
            <v>0.28000000000000003</v>
          </cell>
          <cell r="K319" t="str">
            <v>IH0006</v>
          </cell>
          <cell r="L319">
            <v>6.3E-2</v>
          </cell>
          <cell r="M319">
            <v>12.11</v>
          </cell>
          <cell r="N319">
            <v>0.76293</v>
          </cell>
        </row>
        <row r="320">
          <cell r="C320">
            <v>0</v>
          </cell>
          <cell r="D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M320">
            <v>12.11</v>
          </cell>
          <cell r="N320">
            <v>0</v>
          </cell>
        </row>
        <row r="321">
          <cell r="C321">
            <v>0</v>
          </cell>
          <cell r="D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M321">
            <v>12.11</v>
          </cell>
          <cell r="N321">
            <v>0</v>
          </cell>
        </row>
        <row r="322">
          <cell r="C322">
            <v>0</v>
          </cell>
          <cell r="D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M322">
            <v>12.11</v>
          </cell>
          <cell r="N322">
            <v>0</v>
          </cell>
        </row>
        <row r="323">
          <cell r="C323">
            <v>0</v>
          </cell>
          <cell r="D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M323">
            <v>12.11</v>
          </cell>
          <cell r="N323">
            <v>0</v>
          </cell>
        </row>
        <row r="324">
          <cell r="C324">
            <v>0</v>
          </cell>
          <cell r="D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M324">
            <v>12.11</v>
          </cell>
          <cell r="N324">
            <v>0</v>
          </cell>
        </row>
        <row r="325">
          <cell r="C325">
            <v>0</v>
          </cell>
          <cell r="D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M325">
            <v>12.11</v>
          </cell>
          <cell r="N325">
            <v>0</v>
          </cell>
        </row>
        <row r="326">
          <cell r="C326">
            <v>0</v>
          </cell>
          <cell r="D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M326">
            <v>12.11</v>
          </cell>
          <cell r="N326">
            <v>0</v>
          </cell>
        </row>
        <row r="327">
          <cell r="C327">
            <v>0</v>
          </cell>
          <cell r="D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M327">
            <v>12.11</v>
          </cell>
          <cell r="N327">
            <v>0</v>
          </cell>
        </row>
        <row r="328">
          <cell r="C328">
            <v>0</v>
          </cell>
          <cell r="D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M328">
            <v>12.11</v>
          </cell>
          <cell r="N328">
            <v>0</v>
          </cell>
        </row>
        <row r="329">
          <cell r="C329">
            <v>0</v>
          </cell>
          <cell r="D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M329">
            <v>12.11</v>
          </cell>
          <cell r="N329">
            <v>0</v>
          </cell>
        </row>
        <row r="330">
          <cell r="C330">
            <v>0</v>
          </cell>
          <cell r="D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M330">
            <v>12.11</v>
          </cell>
          <cell r="N330">
            <v>0</v>
          </cell>
        </row>
        <row r="331">
          <cell r="C331">
            <v>0</v>
          </cell>
          <cell r="D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M331">
            <v>12.11</v>
          </cell>
          <cell r="N331">
            <v>0</v>
          </cell>
        </row>
        <row r="332">
          <cell r="C332">
            <v>0</v>
          </cell>
          <cell r="D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M332">
            <v>12.11</v>
          </cell>
          <cell r="N332">
            <v>0</v>
          </cell>
        </row>
        <row r="333">
          <cell r="C333">
            <v>0</v>
          </cell>
          <cell r="D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M333">
            <v>12.11</v>
          </cell>
          <cell r="N333">
            <v>0</v>
          </cell>
        </row>
        <row r="334">
          <cell r="C334">
            <v>0</v>
          </cell>
          <cell r="D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M334">
            <v>12.11</v>
          </cell>
          <cell r="N334">
            <v>0</v>
          </cell>
        </row>
        <row r="335">
          <cell r="C335">
            <v>0</v>
          </cell>
          <cell r="D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M335">
            <v>12.11</v>
          </cell>
          <cell r="N335">
            <v>0</v>
          </cell>
        </row>
        <row r="336">
          <cell r="C336">
            <v>0</v>
          </cell>
          <cell r="D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M336">
            <v>12.11</v>
          </cell>
          <cell r="N336">
            <v>0</v>
          </cell>
        </row>
        <row r="337">
          <cell r="C337">
            <v>0</v>
          </cell>
          <cell r="D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M337">
            <v>12.11</v>
          </cell>
          <cell r="N337">
            <v>0</v>
          </cell>
        </row>
        <row r="338">
          <cell r="C338">
            <v>0</v>
          </cell>
          <cell r="D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M338">
            <v>12.11</v>
          </cell>
          <cell r="N338">
            <v>0</v>
          </cell>
        </row>
        <row r="339">
          <cell r="C339" t="str">
            <v xml:space="preserve">TOTAL </v>
          </cell>
          <cell r="I339">
            <v>8.129999999999999</v>
          </cell>
        </row>
        <row r="340">
          <cell r="C340" t="str">
            <v>BDI %</v>
          </cell>
          <cell r="H340">
            <v>0</v>
          </cell>
          <cell r="I340">
            <v>0</v>
          </cell>
        </row>
        <row r="341">
          <cell r="A341">
            <v>12</v>
          </cell>
          <cell r="C341" t="str">
            <v>TOTAL DO SERVIÇO</v>
          </cell>
          <cell r="I341">
            <v>8.129999999999999</v>
          </cell>
          <cell r="K341" t="e">
            <v>#REF!</v>
          </cell>
          <cell r="L341" t="e">
            <v>#REF!</v>
          </cell>
        </row>
        <row r="342">
          <cell r="C342" t="str">
            <v>AGESPISA - AREAIS</v>
          </cell>
        </row>
        <row r="344">
          <cell r="C344" t="str">
            <v>COMPOSIÇÃO DE PREÇO UNITÁRIO</v>
          </cell>
        </row>
        <row r="346">
          <cell r="B346">
            <v>13</v>
          </cell>
          <cell r="C346">
            <v>13</v>
          </cell>
          <cell r="D346" t="str">
            <v>TUBO FºFº JGS CLASSE K-7 DN 700</v>
          </cell>
          <cell r="I346" t="str">
            <v>M</v>
          </cell>
          <cell r="K346">
            <v>1543.38</v>
          </cell>
        </row>
        <row r="348">
          <cell r="C348" t="str">
            <v>CÓDIGO</v>
          </cell>
          <cell r="D348" t="str">
            <v>DESCRIÇÃO DO SERVIÇO</v>
          </cell>
          <cell r="F348" t="str">
            <v>UNIDADE</v>
          </cell>
          <cell r="G348" t="str">
            <v>COEF.</v>
          </cell>
          <cell r="H348" t="str">
            <v>PR. UNITÁRIO</v>
          </cell>
          <cell r="I348" t="str">
            <v>PR. TOTAL</v>
          </cell>
        </row>
        <row r="349">
          <cell r="C349" t="str">
            <v>IN1278</v>
          </cell>
          <cell r="D349" t="str">
            <v>LUBRIFICANTE P/ANEL DE         NEOPRENE</v>
          </cell>
          <cell r="F349" t="str">
            <v>kg</v>
          </cell>
          <cell r="G349">
            <v>0.02</v>
          </cell>
          <cell r="H349">
            <v>9.32</v>
          </cell>
          <cell r="I349">
            <v>0.19</v>
          </cell>
          <cell r="K349" t="str">
            <v>IN1278</v>
          </cell>
          <cell r="L349">
            <v>0.02</v>
          </cell>
          <cell r="M349">
            <v>1543.38</v>
          </cell>
          <cell r="N349">
            <v>30.867600000000003</v>
          </cell>
        </row>
        <row r="350">
          <cell r="C350" t="str">
            <v>IN1721</v>
          </cell>
          <cell r="D350" t="str">
            <v>Tubo de Fº Fº classe k-7 700mm</v>
          </cell>
          <cell r="F350" t="str">
            <v>m</v>
          </cell>
          <cell r="G350">
            <v>1.02</v>
          </cell>
          <cell r="H350">
            <v>1027.2</v>
          </cell>
          <cell r="I350">
            <v>1047.74</v>
          </cell>
          <cell r="K350" t="str">
            <v>IN1721</v>
          </cell>
          <cell r="L350">
            <v>1.2</v>
          </cell>
          <cell r="M350">
            <v>1543.38</v>
          </cell>
          <cell r="N350">
            <v>1852.056</v>
          </cell>
        </row>
        <row r="351">
          <cell r="C351" t="str">
            <v>IN1722</v>
          </cell>
          <cell r="D351" t="str">
            <v>ANEL LABIAL NEOPRENE 700MM</v>
          </cell>
          <cell r="F351" t="str">
            <v>un</v>
          </cell>
          <cell r="G351">
            <v>1</v>
          </cell>
          <cell r="H351">
            <v>10.199999999999999</v>
          </cell>
          <cell r="I351">
            <v>10.199999999999999</v>
          </cell>
          <cell r="K351" t="str">
            <v>IN1722</v>
          </cell>
          <cell r="L351">
            <v>1</v>
          </cell>
          <cell r="M351">
            <v>1543.38</v>
          </cell>
          <cell r="N351">
            <v>1543.38</v>
          </cell>
        </row>
        <row r="352">
          <cell r="C352">
            <v>0</v>
          </cell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M352">
            <v>1543.38</v>
          </cell>
          <cell r="N352">
            <v>0</v>
          </cell>
        </row>
        <row r="353">
          <cell r="C353">
            <v>0</v>
          </cell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M353">
            <v>1543.38</v>
          </cell>
          <cell r="N353">
            <v>0</v>
          </cell>
        </row>
        <row r="354">
          <cell r="C354">
            <v>0</v>
          </cell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M354">
            <v>1543.38</v>
          </cell>
          <cell r="N354">
            <v>0</v>
          </cell>
        </row>
        <row r="355">
          <cell r="C355">
            <v>0</v>
          </cell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M355">
            <v>1543.38</v>
          </cell>
          <cell r="N355">
            <v>0</v>
          </cell>
        </row>
        <row r="356">
          <cell r="C356">
            <v>0</v>
          </cell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M356">
            <v>1543.38</v>
          </cell>
          <cell r="N356">
            <v>0</v>
          </cell>
        </row>
        <row r="357">
          <cell r="C357">
            <v>0</v>
          </cell>
          <cell r="D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M357">
            <v>1543.38</v>
          </cell>
          <cell r="N357">
            <v>0</v>
          </cell>
        </row>
        <row r="358">
          <cell r="C358">
            <v>0</v>
          </cell>
          <cell r="D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M358">
            <v>1543.38</v>
          </cell>
          <cell r="N358">
            <v>0</v>
          </cell>
        </row>
        <row r="359">
          <cell r="C359">
            <v>0</v>
          </cell>
          <cell r="D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M359">
            <v>1543.38</v>
          </cell>
          <cell r="N359">
            <v>0</v>
          </cell>
        </row>
        <row r="360">
          <cell r="C360">
            <v>0</v>
          </cell>
          <cell r="D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M360">
            <v>1543.38</v>
          </cell>
          <cell r="N360">
            <v>0</v>
          </cell>
        </row>
        <row r="361">
          <cell r="C361">
            <v>0</v>
          </cell>
          <cell r="D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M361">
            <v>1543.38</v>
          </cell>
          <cell r="N361">
            <v>0</v>
          </cell>
        </row>
        <row r="362">
          <cell r="C362">
            <v>0</v>
          </cell>
          <cell r="D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M362">
            <v>1543.38</v>
          </cell>
          <cell r="N362">
            <v>0</v>
          </cell>
        </row>
        <row r="363">
          <cell r="C363">
            <v>0</v>
          </cell>
          <cell r="D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M363">
            <v>1543.38</v>
          </cell>
          <cell r="N363">
            <v>0</v>
          </cell>
        </row>
        <row r="364">
          <cell r="C364">
            <v>0</v>
          </cell>
          <cell r="D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M364">
            <v>1543.38</v>
          </cell>
          <cell r="N364">
            <v>0</v>
          </cell>
        </row>
        <row r="365">
          <cell r="C365">
            <v>0</v>
          </cell>
          <cell r="D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M365">
            <v>1543.38</v>
          </cell>
          <cell r="N365">
            <v>0</v>
          </cell>
        </row>
        <row r="366">
          <cell r="C366">
            <v>0</v>
          </cell>
          <cell r="D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M366">
            <v>1543.38</v>
          </cell>
          <cell r="N366">
            <v>0</v>
          </cell>
        </row>
        <row r="367">
          <cell r="C367">
            <v>0</v>
          </cell>
          <cell r="D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M367">
            <v>1543.38</v>
          </cell>
          <cell r="N367">
            <v>0</v>
          </cell>
        </row>
        <row r="368">
          <cell r="C368">
            <v>0</v>
          </cell>
          <cell r="D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M368">
            <v>1543.38</v>
          </cell>
          <cell r="N368">
            <v>0</v>
          </cell>
        </row>
        <row r="369">
          <cell r="C369">
            <v>0</v>
          </cell>
          <cell r="D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M369">
            <v>1543.38</v>
          </cell>
          <cell r="N369">
            <v>0</v>
          </cell>
        </row>
        <row r="370">
          <cell r="C370" t="str">
            <v xml:space="preserve">TOTAL </v>
          </cell>
          <cell r="I370">
            <v>1058.1300000000001</v>
          </cell>
        </row>
        <row r="371">
          <cell r="C371" t="str">
            <v>BDI %</v>
          </cell>
          <cell r="H371">
            <v>0</v>
          </cell>
          <cell r="I371">
            <v>0</v>
          </cell>
        </row>
        <row r="372">
          <cell r="A372">
            <v>13</v>
          </cell>
          <cell r="C372" t="str">
            <v>TOTAL DO SERVIÇO</v>
          </cell>
          <cell r="I372">
            <v>1058.1300000000001</v>
          </cell>
          <cell r="K372" t="e">
            <v>#REF!</v>
          </cell>
          <cell r="L372" t="e">
            <v>#REF!</v>
          </cell>
        </row>
        <row r="373">
          <cell r="C373" t="str">
            <v>AGESPISA - AREAIS</v>
          </cell>
        </row>
        <row r="375">
          <cell r="C375" t="str">
            <v>COMPOSIÇÃO DE PREÇO UNITÁRIO</v>
          </cell>
        </row>
        <row r="377">
          <cell r="B377">
            <v>14</v>
          </cell>
          <cell r="C377">
            <v>14</v>
          </cell>
          <cell r="D377" t="str">
            <v>ESCORAMENTO DESCONTÍNUO COM PRANCHAS DE MADEIRA</v>
          </cell>
          <cell r="I377" t="str">
            <v>M2</v>
          </cell>
          <cell r="K377">
            <v>13.56</v>
          </cell>
        </row>
        <row r="379">
          <cell r="C379" t="str">
            <v>CÓDIGO</v>
          </cell>
          <cell r="D379" t="str">
            <v>DESCRIÇÃO DO SERVIÇO</v>
          </cell>
          <cell r="F379" t="str">
            <v>UNIDADE</v>
          </cell>
          <cell r="G379" t="str">
            <v>COEF.</v>
          </cell>
          <cell r="H379" t="str">
            <v>PR. UNITÁRIO</v>
          </cell>
          <cell r="I379" t="str">
            <v>PR. TOTAL</v>
          </cell>
        </row>
        <row r="380">
          <cell r="C380" t="str">
            <v>IH0006</v>
          </cell>
          <cell r="D380" t="str">
            <v>SERVENTE</v>
          </cell>
          <cell r="F380" t="str">
            <v>H</v>
          </cell>
          <cell r="G380">
            <v>0.69330000000000003</v>
          </cell>
          <cell r="H380">
            <v>4.4723219814241482</v>
          </cell>
          <cell r="I380">
            <v>3.1</v>
          </cell>
          <cell r="K380" t="str">
            <v>IH0006</v>
          </cell>
          <cell r="L380">
            <v>0.69330000000000003</v>
          </cell>
          <cell r="M380">
            <v>13.56</v>
          </cell>
          <cell r="N380">
            <v>9.4011480000000009</v>
          </cell>
        </row>
        <row r="381">
          <cell r="C381" t="str">
            <v>IH0070</v>
          </cell>
          <cell r="D381" t="str">
            <v>CARPINTEIRO</v>
          </cell>
          <cell r="F381" t="str">
            <v>H</v>
          </cell>
          <cell r="G381">
            <v>0.34660000000000002</v>
          </cell>
          <cell r="H381">
            <v>6.2786377708978325</v>
          </cell>
          <cell r="I381">
            <v>2.1800000000000002</v>
          </cell>
          <cell r="K381" t="str">
            <v>IH0070</v>
          </cell>
          <cell r="L381">
            <v>0.34660000000000002</v>
          </cell>
          <cell r="M381">
            <v>13.56</v>
          </cell>
          <cell r="N381">
            <v>4.6998960000000007</v>
          </cell>
        </row>
        <row r="382">
          <cell r="C382" t="str">
            <v>IM3680</v>
          </cell>
          <cell r="D382" t="str">
            <v>VIGA DE PEROBA 6 x 16 cm</v>
          </cell>
          <cell r="F382" t="str">
            <v>M</v>
          </cell>
          <cell r="G382">
            <v>0.1</v>
          </cell>
          <cell r="H382">
            <v>12.2</v>
          </cell>
          <cell r="I382">
            <v>1.22</v>
          </cell>
          <cell r="K382" t="str">
            <v>IM3680</v>
          </cell>
          <cell r="L382">
            <v>0.1</v>
          </cell>
          <cell r="M382">
            <v>13.56</v>
          </cell>
          <cell r="N382">
            <v>1.3560000000000001</v>
          </cell>
        </row>
        <row r="383">
          <cell r="C383" t="str">
            <v>IM3697</v>
          </cell>
          <cell r="D383" t="str">
            <v>ESTRONCA DE EUCALIPTO 20 cm    COM CASCA</v>
          </cell>
          <cell r="F383" t="str">
            <v>M</v>
          </cell>
          <cell r="G383">
            <v>7.6999999999999999E-2</v>
          </cell>
          <cell r="H383">
            <v>5.81</v>
          </cell>
          <cell r="I383">
            <v>0.45</v>
          </cell>
          <cell r="K383" t="str">
            <v>IM3697</v>
          </cell>
          <cell r="L383">
            <v>7.6999999999999999E-2</v>
          </cell>
          <cell r="M383">
            <v>13.56</v>
          </cell>
          <cell r="N383">
            <v>1.0441199999999999</v>
          </cell>
        </row>
        <row r="384">
          <cell r="C384" t="str">
            <v>IM3698</v>
          </cell>
          <cell r="D384" t="str">
            <v>PRANCHA DE PEROBA 2.7 X 30 CM</v>
          </cell>
          <cell r="F384" t="str">
            <v>M</v>
          </cell>
          <cell r="G384">
            <v>0.3</v>
          </cell>
          <cell r="H384">
            <v>10.199999999999999</v>
          </cell>
          <cell r="I384">
            <v>3.06</v>
          </cell>
          <cell r="K384" t="str">
            <v>IM3698</v>
          </cell>
          <cell r="L384">
            <v>0.3</v>
          </cell>
          <cell r="M384">
            <v>13.56</v>
          </cell>
          <cell r="N384">
            <v>4.0679999999999996</v>
          </cell>
        </row>
        <row r="385">
          <cell r="C385">
            <v>0</v>
          </cell>
          <cell r="D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M385">
            <v>13.56</v>
          </cell>
          <cell r="N385">
            <v>0</v>
          </cell>
        </row>
        <row r="386">
          <cell r="C386">
            <v>0</v>
          </cell>
          <cell r="D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M386">
            <v>13.56</v>
          </cell>
          <cell r="N386">
            <v>0</v>
          </cell>
        </row>
        <row r="387">
          <cell r="C387">
            <v>0</v>
          </cell>
          <cell r="D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M387">
            <v>13.56</v>
          </cell>
          <cell r="N387">
            <v>0</v>
          </cell>
        </row>
        <row r="388">
          <cell r="C388">
            <v>0</v>
          </cell>
          <cell r="D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M388">
            <v>13.56</v>
          </cell>
          <cell r="N388">
            <v>0</v>
          </cell>
        </row>
        <row r="389">
          <cell r="C389">
            <v>0</v>
          </cell>
          <cell r="D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M389">
            <v>13.56</v>
          </cell>
          <cell r="N389">
            <v>0</v>
          </cell>
        </row>
        <row r="390">
          <cell r="C390">
            <v>0</v>
          </cell>
          <cell r="D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M390">
            <v>13.56</v>
          </cell>
          <cell r="N390">
            <v>0</v>
          </cell>
        </row>
        <row r="391">
          <cell r="C391">
            <v>0</v>
          </cell>
          <cell r="D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M391">
            <v>13.56</v>
          </cell>
          <cell r="N391">
            <v>0</v>
          </cell>
        </row>
        <row r="392">
          <cell r="C392">
            <v>0</v>
          </cell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M392">
            <v>13.56</v>
          </cell>
          <cell r="N392">
            <v>0</v>
          </cell>
        </row>
        <row r="393">
          <cell r="C393">
            <v>0</v>
          </cell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M393">
            <v>13.56</v>
          </cell>
          <cell r="N393">
            <v>0</v>
          </cell>
        </row>
        <row r="394">
          <cell r="C394">
            <v>0</v>
          </cell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M394">
            <v>13.56</v>
          </cell>
          <cell r="N394">
            <v>0</v>
          </cell>
        </row>
        <row r="395">
          <cell r="C395">
            <v>0</v>
          </cell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M395">
            <v>13.56</v>
          </cell>
          <cell r="N395">
            <v>0</v>
          </cell>
        </row>
        <row r="396">
          <cell r="C396">
            <v>0</v>
          </cell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M396">
            <v>13.56</v>
          </cell>
          <cell r="N396">
            <v>0</v>
          </cell>
        </row>
        <row r="397">
          <cell r="C397">
            <v>0</v>
          </cell>
          <cell r="D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M397">
            <v>13.56</v>
          </cell>
          <cell r="N397">
            <v>0</v>
          </cell>
        </row>
        <row r="398">
          <cell r="C398">
            <v>0</v>
          </cell>
          <cell r="D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M398">
            <v>13.56</v>
          </cell>
          <cell r="N398">
            <v>0</v>
          </cell>
        </row>
        <row r="399">
          <cell r="C399">
            <v>0</v>
          </cell>
          <cell r="D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M399">
            <v>13.56</v>
          </cell>
          <cell r="N399">
            <v>0</v>
          </cell>
        </row>
        <row r="400">
          <cell r="C400">
            <v>0</v>
          </cell>
          <cell r="D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M400">
            <v>13.56</v>
          </cell>
          <cell r="N400">
            <v>0</v>
          </cell>
        </row>
        <row r="401">
          <cell r="C401" t="str">
            <v xml:space="preserve">TOTAL </v>
          </cell>
          <cell r="I401">
            <v>10.01</v>
          </cell>
        </row>
        <row r="402">
          <cell r="C402" t="str">
            <v>BDI %</v>
          </cell>
          <cell r="H402">
            <v>0</v>
          </cell>
          <cell r="I402">
            <v>0</v>
          </cell>
        </row>
        <row r="403">
          <cell r="A403">
            <v>14</v>
          </cell>
          <cell r="C403" t="str">
            <v>TOTAL DO SERVIÇO</v>
          </cell>
          <cell r="I403">
            <v>10.01</v>
          </cell>
          <cell r="K403">
            <v>13.56</v>
          </cell>
          <cell r="L403">
            <v>-0.26179941002949858</v>
          </cell>
        </row>
        <row r="404">
          <cell r="C404" t="str">
            <v>AGESPISA - AREAIS</v>
          </cell>
        </row>
        <row r="406">
          <cell r="C406" t="str">
            <v>COMPOSIÇÃO DE PREÇO UNITÁRIO</v>
          </cell>
        </row>
        <row r="408">
          <cell r="B408">
            <v>15</v>
          </cell>
          <cell r="C408">
            <v>15</v>
          </cell>
          <cell r="D408" t="str">
            <v>TUBO FºFº JGS CLASSE K-7 DN 500</v>
          </cell>
          <cell r="I408" t="str">
            <v>M</v>
          </cell>
          <cell r="K408">
            <v>983.69</v>
          </cell>
        </row>
        <row r="410">
          <cell r="C410" t="str">
            <v>CÓDIGO</v>
          </cell>
          <cell r="D410" t="str">
            <v>DESCRIÇÃO DO SERVIÇO</v>
          </cell>
          <cell r="F410" t="str">
            <v>UNIDADE</v>
          </cell>
          <cell r="G410" t="str">
            <v>COEF.</v>
          </cell>
          <cell r="H410" t="str">
            <v>PR. UNITÁRIO</v>
          </cell>
          <cell r="I410" t="str">
            <v>PR. TOTAL</v>
          </cell>
        </row>
        <row r="411">
          <cell r="C411" t="str">
            <v>IN1278</v>
          </cell>
          <cell r="D411" t="str">
            <v>LUBRIFICANTE P/ANEL DE         NEOPRENE</v>
          </cell>
          <cell r="F411" t="str">
            <v>kg</v>
          </cell>
          <cell r="G411">
            <v>1.4999999999999999E-2</v>
          </cell>
          <cell r="H411">
            <v>9.32</v>
          </cell>
          <cell r="I411">
            <v>0.14000000000000001</v>
          </cell>
          <cell r="K411" t="str">
            <v>IN1278</v>
          </cell>
          <cell r="L411">
            <v>1.4999999999999999E-2</v>
          </cell>
          <cell r="M411">
            <v>983.69</v>
          </cell>
          <cell r="N411">
            <v>14.75535</v>
          </cell>
        </row>
        <row r="412">
          <cell r="C412" t="str">
            <v>IN1723</v>
          </cell>
          <cell r="D412" t="str">
            <v>Tubo de Fº Fº classe k-7 500mm</v>
          </cell>
          <cell r="F412" t="str">
            <v>m</v>
          </cell>
          <cell r="G412">
            <v>1.02</v>
          </cell>
          <cell r="H412">
            <v>534.26</v>
          </cell>
          <cell r="I412">
            <v>544.95000000000005</v>
          </cell>
          <cell r="K412" t="str">
            <v>IN1723</v>
          </cell>
          <cell r="L412">
            <v>1.2</v>
          </cell>
          <cell r="M412">
            <v>983.69</v>
          </cell>
          <cell r="N412">
            <v>1180.4280000000001</v>
          </cell>
        </row>
        <row r="413">
          <cell r="C413" t="str">
            <v>IN1724</v>
          </cell>
          <cell r="D413" t="str">
            <v>ANEL LABIAL NEOPRENE 500MM</v>
          </cell>
          <cell r="F413" t="str">
            <v>un</v>
          </cell>
          <cell r="G413">
            <v>1</v>
          </cell>
          <cell r="H413">
            <v>10.199999999999999</v>
          </cell>
          <cell r="I413">
            <v>10.199999999999999</v>
          </cell>
          <cell r="K413" t="str">
            <v>IN1724</v>
          </cell>
          <cell r="L413">
            <v>1</v>
          </cell>
          <cell r="M413">
            <v>983.69</v>
          </cell>
          <cell r="N413">
            <v>983.69</v>
          </cell>
        </row>
        <row r="414">
          <cell r="C414">
            <v>0</v>
          </cell>
          <cell r="D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M414">
            <v>983.69</v>
          </cell>
          <cell r="N414">
            <v>0</v>
          </cell>
        </row>
        <row r="415">
          <cell r="C415">
            <v>0</v>
          </cell>
          <cell r="D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M415">
            <v>983.69</v>
          </cell>
          <cell r="N415">
            <v>0</v>
          </cell>
        </row>
        <row r="416">
          <cell r="C416">
            <v>0</v>
          </cell>
          <cell r="D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M416">
            <v>983.69</v>
          </cell>
          <cell r="N416">
            <v>0</v>
          </cell>
        </row>
        <row r="417">
          <cell r="C417">
            <v>0</v>
          </cell>
          <cell r="D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M417">
            <v>983.69</v>
          </cell>
          <cell r="N417">
            <v>0</v>
          </cell>
        </row>
        <row r="418">
          <cell r="C418">
            <v>0</v>
          </cell>
          <cell r="D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M418">
            <v>983.69</v>
          </cell>
          <cell r="N418">
            <v>0</v>
          </cell>
        </row>
        <row r="419">
          <cell r="C419">
            <v>0</v>
          </cell>
          <cell r="D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M419">
            <v>983.69</v>
          </cell>
          <cell r="N419">
            <v>0</v>
          </cell>
        </row>
        <row r="420">
          <cell r="C420">
            <v>0</v>
          </cell>
          <cell r="D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M420">
            <v>983.69</v>
          </cell>
          <cell r="N420">
            <v>0</v>
          </cell>
        </row>
        <row r="421">
          <cell r="C421">
            <v>0</v>
          </cell>
          <cell r="D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M421">
            <v>983.69</v>
          </cell>
          <cell r="N421">
            <v>0</v>
          </cell>
        </row>
        <row r="422">
          <cell r="C422">
            <v>0</v>
          </cell>
          <cell r="D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M422">
            <v>983.69</v>
          </cell>
          <cell r="N422">
            <v>0</v>
          </cell>
        </row>
        <row r="423">
          <cell r="C423">
            <v>0</v>
          </cell>
          <cell r="D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M423">
            <v>983.69</v>
          </cell>
          <cell r="N423">
            <v>0</v>
          </cell>
        </row>
        <row r="424">
          <cell r="C424">
            <v>0</v>
          </cell>
          <cell r="D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M424">
            <v>983.69</v>
          </cell>
          <cell r="N424">
            <v>0</v>
          </cell>
        </row>
        <row r="425">
          <cell r="C425">
            <v>0</v>
          </cell>
          <cell r="D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M425">
            <v>983.69</v>
          </cell>
          <cell r="N425">
            <v>0</v>
          </cell>
        </row>
        <row r="426">
          <cell r="C426">
            <v>0</v>
          </cell>
          <cell r="D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M426">
            <v>983.69</v>
          </cell>
          <cell r="N426">
            <v>0</v>
          </cell>
        </row>
        <row r="427">
          <cell r="C427">
            <v>0</v>
          </cell>
          <cell r="D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M427">
            <v>983.69</v>
          </cell>
          <cell r="N427">
            <v>0</v>
          </cell>
        </row>
        <row r="428">
          <cell r="C428">
            <v>0</v>
          </cell>
          <cell r="D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M428">
            <v>983.69</v>
          </cell>
          <cell r="N428">
            <v>0</v>
          </cell>
        </row>
        <row r="429">
          <cell r="C429">
            <v>0</v>
          </cell>
          <cell r="D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M429">
            <v>983.69</v>
          </cell>
          <cell r="N429">
            <v>0</v>
          </cell>
        </row>
        <row r="430">
          <cell r="C430">
            <v>0</v>
          </cell>
          <cell r="D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M430">
            <v>983.69</v>
          </cell>
          <cell r="N430">
            <v>0</v>
          </cell>
        </row>
        <row r="431">
          <cell r="C431">
            <v>0</v>
          </cell>
          <cell r="D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M431">
            <v>983.69</v>
          </cell>
          <cell r="N431">
            <v>0</v>
          </cell>
        </row>
        <row r="432">
          <cell r="C432" t="str">
            <v xml:space="preserve">TOTAL </v>
          </cell>
          <cell r="I432">
            <v>555.29000000000008</v>
          </cell>
        </row>
        <row r="433">
          <cell r="C433" t="str">
            <v>BDI %</v>
          </cell>
          <cell r="H433">
            <v>0</v>
          </cell>
          <cell r="I433">
            <v>0</v>
          </cell>
        </row>
        <row r="434">
          <cell r="A434">
            <v>15</v>
          </cell>
          <cell r="C434" t="str">
            <v>TOTAL DO SERVIÇO</v>
          </cell>
          <cell r="I434">
            <v>555.29000000000008</v>
          </cell>
          <cell r="K434" t="e">
            <v>#REF!</v>
          </cell>
          <cell r="L434" t="e">
            <v>#REF!</v>
          </cell>
        </row>
        <row r="435">
          <cell r="C435" t="str">
            <v>AGESPISA - AREAIS</v>
          </cell>
        </row>
        <row r="437">
          <cell r="C437" t="str">
            <v>COMPOSIÇÃO DE PREÇO UNITÁRIO</v>
          </cell>
        </row>
        <row r="439">
          <cell r="B439">
            <v>16</v>
          </cell>
          <cell r="C439">
            <v>16</v>
          </cell>
          <cell r="D439" t="str">
            <v>ESCORAMENTO TIPO CONTINUO C/PRANCHAS DE MADEIRA</v>
          </cell>
          <cell r="I439" t="str">
            <v>M2</v>
          </cell>
          <cell r="K439">
            <v>18.010000000000002</v>
          </cell>
        </row>
        <row r="441">
          <cell r="C441" t="str">
            <v>CÓDIGO</v>
          </cell>
          <cell r="D441" t="str">
            <v>DESCRIÇÃO DO SERVIÇO</v>
          </cell>
          <cell r="F441" t="str">
            <v>UNIDADE</v>
          </cell>
          <cell r="G441" t="str">
            <v>COEF.</v>
          </cell>
          <cell r="H441" t="str">
            <v>PR. UNITÁRIO</v>
          </cell>
          <cell r="I441" t="str">
            <v>PR. TOTAL</v>
          </cell>
        </row>
        <row r="442">
          <cell r="C442" t="str">
            <v>IH0006</v>
          </cell>
          <cell r="D442" t="str">
            <v>SERVENTE</v>
          </cell>
          <cell r="F442" t="str">
            <v>H</v>
          </cell>
          <cell r="G442">
            <v>0.8</v>
          </cell>
          <cell r="H442">
            <v>4.4723219814241482</v>
          </cell>
          <cell r="I442">
            <v>3.58</v>
          </cell>
          <cell r="K442" t="str">
            <v>IH0006</v>
          </cell>
          <cell r="L442">
            <v>0.8</v>
          </cell>
          <cell r="M442">
            <v>18.010000000000002</v>
          </cell>
          <cell r="N442">
            <v>14.408000000000001</v>
          </cell>
        </row>
        <row r="443">
          <cell r="C443" t="str">
            <v>IH0070</v>
          </cell>
          <cell r="D443" t="str">
            <v>CARPINTEIRO</v>
          </cell>
          <cell r="F443" t="str">
            <v>H</v>
          </cell>
          <cell r="G443">
            <v>0.4</v>
          </cell>
          <cell r="H443">
            <v>6.2786377708978325</v>
          </cell>
          <cell r="I443">
            <v>2.5099999999999998</v>
          </cell>
          <cell r="K443" t="str">
            <v>IH0070</v>
          </cell>
          <cell r="L443">
            <v>0.4</v>
          </cell>
          <cell r="M443">
            <v>18.010000000000002</v>
          </cell>
          <cell r="N443">
            <v>7.2040000000000006</v>
          </cell>
        </row>
        <row r="444">
          <cell r="C444" t="str">
            <v>IM3680</v>
          </cell>
          <cell r="D444" t="str">
            <v>VIGA DE PEROBA 6 x 16 cm</v>
          </cell>
          <cell r="F444" t="str">
            <v>M</v>
          </cell>
          <cell r="G444">
            <v>0.1</v>
          </cell>
          <cell r="H444">
            <v>12.2</v>
          </cell>
          <cell r="I444">
            <v>1.22</v>
          </cell>
          <cell r="K444" t="str">
            <v>IM3680</v>
          </cell>
          <cell r="L444">
            <v>0.1</v>
          </cell>
          <cell r="M444">
            <v>18.010000000000002</v>
          </cell>
          <cell r="N444">
            <v>1.8010000000000002</v>
          </cell>
        </row>
        <row r="445">
          <cell r="C445" t="str">
            <v>IM3697</v>
          </cell>
          <cell r="D445" t="str">
            <v>ESTRONCA DE EUCALIPTO 20 cm    COM CASCA</v>
          </cell>
          <cell r="F445" t="str">
            <v>M</v>
          </cell>
          <cell r="G445">
            <v>8.2900000000000001E-2</v>
          </cell>
          <cell r="H445">
            <v>5.81</v>
          </cell>
          <cell r="I445">
            <v>0.48</v>
          </cell>
          <cell r="K445" t="str">
            <v>IM3697</v>
          </cell>
          <cell r="L445">
            <v>8.2900000000000001E-2</v>
          </cell>
          <cell r="M445">
            <v>18.010000000000002</v>
          </cell>
          <cell r="N445">
            <v>1.4930290000000002</v>
          </cell>
        </row>
        <row r="446">
          <cell r="C446" t="str">
            <v>IM3698</v>
          </cell>
          <cell r="D446" t="str">
            <v>PRANCHA DE PEROBA 2.7 X 30 CM</v>
          </cell>
          <cell r="F446" t="str">
            <v>M</v>
          </cell>
          <cell r="G446">
            <v>0.55000000000000004</v>
          </cell>
          <cell r="H446">
            <v>10.199999999999999</v>
          </cell>
          <cell r="I446">
            <v>5.61</v>
          </cell>
          <cell r="K446" t="str">
            <v>IM3698</v>
          </cell>
          <cell r="L446">
            <v>0.55000000000000004</v>
          </cell>
          <cell r="M446">
            <v>18.010000000000002</v>
          </cell>
          <cell r="N446">
            <v>9.9055000000000017</v>
          </cell>
        </row>
        <row r="447">
          <cell r="C447">
            <v>0</v>
          </cell>
          <cell r="D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M447">
            <v>18.010000000000002</v>
          </cell>
          <cell r="N447">
            <v>0</v>
          </cell>
        </row>
        <row r="448">
          <cell r="C448">
            <v>0</v>
          </cell>
          <cell r="D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M448">
            <v>18.010000000000002</v>
          </cell>
          <cell r="N448">
            <v>0</v>
          </cell>
        </row>
        <row r="449">
          <cell r="C449">
            <v>0</v>
          </cell>
          <cell r="D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M449">
            <v>18.010000000000002</v>
          </cell>
          <cell r="N449">
            <v>0</v>
          </cell>
        </row>
        <row r="450">
          <cell r="C450">
            <v>0</v>
          </cell>
          <cell r="D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M450">
            <v>18.010000000000002</v>
          </cell>
          <cell r="N450">
            <v>0</v>
          </cell>
        </row>
        <row r="451">
          <cell r="C451">
            <v>0</v>
          </cell>
          <cell r="D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M451">
            <v>18.010000000000002</v>
          </cell>
          <cell r="N451">
            <v>0</v>
          </cell>
        </row>
        <row r="452">
          <cell r="C452">
            <v>0</v>
          </cell>
          <cell r="D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M452">
            <v>18.010000000000002</v>
          </cell>
          <cell r="N452">
            <v>0</v>
          </cell>
        </row>
        <row r="453">
          <cell r="C453">
            <v>0</v>
          </cell>
          <cell r="D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M453">
            <v>18.010000000000002</v>
          </cell>
          <cell r="N453">
            <v>0</v>
          </cell>
        </row>
        <row r="454">
          <cell r="C454">
            <v>0</v>
          </cell>
          <cell r="D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M454">
            <v>18.010000000000002</v>
          </cell>
          <cell r="N454">
            <v>0</v>
          </cell>
        </row>
        <row r="455">
          <cell r="C455">
            <v>0</v>
          </cell>
          <cell r="D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M455">
            <v>18.010000000000002</v>
          </cell>
          <cell r="N455">
            <v>0</v>
          </cell>
        </row>
        <row r="456">
          <cell r="C456">
            <v>0</v>
          </cell>
          <cell r="D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M456">
            <v>18.010000000000002</v>
          </cell>
          <cell r="N456">
            <v>0</v>
          </cell>
        </row>
        <row r="457">
          <cell r="C457">
            <v>0</v>
          </cell>
          <cell r="D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M457">
            <v>18.010000000000002</v>
          </cell>
          <cell r="N457">
            <v>0</v>
          </cell>
        </row>
        <row r="458">
          <cell r="C458">
            <v>0</v>
          </cell>
          <cell r="D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M458">
            <v>18.010000000000002</v>
          </cell>
          <cell r="N458">
            <v>0</v>
          </cell>
        </row>
        <row r="459">
          <cell r="C459">
            <v>0</v>
          </cell>
          <cell r="D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M459">
            <v>18.010000000000002</v>
          </cell>
          <cell r="N459">
            <v>0</v>
          </cell>
        </row>
        <row r="460">
          <cell r="C460">
            <v>0</v>
          </cell>
          <cell r="D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M460">
            <v>18.010000000000002</v>
          </cell>
          <cell r="N460">
            <v>0</v>
          </cell>
        </row>
        <row r="461">
          <cell r="C461">
            <v>0</v>
          </cell>
          <cell r="D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M461">
            <v>18.010000000000002</v>
          </cell>
          <cell r="N461">
            <v>0</v>
          </cell>
        </row>
        <row r="462">
          <cell r="C462">
            <v>0</v>
          </cell>
          <cell r="D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M462">
            <v>18.010000000000002</v>
          </cell>
          <cell r="N462">
            <v>0</v>
          </cell>
        </row>
        <row r="463">
          <cell r="C463" t="str">
            <v xml:space="preserve">TOTAL </v>
          </cell>
          <cell r="I463">
            <v>13.399999999999999</v>
          </cell>
        </row>
        <row r="464">
          <cell r="C464" t="str">
            <v>BDI %</v>
          </cell>
          <cell r="H464">
            <v>0</v>
          </cell>
          <cell r="I464">
            <v>0</v>
          </cell>
        </row>
        <row r="465">
          <cell r="A465">
            <v>16</v>
          </cell>
          <cell r="C465" t="str">
            <v>TOTAL DO SERVIÇO</v>
          </cell>
          <cell r="I465">
            <v>13.399999999999999</v>
          </cell>
          <cell r="K465">
            <v>18.010000000000002</v>
          </cell>
          <cell r="L465">
            <v>-0.25596890616324275</v>
          </cell>
        </row>
        <row r="466">
          <cell r="C466" t="str">
            <v>AGESPISA - AREAIS</v>
          </cell>
        </row>
        <row r="468">
          <cell r="C468" t="str">
            <v>COMPOSIÇÃO DE PREÇO UNITÁRIO</v>
          </cell>
        </row>
        <row r="470">
          <cell r="B470">
            <v>17</v>
          </cell>
          <cell r="C470">
            <v>17</v>
          </cell>
          <cell r="D470" t="str">
            <v>ESCORAMENTO CONTÍNUO DE VALAS C/PRANCHAS METÁLICAS DE 4.00M</v>
          </cell>
          <cell r="I470" t="str">
            <v>M2</v>
          </cell>
          <cell r="K470">
            <v>26.04</v>
          </cell>
          <cell r="M470">
            <v>0.12</v>
          </cell>
        </row>
        <row r="472">
          <cell r="C472" t="str">
            <v>CÓDIGO</v>
          </cell>
          <cell r="D472" t="str">
            <v>DESCRIÇÃO DO SERVIÇO</v>
          </cell>
          <cell r="F472" t="str">
            <v>UNIDADE</v>
          </cell>
          <cell r="G472" t="str">
            <v>COEF.</v>
          </cell>
          <cell r="H472" t="str">
            <v>PR. UNITÁRIO</v>
          </cell>
          <cell r="I472" t="str">
            <v>PR. TOTAL</v>
          </cell>
        </row>
        <row r="473">
          <cell r="C473" t="str">
            <v>IE0179</v>
          </cell>
          <cell r="D473" t="str">
            <v>PA/RETRO ESCAVADEIRA           0,7M3x0,2M3 580H mA</v>
          </cell>
          <cell r="F473" t="str">
            <v>H</v>
          </cell>
          <cell r="G473">
            <v>0.3</v>
          </cell>
          <cell r="H473">
            <v>47.23</v>
          </cell>
          <cell r="I473">
            <v>14.17</v>
          </cell>
          <cell r="K473" t="str">
            <v>IE0179</v>
          </cell>
          <cell r="L473">
            <v>0.02</v>
          </cell>
          <cell r="M473">
            <v>26.04</v>
          </cell>
          <cell r="N473">
            <v>0.52080000000000004</v>
          </cell>
        </row>
        <row r="474">
          <cell r="C474" t="str">
            <v>CA1163</v>
          </cell>
          <cell r="D474" t="str">
            <v>RETIFICADOR DE SOLDA ELÉTRICA  500A, COM DIODO GRANDE, MODELO</v>
          </cell>
          <cell r="F474" t="str">
            <v>H</v>
          </cell>
          <cell r="G474">
            <v>0.6724</v>
          </cell>
          <cell r="H474">
            <v>0.66878118000000009</v>
          </cell>
          <cell r="I474">
            <v>0.45</v>
          </cell>
          <cell r="K474" t="str">
            <v>CA1163</v>
          </cell>
          <cell r="L474">
            <v>0.6724</v>
          </cell>
          <cell r="M474">
            <v>26.04</v>
          </cell>
          <cell r="N474">
            <v>17.509295999999999</v>
          </cell>
        </row>
        <row r="475">
          <cell r="C475" t="str">
            <v>CA1165</v>
          </cell>
          <cell r="D475" t="str">
            <v>MAÇARICO</v>
          </cell>
          <cell r="F475" t="str">
            <v>H</v>
          </cell>
          <cell r="G475">
            <v>0.06</v>
          </cell>
          <cell r="H475">
            <v>7.4211390000000002E-2</v>
          </cell>
          <cell r="I475">
            <v>0</v>
          </cell>
          <cell r="K475" t="str">
            <v>CA1165</v>
          </cell>
          <cell r="L475">
            <v>0.06</v>
          </cell>
          <cell r="M475">
            <v>26.04</v>
          </cell>
          <cell r="N475">
            <v>1.5623999999999998</v>
          </cell>
        </row>
        <row r="476">
          <cell r="C476" t="str">
            <v>IH0006</v>
          </cell>
          <cell r="D476" t="str">
            <v>SERVENTE</v>
          </cell>
          <cell r="F476" t="str">
            <v>H</v>
          </cell>
          <cell r="G476">
            <v>0.2</v>
          </cell>
          <cell r="H476">
            <v>4.4723219814241482</v>
          </cell>
          <cell r="I476">
            <v>0.89</v>
          </cell>
          <cell r="K476" t="str">
            <v>IH0006</v>
          </cell>
          <cell r="L476">
            <v>0.2</v>
          </cell>
          <cell r="M476">
            <v>26.04</v>
          </cell>
          <cell r="N476">
            <v>5.2080000000000002</v>
          </cell>
        </row>
        <row r="477">
          <cell r="C477" t="str">
            <v>IH0074</v>
          </cell>
          <cell r="D477" t="str">
            <v>PEDREIRO</v>
          </cell>
          <cell r="F477" t="str">
            <v>H</v>
          </cell>
          <cell r="G477">
            <v>0.2</v>
          </cell>
          <cell r="H477">
            <v>6.2786377708978325</v>
          </cell>
          <cell r="I477">
            <v>1.26</v>
          </cell>
          <cell r="K477" t="str">
            <v>IH0074</v>
          </cell>
          <cell r="L477">
            <v>0.2</v>
          </cell>
          <cell r="M477">
            <v>26.04</v>
          </cell>
          <cell r="N477">
            <v>5.2080000000000002</v>
          </cell>
        </row>
        <row r="478">
          <cell r="C478" t="str">
            <v>IM0022</v>
          </cell>
          <cell r="D478" t="str">
            <v>ESTACA PRANCHA DE AÇO, SEÇÃO   Z, TIPO BZ - 300 A, DIMENSÕES:</v>
          </cell>
          <cell r="F478" t="str">
            <v>KG</v>
          </cell>
          <cell r="G478">
            <v>1.8</v>
          </cell>
          <cell r="H478">
            <v>2.2000000000000002</v>
          </cell>
          <cell r="I478">
            <v>3.96</v>
          </cell>
          <cell r="K478" t="str">
            <v>IM0022</v>
          </cell>
          <cell r="L478">
            <v>1.8</v>
          </cell>
          <cell r="M478">
            <v>26.04</v>
          </cell>
          <cell r="N478">
            <v>46.872</v>
          </cell>
        </row>
        <row r="479">
          <cell r="C479" t="str">
            <v>IM0051</v>
          </cell>
          <cell r="D479" t="str">
            <v>ELETRODO PARA AÇOS DE BAIXO E  MÉDIO TEOR DE CARBONO,</v>
          </cell>
          <cell r="F479" t="str">
            <v>KG</v>
          </cell>
          <cell r="G479">
            <v>0.04</v>
          </cell>
          <cell r="H479">
            <v>6.5</v>
          </cell>
          <cell r="I479">
            <v>0.26</v>
          </cell>
          <cell r="K479" t="str">
            <v>IM0051</v>
          </cell>
          <cell r="L479">
            <v>0.04</v>
          </cell>
          <cell r="M479">
            <v>26.04</v>
          </cell>
          <cell r="N479">
            <v>1.0416000000000001</v>
          </cell>
        </row>
        <row r="480">
          <cell r="C480" t="str">
            <v>IM0655</v>
          </cell>
          <cell r="D480" t="str">
            <v>VIGA I DE 12"" - 1. ALMA       (60,71 KG/M)"</v>
          </cell>
          <cell r="F480" t="str">
            <v>KG</v>
          </cell>
          <cell r="G480">
            <v>0.24</v>
          </cell>
          <cell r="H480">
            <v>4.2</v>
          </cell>
          <cell r="I480">
            <v>1.01</v>
          </cell>
          <cell r="K480" t="str">
            <v>IM0655</v>
          </cell>
          <cell r="L480">
            <v>0.24</v>
          </cell>
          <cell r="M480">
            <v>26.04</v>
          </cell>
          <cell r="N480">
            <v>6.2495999999999992</v>
          </cell>
        </row>
        <row r="481">
          <cell r="C481">
            <v>0</v>
          </cell>
          <cell r="D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M481">
            <v>26.04</v>
          </cell>
          <cell r="N481">
            <v>0</v>
          </cell>
        </row>
        <row r="482">
          <cell r="C482">
            <v>0</v>
          </cell>
          <cell r="D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M482">
            <v>26.04</v>
          </cell>
          <cell r="N482">
            <v>0</v>
          </cell>
        </row>
        <row r="483">
          <cell r="C483">
            <v>0</v>
          </cell>
          <cell r="D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M483">
            <v>26.04</v>
          </cell>
          <cell r="N483">
            <v>0</v>
          </cell>
        </row>
        <row r="484">
          <cell r="C484">
            <v>0</v>
          </cell>
          <cell r="D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M484">
            <v>26.04</v>
          </cell>
          <cell r="N484">
            <v>0</v>
          </cell>
        </row>
        <row r="485">
          <cell r="C485">
            <v>0</v>
          </cell>
          <cell r="D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M485">
            <v>26.04</v>
          </cell>
          <cell r="N485">
            <v>0</v>
          </cell>
        </row>
        <row r="486">
          <cell r="C486">
            <v>0</v>
          </cell>
          <cell r="D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M486">
            <v>26.04</v>
          </cell>
          <cell r="N486">
            <v>0</v>
          </cell>
        </row>
        <row r="487">
          <cell r="C487">
            <v>0</v>
          </cell>
          <cell r="D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M487">
            <v>26.04</v>
          </cell>
          <cell r="N487">
            <v>0</v>
          </cell>
        </row>
        <row r="488">
          <cell r="C488">
            <v>0</v>
          </cell>
          <cell r="D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M488">
            <v>26.04</v>
          </cell>
          <cell r="N488">
            <v>0</v>
          </cell>
        </row>
        <row r="489">
          <cell r="C489">
            <v>0</v>
          </cell>
          <cell r="D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M489">
            <v>26.04</v>
          </cell>
          <cell r="N489">
            <v>0</v>
          </cell>
        </row>
        <row r="490">
          <cell r="C490">
            <v>0</v>
          </cell>
          <cell r="D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M490">
            <v>26.04</v>
          </cell>
          <cell r="N490">
            <v>0</v>
          </cell>
        </row>
        <row r="491">
          <cell r="C491">
            <v>0</v>
          </cell>
          <cell r="D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M491">
            <v>26.04</v>
          </cell>
          <cell r="N491">
            <v>0</v>
          </cell>
        </row>
        <row r="492">
          <cell r="C492">
            <v>0</v>
          </cell>
          <cell r="D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M492">
            <v>26.04</v>
          </cell>
          <cell r="N492">
            <v>0</v>
          </cell>
        </row>
        <row r="493">
          <cell r="C493" t="str">
            <v xml:space="preserve">TOTAL </v>
          </cell>
          <cell r="I493">
            <v>22.000000000000004</v>
          </cell>
        </row>
        <row r="494">
          <cell r="C494" t="str">
            <v>BDI %</v>
          </cell>
          <cell r="H494">
            <v>0</v>
          </cell>
          <cell r="I494">
            <v>0</v>
          </cell>
        </row>
        <row r="495">
          <cell r="A495">
            <v>17</v>
          </cell>
          <cell r="C495" t="str">
            <v>TOTAL DO SERVIÇO</v>
          </cell>
          <cell r="I495">
            <v>22.000000000000004</v>
          </cell>
          <cell r="K495">
            <v>26.04</v>
          </cell>
          <cell r="L495">
            <v>-0.15514592933947757</v>
          </cell>
        </row>
        <row r="496">
          <cell r="C496" t="str">
            <v>AGESPISA - AREAIS</v>
          </cell>
        </row>
        <row r="498">
          <cell r="C498" t="str">
            <v>COMPOSIÇÃO DE PREÇO UNITÁRIO</v>
          </cell>
        </row>
        <row r="500">
          <cell r="B500">
            <v>19</v>
          </cell>
          <cell r="C500">
            <v>19</v>
          </cell>
          <cell r="D500" t="str">
            <v>PLACA DE CONCRETO ARMADO PARA PROTEÇÃO DE TALUDES, ESP. 6CM</v>
          </cell>
          <cell r="I500" t="str">
            <v>M2</v>
          </cell>
          <cell r="K500">
            <v>21</v>
          </cell>
        </row>
        <row r="502">
          <cell r="C502" t="str">
            <v>CÓDIGO</v>
          </cell>
          <cell r="D502" t="str">
            <v>DESCRIÇÃO DO SERVIÇO</v>
          </cell>
          <cell r="F502" t="str">
            <v>UNIDADE</v>
          </cell>
          <cell r="G502" t="str">
            <v>COEF.</v>
          </cell>
          <cell r="H502" t="str">
            <v>PR. UNITÁRIO</v>
          </cell>
          <cell r="I502" t="str">
            <v>PR. TOTAL</v>
          </cell>
        </row>
        <row r="503">
          <cell r="C503" t="str">
            <v>CC0808</v>
          </cell>
          <cell r="D503" t="str">
            <v>ARMADURA DE TELA DE AÃO</v>
          </cell>
          <cell r="F503" t="str">
            <v>M2</v>
          </cell>
          <cell r="G503">
            <v>1</v>
          </cell>
          <cell r="H503">
            <v>5.7084656346749236</v>
          </cell>
          <cell r="I503">
            <v>5.71</v>
          </cell>
          <cell r="K503" t="str">
            <v>CC0808</v>
          </cell>
          <cell r="L503">
            <v>1</v>
          </cell>
          <cell r="M503">
            <v>21</v>
          </cell>
          <cell r="N503">
            <v>21</v>
          </cell>
        </row>
        <row r="504">
          <cell r="C504" t="str">
            <v>CC0844</v>
          </cell>
          <cell r="D504" t="str">
            <v>CONCRETO PRE-MISTURADO FCK 10  MPa</v>
          </cell>
          <cell r="F504" t="str">
            <v>M3</v>
          </cell>
          <cell r="G504">
            <v>5.5E-2</v>
          </cell>
          <cell r="H504">
            <v>201.04156346749227</v>
          </cell>
          <cell r="I504">
            <v>11.06</v>
          </cell>
          <cell r="K504" t="str">
            <v>CC0844</v>
          </cell>
          <cell r="L504">
            <v>5.5E-2</v>
          </cell>
          <cell r="M504">
            <v>21</v>
          </cell>
          <cell r="N504">
            <v>1.155</v>
          </cell>
        </row>
        <row r="505">
          <cell r="C505" t="str">
            <v>IH0006</v>
          </cell>
          <cell r="D505" t="str">
            <v>SERVENTE</v>
          </cell>
          <cell r="F505" t="str">
            <v>H</v>
          </cell>
          <cell r="G505">
            <v>0.1</v>
          </cell>
          <cell r="H505">
            <v>4.4723219814241482</v>
          </cell>
          <cell r="I505">
            <v>0.45</v>
          </cell>
          <cell r="K505" t="str">
            <v>IH0006</v>
          </cell>
          <cell r="L505">
            <v>0.1</v>
          </cell>
          <cell r="M505">
            <v>21</v>
          </cell>
          <cell r="N505">
            <v>2.1</v>
          </cell>
        </row>
        <row r="506">
          <cell r="C506" t="str">
            <v>IH0074</v>
          </cell>
          <cell r="D506" t="str">
            <v>PEDREIRO</v>
          </cell>
          <cell r="F506" t="str">
            <v>H</v>
          </cell>
          <cell r="G506">
            <v>0.1</v>
          </cell>
          <cell r="H506">
            <v>6.2786377708978325</v>
          </cell>
          <cell r="I506">
            <v>0.63</v>
          </cell>
          <cell r="K506" t="str">
            <v>IH0074</v>
          </cell>
          <cell r="L506">
            <v>0.1</v>
          </cell>
          <cell r="M506">
            <v>21</v>
          </cell>
          <cell r="N506">
            <v>2.1</v>
          </cell>
        </row>
        <row r="507">
          <cell r="C507" t="str">
            <v>IM5834</v>
          </cell>
          <cell r="D507" t="str">
            <v>SARRAFO DE 1"X4"</v>
          </cell>
          <cell r="F507" t="str">
            <v>M</v>
          </cell>
          <cell r="G507">
            <v>0.1</v>
          </cell>
          <cell r="H507">
            <v>2</v>
          </cell>
          <cell r="I507">
            <v>0.2</v>
          </cell>
          <cell r="K507" t="str">
            <v>IM5834</v>
          </cell>
          <cell r="L507">
            <v>0.1</v>
          </cell>
          <cell r="M507">
            <v>21</v>
          </cell>
          <cell r="N507">
            <v>2.1</v>
          </cell>
        </row>
        <row r="508">
          <cell r="C508">
            <v>0</v>
          </cell>
          <cell r="D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M508">
            <v>21</v>
          </cell>
          <cell r="N508">
            <v>0</v>
          </cell>
        </row>
        <row r="509">
          <cell r="C509">
            <v>0</v>
          </cell>
          <cell r="D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M509">
            <v>21</v>
          </cell>
          <cell r="N509">
            <v>0</v>
          </cell>
        </row>
        <row r="510">
          <cell r="C510">
            <v>0</v>
          </cell>
          <cell r="D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M510">
            <v>21</v>
          </cell>
          <cell r="N510">
            <v>0</v>
          </cell>
        </row>
        <row r="511">
          <cell r="C511">
            <v>0</v>
          </cell>
          <cell r="D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M511">
            <v>21</v>
          </cell>
          <cell r="N511">
            <v>0</v>
          </cell>
        </row>
        <row r="512">
          <cell r="C512">
            <v>0</v>
          </cell>
          <cell r="D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M512">
            <v>21</v>
          </cell>
          <cell r="N512">
            <v>0</v>
          </cell>
        </row>
        <row r="513">
          <cell r="C513">
            <v>0</v>
          </cell>
          <cell r="D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M513">
            <v>21</v>
          </cell>
          <cell r="N513">
            <v>0</v>
          </cell>
        </row>
        <row r="514">
          <cell r="C514">
            <v>0</v>
          </cell>
          <cell r="D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M514">
            <v>21</v>
          </cell>
          <cell r="N514">
            <v>0</v>
          </cell>
        </row>
        <row r="515">
          <cell r="C515">
            <v>0</v>
          </cell>
          <cell r="D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M515">
            <v>21</v>
          </cell>
          <cell r="N515">
            <v>0</v>
          </cell>
        </row>
        <row r="516">
          <cell r="C516">
            <v>0</v>
          </cell>
          <cell r="D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M516">
            <v>21</v>
          </cell>
          <cell r="N516">
            <v>0</v>
          </cell>
        </row>
        <row r="517">
          <cell r="C517">
            <v>0</v>
          </cell>
          <cell r="D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M517">
            <v>21</v>
          </cell>
          <cell r="N517">
            <v>0</v>
          </cell>
        </row>
        <row r="518">
          <cell r="C518">
            <v>0</v>
          </cell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M518">
            <v>21</v>
          </cell>
          <cell r="N518">
            <v>0</v>
          </cell>
        </row>
        <row r="519">
          <cell r="C519">
            <v>0</v>
          </cell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M519">
            <v>21</v>
          </cell>
          <cell r="N519">
            <v>0</v>
          </cell>
        </row>
        <row r="520">
          <cell r="C520">
            <v>0</v>
          </cell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M520">
            <v>21</v>
          </cell>
          <cell r="N520">
            <v>0</v>
          </cell>
        </row>
        <row r="521">
          <cell r="C521">
            <v>0</v>
          </cell>
          <cell r="D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M521">
            <v>21</v>
          </cell>
          <cell r="N521">
            <v>0</v>
          </cell>
        </row>
        <row r="522">
          <cell r="C522">
            <v>0</v>
          </cell>
          <cell r="D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M522">
            <v>21</v>
          </cell>
          <cell r="N522">
            <v>0</v>
          </cell>
        </row>
        <row r="523">
          <cell r="C523">
            <v>0</v>
          </cell>
          <cell r="D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M523">
            <v>21</v>
          </cell>
          <cell r="N523">
            <v>0</v>
          </cell>
        </row>
        <row r="524">
          <cell r="C524" t="str">
            <v xml:space="preserve">TOTAL </v>
          </cell>
          <cell r="I524">
            <v>18.049999999999997</v>
          </cell>
        </row>
        <row r="525">
          <cell r="C525" t="str">
            <v>BDI %</v>
          </cell>
          <cell r="H525">
            <v>0</v>
          </cell>
          <cell r="I525">
            <v>0</v>
          </cell>
        </row>
        <row r="526">
          <cell r="A526">
            <v>19</v>
          </cell>
          <cell r="C526" t="str">
            <v>TOTAL DO SERVIÇO</v>
          </cell>
          <cell r="I526">
            <v>18.049999999999997</v>
          </cell>
          <cell r="K526" t="e">
            <v>#REF!</v>
          </cell>
          <cell r="L526" t="e">
            <v>#REF!</v>
          </cell>
        </row>
        <row r="527">
          <cell r="C527" t="str">
            <v>AGESPISA - AREAIS</v>
          </cell>
        </row>
        <row r="529">
          <cell r="C529" t="str">
            <v>COMPOSIÇÃO DE PREÇO UNITÁRIO</v>
          </cell>
        </row>
        <row r="531">
          <cell r="B531">
            <v>20</v>
          </cell>
          <cell r="C531">
            <v>20</v>
          </cell>
          <cell r="D531" t="str">
            <v>CAIXA INSP. EM ANEL DE CONCRETO ARMADO CA1 D=40CM; H=0,50CM P/ RAMAL DE ESGOTO</v>
          </cell>
          <cell r="I531" t="str">
            <v>UND</v>
          </cell>
          <cell r="K531">
            <v>72.349999999999994</v>
          </cell>
        </row>
        <row r="533">
          <cell r="C533" t="str">
            <v>CÓDIGO</v>
          </cell>
          <cell r="D533" t="str">
            <v>DESCRIÇÃO DO SERVIÇO</v>
          </cell>
          <cell r="F533" t="str">
            <v>UNIDADE</v>
          </cell>
          <cell r="G533" t="str">
            <v>COEF.</v>
          </cell>
          <cell r="H533" t="str">
            <v>PR. UNITÁRIO</v>
          </cell>
          <cell r="I533" t="str">
            <v>PR. TOTAL</v>
          </cell>
        </row>
        <row r="534">
          <cell r="C534" t="str">
            <v>IH0006</v>
          </cell>
          <cell r="D534" t="str">
            <v>SERVENTE</v>
          </cell>
          <cell r="F534" t="str">
            <v>H</v>
          </cell>
          <cell r="G534">
            <v>1</v>
          </cell>
          <cell r="H534">
            <v>4.4723219814241482</v>
          </cell>
          <cell r="I534">
            <v>4.47</v>
          </cell>
          <cell r="K534" t="str">
            <v>IH0006</v>
          </cell>
          <cell r="L534">
            <v>0.5</v>
          </cell>
          <cell r="M534">
            <v>72.349999999999994</v>
          </cell>
          <cell r="N534">
            <v>36.174999999999997</v>
          </cell>
        </row>
        <row r="535">
          <cell r="C535" t="str">
            <v>IH0074</v>
          </cell>
          <cell r="D535" t="str">
            <v>PEDREIRO</v>
          </cell>
          <cell r="F535" t="str">
            <v>H</v>
          </cell>
          <cell r="G535">
            <v>1</v>
          </cell>
          <cell r="H535">
            <v>6.2786377708978325</v>
          </cell>
          <cell r="I535">
            <v>6.28</v>
          </cell>
          <cell r="K535" t="str">
            <v>IH0074</v>
          </cell>
          <cell r="L535">
            <v>0.5</v>
          </cell>
          <cell r="M535">
            <v>72.349999999999994</v>
          </cell>
          <cell r="N535">
            <v>36.174999999999997</v>
          </cell>
        </row>
        <row r="536">
          <cell r="C536" t="str">
            <v>IN1725</v>
          </cell>
          <cell r="D536" t="str">
            <v>ANEL PRE-MOLDADO DE CONCRETO   D=0.40M, h = 0.50M</v>
          </cell>
          <cell r="F536" t="str">
            <v>UN</v>
          </cell>
          <cell r="G536">
            <v>1</v>
          </cell>
          <cell r="H536">
            <v>17.5</v>
          </cell>
          <cell r="I536">
            <v>17.5</v>
          </cell>
          <cell r="K536" t="str">
            <v>IN1725</v>
          </cell>
          <cell r="L536">
            <v>1</v>
          </cell>
          <cell r="M536">
            <v>72.349999999999994</v>
          </cell>
          <cell r="N536">
            <v>72.349999999999994</v>
          </cell>
        </row>
        <row r="537">
          <cell r="C537">
            <v>0</v>
          </cell>
          <cell r="D537" t="str">
            <v>TAMPA CONCRETO PREM DN 48 X 4</v>
          </cell>
          <cell r="F537" t="str">
            <v>UND</v>
          </cell>
          <cell r="G537">
            <v>1</v>
          </cell>
          <cell r="H537">
            <v>7</v>
          </cell>
          <cell r="I537">
            <v>7</v>
          </cell>
          <cell r="M537">
            <v>72.349999999999994</v>
          </cell>
          <cell r="N537">
            <v>0</v>
          </cell>
        </row>
        <row r="538">
          <cell r="C538">
            <v>0</v>
          </cell>
          <cell r="D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M538">
            <v>72.349999999999994</v>
          </cell>
          <cell r="N538">
            <v>0</v>
          </cell>
        </row>
        <row r="539">
          <cell r="C539">
            <v>0</v>
          </cell>
          <cell r="D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M539">
            <v>72.349999999999994</v>
          </cell>
          <cell r="N539">
            <v>0</v>
          </cell>
        </row>
        <row r="540">
          <cell r="C540">
            <v>0</v>
          </cell>
          <cell r="D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M540">
            <v>72.349999999999994</v>
          </cell>
          <cell r="N540">
            <v>0</v>
          </cell>
        </row>
        <row r="541">
          <cell r="C541">
            <v>0</v>
          </cell>
          <cell r="D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M541">
            <v>72.349999999999994</v>
          </cell>
          <cell r="N541">
            <v>0</v>
          </cell>
        </row>
        <row r="542">
          <cell r="C542">
            <v>0</v>
          </cell>
          <cell r="D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M542">
            <v>72.349999999999994</v>
          </cell>
          <cell r="N542">
            <v>0</v>
          </cell>
        </row>
        <row r="543">
          <cell r="C543">
            <v>0</v>
          </cell>
          <cell r="D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M543">
            <v>72.349999999999994</v>
          </cell>
          <cell r="N543">
            <v>0</v>
          </cell>
        </row>
        <row r="544">
          <cell r="C544">
            <v>0</v>
          </cell>
          <cell r="D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M544">
            <v>72.349999999999994</v>
          </cell>
          <cell r="N544">
            <v>0</v>
          </cell>
        </row>
        <row r="545">
          <cell r="C545">
            <v>0</v>
          </cell>
          <cell r="D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M545">
            <v>72.349999999999994</v>
          </cell>
          <cell r="N545">
            <v>0</v>
          </cell>
        </row>
        <row r="546">
          <cell r="C546">
            <v>0</v>
          </cell>
          <cell r="D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M546">
            <v>72.349999999999994</v>
          </cell>
          <cell r="N546">
            <v>0</v>
          </cell>
        </row>
        <row r="547">
          <cell r="C547">
            <v>0</v>
          </cell>
          <cell r="D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M547">
            <v>72.349999999999994</v>
          </cell>
          <cell r="N547">
            <v>0</v>
          </cell>
        </row>
        <row r="548">
          <cell r="C548">
            <v>0</v>
          </cell>
          <cell r="D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M548">
            <v>72.349999999999994</v>
          </cell>
          <cell r="N548">
            <v>0</v>
          </cell>
        </row>
        <row r="549">
          <cell r="C549">
            <v>0</v>
          </cell>
          <cell r="D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M549">
            <v>72.349999999999994</v>
          </cell>
          <cell r="N549">
            <v>0</v>
          </cell>
        </row>
        <row r="550">
          <cell r="C550">
            <v>0</v>
          </cell>
          <cell r="D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M550">
            <v>72.349999999999994</v>
          </cell>
          <cell r="N550">
            <v>0</v>
          </cell>
        </row>
        <row r="551">
          <cell r="C551">
            <v>0</v>
          </cell>
          <cell r="D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M551">
            <v>72.349999999999994</v>
          </cell>
          <cell r="N551">
            <v>0</v>
          </cell>
        </row>
        <row r="552">
          <cell r="C552">
            <v>0</v>
          </cell>
          <cell r="D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M552">
            <v>72.349999999999994</v>
          </cell>
          <cell r="N552">
            <v>0</v>
          </cell>
        </row>
        <row r="553">
          <cell r="C553">
            <v>0</v>
          </cell>
          <cell r="D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M553">
            <v>72.349999999999994</v>
          </cell>
          <cell r="N553">
            <v>0</v>
          </cell>
        </row>
        <row r="554">
          <cell r="C554">
            <v>0</v>
          </cell>
          <cell r="D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M554">
            <v>72.349999999999994</v>
          </cell>
          <cell r="N554">
            <v>0</v>
          </cell>
        </row>
        <row r="555">
          <cell r="C555" t="str">
            <v xml:space="preserve">TOTAL </v>
          </cell>
          <cell r="I555">
            <v>35.25</v>
          </cell>
        </row>
        <row r="556">
          <cell r="C556" t="str">
            <v>BDI %</v>
          </cell>
          <cell r="H556">
            <v>0</v>
          </cell>
          <cell r="I556">
            <v>0</v>
          </cell>
        </row>
        <row r="557">
          <cell r="A557">
            <v>20</v>
          </cell>
          <cell r="C557" t="str">
            <v>TOTAL DO SERVIÇO</v>
          </cell>
          <cell r="I557">
            <v>35.25</v>
          </cell>
          <cell r="K557" t="e">
            <v>#REF!</v>
          </cell>
          <cell r="L557" t="e">
            <v>#REF!</v>
          </cell>
        </row>
        <row r="558">
          <cell r="C558" t="str">
            <v>AGESPISA - AREAIS</v>
          </cell>
        </row>
        <row r="560">
          <cell r="C560" t="str">
            <v>COMPOSIÇÃO DE PREÇO UNITÁRIO</v>
          </cell>
        </row>
        <row r="562">
          <cell r="B562">
            <v>21</v>
          </cell>
          <cell r="C562">
            <v>21</v>
          </cell>
          <cell r="D562" t="str">
            <v>CARGA E DESCARGA - SOLO</v>
          </cell>
          <cell r="I562" t="str">
            <v>M3</v>
          </cell>
          <cell r="K562">
            <v>3.03</v>
          </cell>
        </row>
        <row r="564">
          <cell r="C564" t="str">
            <v>CÓDIGO</v>
          </cell>
          <cell r="D564" t="str">
            <v>DESCRIÇÃO DO SERVIÇO</v>
          </cell>
          <cell r="F564" t="str">
            <v>UNIDADE</v>
          </cell>
          <cell r="G564" t="str">
            <v>COEF.</v>
          </cell>
          <cell r="H564" t="str">
            <v>PR. UNITÁRIO</v>
          </cell>
          <cell r="I564" t="str">
            <v>PR. TOTAL</v>
          </cell>
        </row>
        <row r="565">
          <cell r="C565" t="str">
            <v>IE0179</v>
          </cell>
          <cell r="D565" t="str">
            <v>PA/RETRO ESCAVADEIRA           0,7M3x0,2M3 580H mA</v>
          </cell>
          <cell r="F565" t="str">
            <v>H</v>
          </cell>
          <cell r="G565">
            <v>2.7900000000000001E-2</v>
          </cell>
          <cell r="H565">
            <v>47.23</v>
          </cell>
          <cell r="I565">
            <v>1.32</v>
          </cell>
          <cell r="K565" t="str">
            <v>IE0179</v>
          </cell>
          <cell r="L565">
            <v>2.7900000000000001E-2</v>
          </cell>
          <cell r="M565">
            <v>3.03</v>
          </cell>
          <cell r="N565">
            <v>8.4537000000000001E-2</v>
          </cell>
        </row>
        <row r="566">
          <cell r="C566" t="str">
            <v>IE0181</v>
          </cell>
          <cell r="D566" t="str">
            <v>CAMINHAO BASCULANTE - 4 m3</v>
          </cell>
          <cell r="F566" t="str">
            <v>DP</v>
          </cell>
          <cell r="G566">
            <v>0.02</v>
          </cell>
          <cell r="H566">
            <v>26</v>
          </cell>
          <cell r="I566">
            <v>0.52</v>
          </cell>
          <cell r="K566" t="str">
            <v>IE0181</v>
          </cell>
          <cell r="L566">
            <v>0.02</v>
          </cell>
          <cell r="M566">
            <v>3.03</v>
          </cell>
          <cell r="N566">
            <v>6.0599999999999994E-2</v>
          </cell>
        </row>
        <row r="567">
          <cell r="C567" t="str">
            <v>IH0006</v>
          </cell>
          <cell r="D567" t="str">
            <v>SERVENTE</v>
          </cell>
          <cell r="F567" t="str">
            <v>H</v>
          </cell>
          <cell r="G567">
            <v>2.7900000000000001E-2</v>
          </cell>
          <cell r="H567">
            <v>4.4723219814241482</v>
          </cell>
          <cell r="I567">
            <v>0.12</v>
          </cell>
          <cell r="K567" t="str">
            <v>IH0006</v>
          </cell>
          <cell r="L567">
            <v>2.7900000000000001E-2</v>
          </cell>
          <cell r="M567">
            <v>3.03</v>
          </cell>
          <cell r="N567">
            <v>8.4537000000000001E-2</v>
          </cell>
        </row>
        <row r="568">
          <cell r="C568">
            <v>0</v>
          </cell>
          <cell r="D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M568">
            <v>3.03</v>
          </cell>
          <cell r="N568">
            <v>0</v>
          </cell>
        </row>
        <row r="569">
          <cell r="C569">
            <v>0</v>
          </cell>
          <cell r="D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M569">
            <v>3.03</v>
          </cell>
          <cell r="N569">
            <v>0</v>
          </cell>
        </row>
        <row r="570">
          <cell r="C570">
            <v>0</v>
          </cell>
          <cell r="D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M570">
            <v>3.03</v>
          </cell>
          <cell r="N570">
            <v>0</v>
          </cell>
        </row>
        <row r="571">
          <cell r="C571">
            <v>0</v>
          </cell>
          <cell r="D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M571">
            <v>3.03</v>
          </cell>
          <cell r="N571">
            <v>0</v>
          </cell>
        </row>
        <row r="572">
          <cell r="C572">
            <v>0</v>
          </cell>
          <cell r="D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M572">
            <v>3.03</v>
          </cell>
          <cell r="N572">
            <v>0</v>
          </cell>
        </row>
        <row r="573">
          <cell r="C573">
            <v>0</v>
          </cell>
          <cell r="D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M573">
            <v>3.03</v>
          </cell>
          <cell r="N573">
            <v>0</v>
          </cell>
        </row>
        <row r="574">
          <cell r="C574">
            <v>0</v>
          </cell>
          <cell r="D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M574">
            <v>3.03</v>
          </cell>
          <cell r="N574">
            <v>0</v>
          </cell>
        </row>
        <row r="575">
          <cell r="C575">
            <v>0</v>
          </cell>
          <cell r="D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M575">
            <v>3.03</v>
          </cell>
          <cell r="N575">
            <v>0</v>
          </cell>
        </row>
        <row r="576">
          <cell r="C576">
            <v>0</v>
          </cell>
          <cell r="D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M576">
            <v>3.03</v>
          </cell>
          <cell r="N576">
            <v>0</v>
          </cell>
        </row>
        <row r="577">
          <cell r="C577">
            <v>0</v>
          </cell>
          <cell r="D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M577">
            <v>3.03</v>
          </cell>
          <cell r="N577">
            <v>0</v>
          </cell>
        </row>
        <row r="578">
          <cell r="C578">
            <v>0</v>
          </cell>
          <cell r="D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M578">
            <v>3.03</v>
          </cell>
          <cell r="N578">
            <v>0</v>
          </cell>
        </row>
        <row r="579">
          <cell r="C579">
            <v>0</v>
          </cell>
          <cell r="D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M579">
            <v>3.03</v>
          </cell>
          <cell r="N579">
            <v>0</v>
          </cell>
        </row>
        <row r="580">
          <cell r="C580">
            <v>0</v>
          </cell>
          <cell r="D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M580">
            <v>3.03</v>
          </cell>
          <cell r="N580">
            <v>0</v>
          </cell>
        </row>
        <row r="581">
          <cell r="C581">
            <v>0</v>
          </cell>
          <cell r="D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M581">
            <v>3.03</v>
          </cell>
          <cell r="N581">
            <v>0</v>
          </cell>
        </row>
        <row r="582">
          <cell r="C582">
            <v>0</v>
          </cell>
          <cell r="D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M582">
            <v>3.03</v>
          </cell>
          <cell r="N582">
            <v>0</v>
          </cell>
        </row>
        <row r="583">
          <cell r="C583">
            <v>0</v>
          </cell>
          <cell r="D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M583">
            <v>3.03</v>
          </cell>
          <cell r="N583">
            <v>0</v>
          </cell>
        </row>
        <row r="584">
          <cell r="C584">
            <v>0</v>
          </cell>
          <cell r="D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M584">
            <v>3.03</v>
          </cell>
          <cell r="N584">
            <v>0</v>
          </cell>
        </row>
        <row r="585">
          <cell r="C585">
            <v>0</v>
          </cell>
          <cell r="D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M585">
            <v>3.03</v>
          </cell>
          <cell r="N585">
            <v>0</v>
          </cell>
        </row>
        <row r="586">
          <cell r="C586" t="str">
            <v xml:space="preserve">TOTAL </v>
          </cell>
          <cell r="I586">
            <v>1.96</v>
          </cell>
        </row>
        <row r="587">
          <cell r="C587" t="str">
            <v>BDI %</v>
          </cell>
          <cell r="H587">
            <v>0</v>
          </cell>
          <cell r="I587">
            <v>0</v>
          </cell>
        </row>
        <row r="588">
          <cell r="A588">
            <v>21</v>
          </cell>
          <cell r="C588" t="str">
            <v>TOTAL DO SERVIÇO</v>
          </cell>
          <cell r="I588">
            <v>1.96</v>
          </cell>
          <cell r="K588" t="e">
            <v>#REF!</v>
          </cell>
          <cell r="L588" t="e">
            <v>#REF!</v>
          </cell>
        </row>
        <row r="589">
          <cell r="C589" t="str">
            <v>AGESPISA - AREAIS</v>
          </cell>
        </row>
        <row r="591">
          <cell r="C591" t="str">
            <v>COMPOSIÇÃO DE PREÇO UNITÁRIO</v>
          </cell>
        </row>
        <row r="593">
          <cell r="B593">
            <v>22</v>
          </cell>
          <cell r="C593">
            <v>22</v>
          </cell>
          <cell r="D593" t="str">
            <v>TUBO PVC P/ REDE COLETORA JEI NBR 7362   DN300</v>
          </cell>
          <cell r="I593" t="str">
            <v>M</v>
          </cell>
          <cell r="K593">
            <v>96.51</v>
          </cell>
        </row>
        <row r="595">
          <cell r="C595" t="str">
            <v>CÓDIGO</v>
          </cell>
          <cell r="D595" t="str">
            <v>DESCRIÇÃO DO SERVIÇO</v>
          </cell>
          <cell r="F595" t="str">
            <v>UNIDADE</v>
          </cell>
          <cell r="G595" t="str">
            <v>COEF.</v>
          </cell>
          <cell r="H595" t="str">
            <v>PR. UNITÁRIO</v>
          </cell>
          <cell r="I595" t="str">
            <v>PR. TOTAL</v>
          </cell>
        </row>
        <row r="596">
          <cell r="C596" t="str">
            <v>IM6177</v>
          </cell>
          <cell r="D596" t="str">
            <v>TUBO PVC BRANCO R-GIDO ESGOTO  D=300MM (12')</v>
          </cell>
          <cell r="F596" t="str">
            <v>M</v>
          </cell>
          <cell r="G596">
            <v>1.01</v>
          </cell>
          <cell r="H596">
            <v>63.25</v>
          </cell>
          <cell r="I596">
            <v>63.88</v>
          </cell>
          <cell r="K596" t="str">
            <v>IM6177</v>
          </cell>
          <cell r="L596">
            <v>1.01</v>
          </cell>
          <cell r="M596">
            <v>96.51</v>
          </cell>
          <cell r="N596">
            <v>97.475100000000012</v>
          </cell>
        </row>
        <row r="597">
          <cell r="C597">
            <v>0</v>
          </cell>
          <cell r="D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M597">
            <v>96.51</v>
          </cell>
          <cell r="N597">
            <v>0</v>
          </cell>
        </row>
        <row r="598">
          <cell r="C598">
            <v>0</v>
          </cell>
          <cell r="D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M598">
            <v>96.51</v>
          </cell>
          <cell r="N598">
            <v>0</v>
          </cell>
        </row>
        <row r="599">
          <cell r="C599">
            <v>0</v>
          </cell>
          <cell r="D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M599">
            <v>96.51</v>
          </cell>
          <cell r="N599">
            <v>0</v>
          </cell>
        </row>
        <row r="600">
          <cell r="C600">
            <v>0</v>
          </cell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M600">
            <v>96.51</v>
          </cell>
          <cell r="N600">
            <v>0</v>
          </cell>
        </row>
        <row r="601">
          <cell r="C601">
            <v>0</v>
          </cell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M601">
            <v>96.51</v>
          </cell>
          <cell r="N601">
            <v>0</v>
          </cell>
        </row>
        <row r="602">
          <cell r="C602">
            <v>0</v>
          </cell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M602">
            <v>96.51</v>
          </cell>
          <cell r="N602">
            <v>0</v>
          </cell>
        </row>
        <row r="603">
          <cell r="C603">
            <v>0</v>
          </cell>
          <cell r="D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M603">
            <v>96.51</v>
          </cell>
          <cell r="N603">
            <v>0</v>
          </cell>
        </row>
        <row r="604">
          <cell r="C604">
            <v>0</v>
          </cell>
          <cell r="D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M604">
            <v>96.51</v>
          </cell>
          <cell r="N604">
            <v>0</v>
          </cell>
        </row>
        <row r="605">
          <cell r="C605">
            <v>0</v>
          </cell>
          <cell r="D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M605">
            <v>96.51</v>
          </cell>
          <cell r="N605">
            <v>0</v>
          </cell>
        </row>
        <row r="606">
          <cell r="C606">
            <v>0</v>
          </cell>
          <cell r="D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M606">
            <v>96.51</v>
          </cell>
          <cell r="N606">
            <v>0</v>
          </cell>
        </row>
        <row r="607">
          <cell r="C607">
            <v>0</v>
          </cell>
          <cell r="D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M607">
            <v>96.51</v>
          </cell>
          <cell r="N607">
            <v>0</v>
          </cell>
        </row>
        <row r="608">
          <cell r="C608">
            <v>0</v>
          </cell>
          <cell r="D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M608">
            <v>96.51</v>
          </cell>
          <cell r="N608">
            <v>0</v>
          </cell>
        </row>
        <row r="609">
          <cell r="C609">
            <v>0</v>
          </cell>
          <cell r="D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M609">
            <v>96.51</v>
          </cell>
          <cell r="N609">
            <v>0</v>
          </cell>
        </row>
        <row r="610">
          <cell r="C610">
            <v>0</v>
          </cell>
          <cell r="D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M610">
            <v>96.51</v>
          </cell>
          <cell r="N610">
            <v>0</v>
          </cell>
        </row>
        <row r="611">
          <cell r="C611">
            <v>0</v>
          </cell>
          <cell r="D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M611">
            <v>96.51</v>
          </cell>
          <cell r="N611">
            <v>0</v>
          </cell>
        </row>
        <row r="612">
          <cell r="C612">
            <v>0</v>
          </cell>
          <cell r="D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M612">
            <v>96.51</v>
          </cell>
          <cell r="N612">
            <v>0</v>
          </cell>
        </row>
        <row r="613">
          <cell r="C613">
            <v>0</v>
          </cell>
          <cell r="D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M613">
            <v>96.51</v>
          </cell>
          <cell r="N613">
            <v>0</v>
          </cell>
        </row>
        <row r="614">
          <cell r="C614">
            <v>0</v>
          </cell>
          <cell r="D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M614">
            <v>96.51</v>
          </cell>
          <cell r="N614">
            <v>0</v>
          </cell>
        </row>
        <row r="615">
          <cell r="C615">
            <v>0</v>
          </cell>
          <cell r="D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M615">
            <v>96.51</v>
          </cell>
          <cell r="N615">
            <v>0</v>
          </cell>
        </row>
        <row r="616">
          <cell r="C616">
            <v>0</v>
          </cell>
          <cell r="D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M616">
            <v>96.51</v>
          </cell>
          <cell r="N616">
            <v>0</v>
          </cell>
        </row>
        <row r="617">
          <cell r="C617" t="str">
            <v xml:space="preserve">TOTAL </v>
          </cell>
          <cell r="I617">
            <v>63.88</v>
          </cell>
        </row>
        <row r="618">
          <cell r="C618" t="str">
            <v>BDI %</v>
          </cell>
          <cell r="H618">
            <v>0</v>
          </cell>
          <cell r="I618">
            <v>0</v>
          </cell>
        </row>
        <row r="619">
          <cell r="A619">
            <v>22</v>
          </cell>
          <cell r="C619" t="str">
            <v>TOTAL DO SERVIÇO</v>
          </cell>
          <cell r="I619">
            <v>63.88</v>
          </cell>
          <cell r="K619" t="e">
            <v>#REF!</v>
          </cell>
          <cell r="L619" t="e">
            <v>#REF!</v>
          </cell>
        </row>
        <row r="620">
          <cell r="C620" t="str">
            <v>AGESPISA - AREAIS</v>
          </cell>
        </row>
        <row r="622">
          <cell r="C622" t="str">
            <v>COMPOSIÇÃO DE PREÇO UNITÁRIO</v>
          </cell>
        </row>
        <row r="624">
          <cell r="B624">
            <v>23</v>
          </cell>
          <cell r="C624">
            <v>23</v>
          </cell>
          <cell r="D624" t="str">
            <v xml:space="preserve">ESCAVAÇÃO MECANIZADA EM VALAS DE 2ª CATEGORIA COM PROFUNDIDADE DE 2,0 A 4,0 M </v>
          </cell>
          <cell r="I624" t="str">
            <v>M3</v>
          </cell>
          <cell r="K624">
            <v>18.2</v>
          </cell>
        </row>
        <row r="626">
          <cell r="C626" t="str">
            <v>CÓDIGO</v>
          </cell>
          <cell r="D626" t="str">
            <v>DESCRIÇÃO DO SERVIÇO</v>
          </cell>
          <cell r="F626" t="str">
            <v>UNIDADE</v>
          </cell>
          <cell r="G626" t="str">
            <v>COEF.</v>
          </cell>
          <cell r="H626" t="str">
            <v>PR. UNITÁRIO</v>
          </cell>
          <cell r="I626" t="str">
            <v>PR. TOTAL</v>
          </cell>
        </row>
        <row r="627">
          <cell r="C627" t="str">
            <v>IH0006</v>
          </cell>
          <cell r="D627" t="str">
            <v>SERVENTE</v>
          </cell>
          <cell r="F627" t="str">
            <v>H</v>
          </cell>
          <cell r="G627">
            <v>0.126</v>
          </cell>
          <cell r="H627">
            <v>4.4723219814241482</v>
          </cell>
          <cell r="I627">
            <v>0.56000000000000005</v>
          </cell>
          <cell r="K627" t="str">
            <v>IH0006</v>
          </cell>
          <cell r="L627">
            <v>0.126</v>
          </cell>
          <cell r="M627">
            <v>18.2</v>
          </cell>
          <cell r="N627">
            <v>2.2932000000000001</v>
          </cell>
        </row>
        <row r="628">
          <cell r="C628" t="str">
            <v>IN0654</v>
          </cell>
          <cell r="D628" t="str">
            <v>ESCAVADEIRA HIDR-ULICA (CHP)</v>
          </cell>
          <cell r="F628" t="str">
            <v>H</v>
          </cell>
          <cell r="G628">
            <v>6.6000000000000003E-2</v>
          </cell>
          <cell r="H628">
            <v>124.62374613003095</v>
          </cell>
          <cell r="I628">
            <v>8.23</v>
          </cell>
          <cell r="K628" t="str">
            <v>IN0654</v>
          </cell>
          <cell r="L628">
            <v>6.6000000000000003E-2</v>
          </cell>
          <cell r="M628">
            <v>18.2</v>
          </cell>
          <cell r="N628">
            <v>1.2012</v>
          </cell>
        </row>
        <row r="629">
          <cell r="C629">
            <v>0</v>
          </cell>
          <cell r="D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M629">
            <v>18.2</v>
          </cell>
          <cell r="N629">
            <v>0</v>
          </cell>
        </row>
        <row r="630">
          <cell r="C630">
            <v>0</v>
          </cell>
          <cell r="D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M630">
            <v>18.2</v>
          </cell>
          <cell r="N630">
            <v>0</v>
          </cell>
        </row>
        <row r="631">
          <cell r="C631">
            <v>0</v>
          </cell>
          <cell r="D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M631">
            <v>18.2</v>
          </cell>
          <cell r="N631">
            <v>0</v>
          </cell>
        </row>
        <row r="632">
          <cell r="C632">
            <v>0</v>
          </cell>
          <cell r="D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M632">
            <v>18.2</v>
          </cell>
          <cell r="N632">
            <v>0</v>
          </cell>
        </row>
        <row r="633">
          <cell r="C633">
            <v>0</v>
          </cell>
          <cell r="D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M633">
            <v>18.2</v>
          </cell>
          <cell r="N633">
            <v>0</v>
          </cell>
        </row>
        <row r="634">
          <cell r="C634">
            <v>0</v>
          </cell>
          <cell r="D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M634">
            <v>18.2</v>
          </cell>
          <cell r="N634">
            <v>0</v>
          </cell>
        </row>
        <row r="635">
          <cell r="C635">
            <v>0</v>
          </cell>
          <cell r="D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M635">
            <v>18.2</v>
          </cell>
          <cell r="N635">
            <v>0</v>
          </cell>
        </row>
        <row r="636">
          <cell r="C636">
            <v>0</v>
          </cell>
          <cell r="D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M636">
            <v>18.2</v>
          </cell>
          <cell r="N636">
            <v>0</v>
          </cell>
        </row>
        <row r="637">
          <cell r="C637">
            <v>0</v>
          </cell>
          <cell r="D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M637">
            <v>18.2</v>
          </cell>
          <cell r="N637">
            <v>0</v>
          </cell>
        </row>
        <row r="638">
          <cell r="C638">
            <v>0</v>
          </cell>
          <cell r="D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M638">
            <v>18.2</v>
          </cell>
          <cell r="N638">
            <v>0</v>
          </cell>
        </row>
        <row r="639">
          <cell r="C639">
            <v>0</v>
          </cell>
          <cell r="D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M639">
            <v>18.2</v>
          </cell>
          <cell r="N639">
            <v>0</v>
          </cell>
        </row>
        <row r="640">
          <cell r="C640">
            <v>0</v>
          </cell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M640">
            <v>18.2</v>
          </cell>
          <cell r="N640">
            <v>0</v>
          </cell>
        </row>
        <row r="641">
          <cell r="C641">
            <v>0</v>
          </cell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M641">
            <v>18.2</v>
          </cell>
          <cell r="N641">
            <v>0</v>
          </cell>
        </row>
        <row r="642">
          <cell r="C642">
            <v>0</v>
          </cell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M642">
            <v>18.2</v>
          </cell>
          <cell r="N642">
            <v>0</v>
          </cell>
        </row>
        <row r="643">
          <cell r="C643">
            <v>0</v>
          </cell>
          <cell r="D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M643">
            <v>18.2</v>
          </cell>
          <cell r="N643">
            <v>0</v>
          </cell>
        </row>
        <row r="644">
          <cell r="C644">
            <v>0</v>
          </cell>
          <cell r="D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M644">
            <v>18.2</v>
          </cell>
          <cell r="N644">
            <v>0</v>
          </cell>
        </row>
        <row r="645">
          <cell r="C645">
            <v>0</v>
          </cell>
          <cell r="D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M645">
            <v>18.2</v>
          </cell>
          <cell r="N645">
            <v>0</v>
          </cell>
        </row>
        <row r="646">
          <cell r="C646">
            <v>0</v>
          </cell>
          <cell r="D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M646">
            <v>18.2</v>
          </cell>
          <cell r="N646">
            <v>0</v>
          </cell>
        </row>
        <row r="647">
          <cell r="C647">
            <v>0</v>
          </cell>
          <cell r="D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M647">
            <v>18.2</v>
          </cell>
          <cell r="N647">
            <v>0</v>
          </cell>
        </row>
        <row r="648">
          <cell r="C648" t="str">
            <v xml:space="preserve">TOTAL </v>
          </cell>
          <cell r="I648">
            <v>8.7900000000000009</v>
          </cell>
        </row>
        <row r="649">
          <cell r="C649" t="str">
            <v>BDI %</v>
          </cell>
          <cell r="H649">
            <v>0</v>
          </cell>
          <cell r="I649">
            <v>0</v>
          </cell>
        </row>
        <row r="650">
          <cell r="A650">
            <v>23</v>
          </cell>
          <cell r="C650" t="str">
            <v>TOTAL DO SERVIÇO</v>
          </cell>
          <cell r="I650">
            <v>8.7900000000000009</v>
          </cell>
          <cell r="K650" t="e">
            <v>#REF!</v>
          </cell>
          <cell r="L650" t="e">
            <v>#REF!</v>
          </cell>
        </row>
        <row r="651">
          <cell r="C651" t="str">
            <v>AGESPISA - AREAIS</v>
          </cell>
        </row>
        <row r="653">
          <cell r="C653" t="str">
            <v>COMPOSIÇÃO DE PREÇO UNITÁRIO</v>
          </cell>
        </row>
        <row r="655">
          <cell r="B655">
            <v>24</v>
          </cell>
          <cell r="C655">
            <v>24</v>
          </cell>
          <cell r="D655" t="str">
            <v xml:space="preserve">ESPALHAMENTO DE MATERIAL EM BOTA FORA PROVENIENTE DE ESCAVAÇÃO </v>
          </cell>
          <cell r="I655" t="str">
            <v>M3</v>
          </cell>
          <cell r="K655">
            <v>4.21</v>
          </cell>
        </row>
        <row r="657">
          <cell r="C657" t="str">
            <v>CÓDIGO</v>
          </cell>
          <cell r="D657" t="str">
            <v>DESCRIÇÃO DO SERVIÇO</v>
          </cell>
          <cell r="F657" t="str">
            <v>UNIDADE</v>
          </cell>
          <cell r="G657" t="str">
            <v>COEF.</v>
          </cell>
          <cell r="H657" t="str">
            <v>PR. UNITÁRIO</v>
          </cell>
          <cell r="I657" t="str">
            <v>PR. TOTAL</v>
          </cell>
        </row>
        <row r="658">
          <cell r="C658" t="str">
            <v>IN0666</v>
          </cell>
          <cell r="D658" t="str">
            <v>TRATOR DE ESTEIRAS C/L-MINA E  ESC. HP 155 (CHP)</v>
          </cell>
          <cell r="F658" t="str">
            <v>H</v>
          </cell>
          <cell r="G658">
            <v>1.4999999999999999E-2</v>
          </cell>
          <cell r="H658">
            <v>169.63</v>
          </cell>
          <cell r="I658">
            <v>2.54</v>
          </cell>
          <cell r="K658" t="str">
            <v>IN0666</v>
          </cell>
          <cell r="L658">
            <v>1.4999999999999999E-2</v>
          </cell>
          <cell r="M658">
            <v>4.21</v>
          </cell>
          <cell r="N658">
            <v>6.3149999999999998E-2</v>
          </cell>
        </row>
        <row r="659">
          <cell r="C659">
            <v>0</v>
          </cell>
          <cell r="D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M659">
            <v>4.21</v>
          </cell>
          <cell r="N659">
            <v>0</v>
          </cell>
        </row>
        <row r="660">
          <cell r="C660">
            <v>0</v>
          </cell>
          <cell r="D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M660">
            <v>4.21</v>
          </cell>
          <cell r="N660">
            <v>0</v>
          </cell>
        </row>
        <row r="661">
          <cell r="C661">
            <v>0</v>
          </cell>
          <cell r="D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M661">
            <v>4.21</v>
          </cell>
          <cell r="N661">
            <v>0</v>
          </cell>
        </row>
        <row r="662">
          <cell r="C662">
            <v>0</v>
          </cell>
          <cell r="D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M662">
            <v>4.21</v>
          </cell>
          <cell r="N662">
            <v>0</v>
          </cell>
        </row>
        <row r="663">
          <cell r="C663">
            <v>0</v>
          </cell>
          <cell r="D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M663">
            <v>4.21</v>
          </cell>
          <cell r="N663">
            <v>0</v>
          </cell>
        </row>
        <row r="664">
          <cell r="C664">
            <v>0</v>
          </cell>
          <cell r="D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M664">
            <v>4.21</v>
          </cell>
          <cell r="N664">
            <v>0</v>
          </cell>
        </row>
        <row r="665">
          <cell r="C665">
            <v>0</v>
          </cell>
          <cell r="D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M665">
            <v>4.21</v>
          </cell>
          <cell r="N665">
            <v>0</v>
          </cell>
        </row>
        <row r="666">
          <cell r="C666">
            <v>0</v>
          </cell>
          <cell r="D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M666">
            <v>4.21</v>
          </cell>
          <cell r="N666">
            <v>0</v>
          </cell>
        </row>
        <row r="667">
          <cell r="C667">
            <v>0</v>
          </cell>
          <cell r="D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M667">
            <v>4.21</v>
          </cell>
          <cell r="N667">
            <v>0</v>
          </cell>
        </row>
        <row r="668">
          <cell r="C668">
            <v>0</v>
          </cell>
          <cell r="D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M668">
            <v>4.21</v>
          </cell>
          <cell r="N668">
            <v>0</v>
          </cell>
        </row>
        <row r="669">
          <cell r="C669">
            <v>0</v>
          </cell>
          <cell r="D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M669">
            <v>4.21</v>
          </cell>
          <cell r="N669">
            <v>0</v>
          </cell>
        </row>
        <row r="670">
          <cell r="C670">
            <v>0</v>
          </cell>
          <cell r="D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M670">
            <v>4.21</v>
          </cell>
          <cell r="N670">
            <v>0</v>
          </cell>
        </row>
        <row r="671">
          <cell r="C671">
            <v>0</v>
          </cell>
          <cell r="D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M671">
            <v>4.21</v>
          </cell>
          <cell r="N671">
            <v>0</v>
          </cell>
        </row>
        <row r="672">
          <cell r="C672">
            <v>0</v>
          </cell>
          <cell r="D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M672">
            <v>4.21</v>
          </cell>
          <cell r="N672">
            <v>0</v>
          </cell>
        </row>
        <row r="673">
          <cell r="C673">
            <v>0</v>
          </cell>
          <cell r="D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M673">
            <v>4.21</v>
          </cell>
          <cell r="N673">
            <v>0</v>
          </cell>
        </row>
        <row r="674">
          <cell r="C674">
            <v>0</v>
          </cell>
          <cell r="D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M674">
            <v>4.21</v>
          </cell>
          <cell r="N674">
            <v>0</v>
          </cell>
        </row>
        <row r="675">
          <cell r="C675">
            <v>0</v>
          </cell>
          <cell r="D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M675">
            <v>4.21</v>
          </cell>
          <cell r="N675">
            <v>0</v>
          </cell>
        </row>
        <row r="676">
          <cell r="C676">
            <v>0</v>
          </cell>
          <cell r="D676">
            <v>0</v>
          </cell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M676">
            <v>4.21</v>
          </cell>
          <cell r="N676">
            <v>0</v>
          </cell>
        </row>
        <row r="677">
          <cell r="C677">
            <v>0</v>
          </cell>
          <cell r="D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M677">
            <v>4.21</v>
          </cell>
          <cell r="N677">
            <v>0</v>
          </cell>
        </row>
        <row r="678">
          <cell r="C678">
            <v>0</v>
          </cell>
          <cell r="D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M678">
            <v>4.21</v>
          </cell>
          <cell r="N678">
            <v>0</v>
          </cell>
        </row>
        <row r="679">
          <cell r="C679" t="str">
            <v xml:space="preserve">TOTAL </v>
          </cell>
          <cell r="I679">
            <v>2.54</v>
          </cell>
        </row>
        <row r="680">
          <cell r="C680" t="str">
            <v>BDI %</v>
          </cell>
          <cell r="H680">
            <v>0</v>
          </cell>
          <cell r="I680">
            <v>0</v>
          </cell>
        </row>
        <row r="681">
          <cell r="A681">
            <v>24</v>
          </cell>
          <cell r="C681" t="str">
            <v>TOTAL DO SERVIÇO</v>
          </cell>
          <cell r="I681">
            <v>2.54</v>
          </cell>
          <cell r="K681" t="e">
            <v>#REF!</v>
          </cell>
          <cell r="L681" t="e">
            <v>#REF!</v>
          </cell>
        </row>
        <row r="682">
          <cell r="C682" t="str">
            <v>AGESPISA - AREAIS</v>
          </cell>
        </row>
        <row r="684">
          <cell r="C684" t="str">
            <v>COMPOSIÇÃO DE PREÇO UNITÁRIO</v>
          </cell>
        </row>
        <row r="686">
          <cell r="B686">
            <v>25</v>
          </cell>
          <cell r="C686">
            <v>25</v>
          </cell>
          <cell r="D686" t="str">
            <v>TUBO PVC P/ REDE COLETORA JEI NBR 7362   DN400</v>
          </cell>
          <cell r="I686" t="str">
            <v>M</v>
          </cell>
          <cell r="K686">
            <v>158.18</v>
          </cell>
        </row>
        <row r="688">
          <cell r="C688" t="str">
            <v>CÓDIGO</v>
          </cell>
          <cell r="D688" t="str">
            <v>DESCRIÇÃO DO SERVIÇO</v>
          </cell>
          <cell r="F688" t="str">
            <v>UNIDADE</v>
          </cell>
          <cell r="G688" t="str">
            <v>COEF.</v>
          </cell>
          <cell r="H688" t="str">
            <v>PR. UNITÁRIO</v>
          </cell>
          <cell r="I688" t="str">
            <v>PR. TOTAL</v>
          </cell>
        </row>
        <row r="689">
          <cell r="C689" t="str">
            <v>IN1726</v>
          </cell>
          <cell r="D689" t="str">
            <v>TUBO PVC BRANCO R-GIDO ESGOTO  D=400MM</v>
          </cell>
          <cell r="F689" t="str">
            <v>M</v>
          </cell>
          <cell r="G689">
            <v>1.01</v>
          </cell>
          <cell r="H689">
            <v>98.22</v>
          </cell>
          <cell r="I689">
            <v>99.2</v>
          </cell>
          <cell r="K689" t="str">
            <v>IN1726</v>
          </cell>
          <cell r="L689">
            <v>1.01</v>
          </cell>
          <cell r="M689">
            <v>158.18</v>
          </cell>
          <cell r="N689">
            <v>159.76180000000002</v>
          </cell>
        </row>
        <row r="690">
          <cell r="C690">
            <v>0</v>
          </cell>
          <cell r="D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M690">
            <v>158.18</v>
          </cell>
          <cell r="N690">
            <v>0</v>
          </cell>
        </row>
        <row r="691">
          <cell r="C691">
            <v>0</v>
          </cell>
          <cell r="D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M691">
            <v>158.18</v>
          </cell>
          <cell r="N691">
            <v>0</v>
          </cell>
        </row>
        <row r="692">
          <cell r="C692">
            <v>0</v>
          </cell>
          <cell r="D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M692">
            <v>158.18</v>
          </cell>
          <cell r="N692">
            <v>0</v>
          </cell>
        </row>
        <row r="693">
          <cell r="C693">
            <v>0</v>
          </cell>
          <cell r="D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M693">
            <v>158.18</v>
          </cell>
          <cell r="N693">
            <v>0</v>
          </cell>
        </row>
        <row r="694">
          <cell r="C694">
            <v>0</v>
          </cell>
          <cell r="D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M694">
            <v>158.18</v>
          </cell>
          <cell r="N694">
            <v>0</v>
          </cell>
        </row>
        <row r="695">
          <cell r="C695">
            <v>0</v>
          </cell>
          <cell r="D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M695">
            <v>158.18</v>
          </cell>
          <cell r="N695">
            <v>0</v>
          </cell>
        </row>
        <row r="696">
          <cell r="C696">
            <v>0</v>
          </cell>
          <cell r="D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M696">
            <v>158.18</v>
          </cell>
          <cell r="N696">
            <v>0</v>
          </cell>
        </row>
        <row r="697">
          <cell r="C697">
            <v>0</v>
          </cell>
          <cell r="D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M697">
            <v>158.18</v>
          </cell>
          <cell r="N697">
            <v>0</v>
          </cell>
        </row>
        <row r="698">
          <cell r="C698">
            <v>0</v>
          </cell>
          <cell r="D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M698">
            <v>158.18</v>
          </cell>
          <cell r="N698">
            <v>0</v>
          </cell>
        </row>
        <row r="699">
          <cell r="C699">
            <v>0</v>
          </cell>
          <cell r="D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M699">
            <v>158.18</v>
          </cell>
          <cell r="N699">
            <v>0</v>
          </cell>
        </row>
        <row r="700">
          <cell r="C700">
            <v>0</v>
          </cell>
          <cell r="D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M700">
            <v>158.18</v>
          </cell>
          <cell r="N700">
            <v>0</v>
          </cell>
        </row>
        <row r="701">
          <cell r="C701">
            <v>0</v>
          </cell>
          <cell r="D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M701">
            <v>158.18</v>
          </cell>
          <cell r="N701">
            <v>0</v>
          </cell>
        </row>
        <row r="702">
          <cell r="C702">
            <v>0</v>
          </cell>
          <cell r="D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M702">
            <v>158.18</v>
          </cell>
          <cell r="N702">
            <v>0</v>
          </cell>
        </row>
        <row r="703">
          <cell r="C703">
            <v>0</v>
          </cell>
          <cell r="D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M703">
            <v>158.18</v>
          </cell>
          <cell r="N703">
            <v>0</v>
          </cell>
        </row>
        <row r="704">
          <cell r="C704">
            <v>0</v>
          </cell>
          <cell r="D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M704">
            <v>158.18</v>
          </cell>
          <cell r="N704">
            <v>0</v>
          </cell>
        </row>
        <row r="705">
          <cell r="C705">
            <v>0</v>
          </cell>
          <cell r="D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M705">
            <v>158.18</v>
          </cell>
          <cell r="N705">
            <v>0</v>
          </cell>
        </row>
        <row r="706">
          <cell r="C706">
            <v>0</v>
          </cell>
          <cell r="D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M706">
            <v>158.18</v>
          </cell>
          <cell r="N706">
            <v>0</v>
          </cell>
        </row>
        <row r="707">
          <cell r="C707">
            <v>0</v>
          </cell>
          <cell r="D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M707">
            <v>158.18</v>
          </cell>
          <cell r="N707">
            <v>0</v>
          </cell>
        </row>
        <row r="708">
          <cell r="C708">
            <v>0</v>
          </cell>
          <cell r="D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M708">
            <v>158.18</v>
          </cell>
          <cell r="N708">
            <v>0</v>
          </cell>
        </row>
        <row r="709">
          <cell r="C709">
            <v>0</v>
          </cell>
          <cell r="D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M709">
            <v>158.18</v>
          </cell>
          <cell r="N709">
            <v>0</v>
          </cell>
        </row>
        <row r="710">
          <cell r="C710" t="str">
            <v xml:space="preserve">TOTAL </v>
          </cell>
          <cell r="I710">
            <v>99.2</v>
          </cell>
        </row>
        <row r="711">
          <cell r="C711" t="str">
            <v>BDI %</v>
          </cell>
          <cell r="H711">
            <v>0</v>
          </cell>
          <cell r="I711">
            <v>0</v>
          </cell>
        </row>
        <row r="712">
          <cell r="A712">
            <v>25</v>
          </cell>
          <cell r="C712" t="str">
            <v>TOTAL DO SERVIÇO</v>
          </cell>
          <cell r="I712">
            <v>99.2</v>
          </cell>
          <cell r="K712" t="e">
            <v>#REF!</v>
          </cell>
          <cell r="L712" t="e">
            <v>#REF!</v>
          </cell>
        </row>
        <row r="713">
          <cell r="C713" t="str">
            <v>AGESPISA - AREAIS</v>
          </cell>
        </row>
        <row r="715">
          <cell r="C715" t="str">
            <v>COMPOSIÇÃO DE PREÇO UNITÁRIO</v>
          </cell>
        </row>
        <row r="717">
          <cell r="B717">
            <v>26</v>
          </cell>
          <cell r="C717">
            <v>26</v>
          </cell>
          <cell r="D717" t="str">
            <v xml:space="preserve">COMPACTAÇÃO MECAN. DE LAGOAS (FUNDO) DE ESTABILIZAÇÃO CAMADAS 20CM COM PN=95% (SOLO SELECIONADO) </v>
          </cell>
          <cell r="I717" t="str">
            <v>M3</v>
          </cell>
          <cell r="K717">
            <v>11.28</v>
          </cell>
        </row>
        <row r="719">
          <cell r="C719" t="str">
            <v>CÓDIGO</v>
          </cell>
          <cell r="D719" t="str">
            <v>DESCRIÇÃO DO SERVIÇO</v>
          </cell>
          <cell r="F719" t="str">
            <v>UNIDADE</v>
          </cell>
          <cell r="G719" t="str">
            <v>COEF.</v>
          </cell>
          <cell r="H719" t="str">
            <v>PR. UNITÁRIO</v>
          </cell>
          <cell r="I719" t="str">
            <v>PR. TOTAL</v>
          </cell>
        </row>
        <row r="720">
          <cell r="C720" t="str">
            <v>IH0006</v>
          </cell>
          <cell r="D720" t="str">
            <v>SERVENTE</v>
          </cell>
          <cell r="F720" t="str">
            <v>H</v>
          </cell>
          <cell r="G720">
            <v>2.2200000000000001E-2</v>
          </cell>
          <cell r="H720">
            <v>4.4723219814241482</v>
          </cell>
          <cell r="I720">
            <v>0.1</v>
          </cell>
          <cell r="K720" t="str">
            <v>IH0006</v>
          </cell>
          <cell r="L720">
            <v>2.2200000000000001E-2</v>
          </cell>
          <cell r="M720">
            <v>11.28</v>
          </cell>
          <cell r="N720">
            <v>0.25041599999999997</v>
          </cell>
        </row>
        <row r="721">
          <cell r="C721" t="str">
            <v>IN0624</v>
          </cell>
          <cell r="D721" t="str">
            <v>COMPAC. P+ DE CARNEIRO VIBRAT. AUTOPROP. (CHI)</v>
          </cell>
          <cell r="F721" t="str">
            <v>H</v>
          </cell>
          <cell r="G721">
            <v>2.7000000000000001E-3</v>
          </cell>
          <cell r="H721">
            <v>60</v>
          </cell>
          <cell r="I721">
            <v>0.16</v>
          </cell>
          <cell r="K721" t="str">
            <v>IN0624</v>
          </cell>
          <cell r="L721">
            <v>2.7000000000000001E-3</v>
          </cell>
          <cell r="M721">
            <v>11.28</v>
          </cell>
          <cell r="N721">
            <v>3.0456E-2</v>
          </cell>
        </row>
        <row r="722">
          <cell r="C722" t="str">
            <v>IN0627</v>
          </cell>
          <cell r="D722" t="str">
            <v>GRADE DE DISCOS (CHI)</v>
          </cell>
          <cell r="F722" t="str">
            <v>H</v>
          </cell>
          <cell r="G722">
            <v>6.9999999999999999E-4</v>
          </cell>
          <cell r="H722">
            <v>2.69</v>
          </cell>
          <cell r="I722">
            <v>0</v>
          </cell>
          <cell r="K722" t="str">
            <v>IN0627</v>
          </cell>
          <cell r="L722">
            <v>6.9999999999999999E-4</v>
          </cell>
          <cell r="M722">
            <v>11.28</v>
          </cell>
          <cell r="N722">
            <v>7.8960000000000002E-3</v>
          </cell>
        </row>
        <row r="723">
          <cell r="C723" t="str">
            <v>IN0636</v>
          </cell>
          <cell r="D723" t="str">
            <v>TRATOR DE PNEUS (CHI)</v>
          </cell>
          <cell r="F723" t="str">
            <v>H</v>
          </cell>
          <cell r="G723">
            <v>6.9999999999999999E-4</v>
          </cell>
          <cell r="H723">
            <v>78</v>
          </cell>
          <cell r="I723">
            <v>0.05</v>
          </cell>
          <cell r="K723" t="str">
            <v>IN0636</v>
          </cell>
          <cell r="L723">
            <v>6.9999999999999999E-4</v>
          </cell>
          <cell r="M723">
            <v>11.28</v>
          </cell>
          <cell r="N723">
            <v>7.8960000000000002E-3</v>
          </cell>
        </row>
        <row r="724">
          <cell r="C724" t="str">
            <v>IN0637</v>
          </cell>
          <cell r="D724" t="str">
            <v>CAMINH+O TANQUE 8.000 l (CHP)</v>
          </cell>
          <cell r="F724" t="str">
            <v>H</v>
          </cell>
          <cell r="G724">
            <v>8.8000000000000005E-3</v>
          </cell>
          <cell r="H724">
            <v>32</v>
          </cell>
          <cell r="I724">
            <v>0.28000000000000003</v>
          </cell>
          <cell r="K724" t="str">
            <v>IN0637</v>
          </cell>
          <cell r="L724">
            <v>8.8000000000000005E-3</v>
          </cell>
          <cell r="M724">
            <v>11.28</v>
          </cell>
          <cell r="N724">
            <v>9.9264000000000005E-2</v>
          </cell>
        </row>
        <row r="725">
          <cell r="C725" t="str">
            <v>IN0642</v>
          </cell>
          <cell r="D725" t="str">
            <v>CAMINH+O BASCULANTE 6 M3 (CHP)</v>
          </cell>
          <cell r="F725" t="str">
            <v>H</v>
          </cell>
          <cell r="G725">
            <v>0.125</v>
          </cell>
          <cell r="H725">
            <v>28</v>
          </cell>
          <cell r="I725">
            <v>3.5</v>
          </cell>
          <cell r="K725" t="str">
            <v>IN0642</v>
          </cell>
          <cell r="L725">
            <v>0.125</v>
          </cell>
          <cell r="M725">
            <v>11.28</v>
          </cell>
          <cell r="N725">
            <v>1.41</v>
          </cell>
        </row>
        <row r="726">
          <cell r="C726" t="str">
            <v>IN0648</v>
          </cell>
          <cell r="D726" t="str">
            <v>COMPAC. P+ DE CARNEIRO VIBRAT. AUTOPROP. (CHP)</v>
          </cell>
          <cell r="F726" t="str">
            <v>H</v>
          </cell>
          <cell r="G726">
            <v>1.6999999999999999E-3</v>
          </cell>
          <cell r="H726">
            <v>65</v>
          </cell>
          <cell r="I726">
            <v>0.11</v>
          </cell>
          <cell r="K726" t="str">
            <v>IN0648</v>
          </cell>
          <cell r="L726">
            <v>1.6999999999999999E-3</v>
          </cell>
          <cell r="M726">
            <v>11.28</v>
          </cell>
          <cell r="N726">
            <v>1.9175999999999999E-2</v>
          </cell>
        </row>
        <row r="727">
          <cell r="C727" t="str">
            <v>IN0654</v>
          </cell>
          <cell r="D727" t="str">
            <v>ESCAVADEIRA HIDR-ULICA (CHP)</v>
          </cell>
          <cell r="F727" t="str">
            <v>H</v>
          </cell>
          <cell r="G727">
            <v>1.2500000000000001E-2</v>
          </cell>
          <cell r="H727">
            <v>124.62374613003095</v>
          </cell>
          <cell r="I727">
            <v>1.56</v>
          </cell>
          <cell r="K727" t="str">
            <v>IN0654</v>
          </cell>
          <cell r="L727">
            <v>1.2500000000000001E-2</v>
          </cell>
          <cell r="M727">
            <v>11.28</v>
          </cell>
          <cell r="N727">
            <v>0.14099999999999999</v>
          </cell>
        </row>
        <row r="728">
          <cell r="C728" t="str">
            <v>IN0655</v>
          </cell>
          <cell r="D728" t="str">
            <v>GRADE DE DISCOS (CHP)</v>
          </cell>
          <cell r="F728" t="str">
            <v>H</v>
          </cell>
          <cell r="G728">
            <v>3.5999999999999999E-3</v>
          </cell>
          <cell r="H728">
            <v>4.33</v>
          </cell>
          <cell r="I728">
            <v>0.02</v>
          </cell>
          <cell r="K728" t="str">
            <v>IN0655</v>
          </cell>
          <cell r="L728">
            <v>3.5999999999999999E-3</v>
          </cell>
          <cell r="M728">
            <v>11.28</v>
          </cell>
          <cell r="N728">
            <v>4.0607999999999998E-2</v>
          </cell>
        </row>
        <row r="729">
          <cell r="C729" t="str">
            <v>IN0657</v>
          </cell>
          <cell r="D729" t="str">
            <v>MOTO NIVELADORA (CHP)</v>
          </cell>
          <cell r="F729" t="str">
            <v>H</v>
          </cell>
          <cell r="G729">
            <v>4.4000000000000003E-3</v>
          </cell>
          <cell r="H729">
            <v>120</v>
          </cell>
          <cell r="I729">
            <v>0.53</v>
          </cell>
          <cell r="K729" t="str">
            <v>IN0657</v>
          </cell>
          <cell r="L729">
            <v>4.4000000000000003E-3</v>
          </cell>
          <cell r="M729">
            <v>11.28</v>
          </cell>
          <cell r="N729">
            <v>4.9632000000000003E-2</v>
          </cell>
        </row>
        <row r="730">
          <cell r="C730" t="str">
            <v>IN0667</v>
          </cell>
          <cell r="D730" t="str">
            <v>TRATOR DE PNEUS (CHP)</v>
          </cell>
          <cell r="F730" t="str">
            <v>H</v>
          </cell>
          <cell r="G730">
            <v>3.5999999999999999E-3</v>
          </cell>
          <cell r="H730">
            <v>57.63</v>
          </cell>
          <cell r="I730">
            <v>0.21</v>
          </cell>
          <cell r="K730" t="str">
            <v>IN0667</v>
          </cell>
          <cell r="L730">
            <v>3.5999999999999999E-3</v>
          </cell>
          <cell r="M730">
            <v>11.28</v>
          </cell>
          <cell r="N730">
            <v>4.0607999999999998E-2</v>
          </cell>
        </row>
        <row r="731">
          <cell r="C731">
            <v>0</v>
          </cell>
          <cell r="D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M731">
            <v>11.28</v>
          </cell>
          <cell r="N731">
            <v>0</v>
          </cell>
        </row>
        <row r="732">
          <cell r="C732">
            <v>0</v>
          </cell>
          <cell r="D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M732">
            <v>11.28</v>
          </cell>
          <cell r="N732">
            <v>0</v>
          </cell>
        </row>
        <row r="733">
          <cell r="C733">
            <v>0</v>
          </cell>
          <cell r="D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M733">
            <v>11.28</v>
          </cell>
          <cell r="N733">
            <v>0</v>
          </cell>
        </row>
        <row r="734">
          <cell r="C734">
            <v>0</v>
          </cell>
          <cell r="D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M734">
            <v>11.28</v>
          </cell>
          <cell r="N734">
            <v>0</v>
          </cell>
        </row>
        <row r="735">
          <cell r="C735">
            <v>0</v>
          </cell>
          <cell r="D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M735">
            <v>11.28</v>
          </cell>
          <cell r="N735">
            <v>0</v>
          </cell>
        </row>
        <row r="736">
          <cell r="C736">
            <v>0</v>
          </cell>
          <cell r="D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M736">
            <v>11.28</v>
          </cell>
          <cell r="N736">
            <v>0</v>
          </cell>
        </row>
        <row r="737">
          <cell r="C737">
            <v>0</v>
          </cell>
          <cell r="D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M737">
            <v>11.28</v>
          </cell>
          <cell r="N737">
            <v>0</v>
          </cell>
        </row>
        <row r="738">
          <cell r="C738">
            <v>0</v>
          </cell>
          <cell r="D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M738">
            <v>11.28</v>
          </cell>
          <cell r="N738">
            <v>0</v>
          </cell>
        </row>
        <row r="739">
          <cell r="C739">
            <v>0</v>
          </cell>
          <cell r="D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M739">
            <v>11.28</v>
          </cell>
          <cell r="N739">
            <v>0</v>
          </cell>
        </row>
        <row r="740">
          <cell r="C740">
            <v>0</v>
          </cell>
          <cell r="D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M740">
            <v>11.28</v>
          </cell>
          <cell r="N740">
            <v>0</v>
          </cell>
        </row>
        <row r="741">
          <cell r="C741" t="str">
            <v xml:space="preserve">TOTAL </v>
          </cell>
          <cell r="I741">
            <v>6.52</v>
          </cell>
        </row>
        <row r="742">
          <cell r="C742" t="str">
            <v>BDI %</v>
          </cell>
          <cell r="H742">
            <v>0</v>
          </cell>
          <cell r="I742">
            <v>0</v>
          </cell>
        </row>
        <row r="743">
          <cell r="A743">
            <v>26</v>
          </cell>
          <cell r="C743" t="str">
            <v>TOTAL DO SERVIÇO</v>
          </cell>
          <cell r="I743">
            <v>6.52</v>
          </cell>
          <cell r="K743" t="e">
            <v>#REF!</v>
          </cell>
          <cell r="L743" t="e">
            <v>#REF!</v>
          </cell>
        </row>
        <row r="744">
          <cell r="C744" t="str">
            <v>AGESPISA - AREAIS</v>
          </cell>
        </row>
        <row r="746">
          <cell r="C746" t="str">
            <v>COMPOSIÇÃO DE PREÇO UNITÁRIO</v>
          </cell>
        </row>
        <row r="748">
          <cell r="B748">
            <v>27</v>
          </cell>
          <cell r="C748">
            <v>27</v>
          </cell>
          <cell r="D748" t="str">
            <v>ESCAVAÇÃO MEC. DE VALAS EM SOLO DE 1ª CAT. COM PROF. DE 2,01M A 4,00M</v>
          </cell>
          <cell r="I748" t="str">
            <v>M3</v>
          </cell>
          <cell r="K748">
            <v>7.1</v>
          </cell>
        </row>
        <row r="750">
          <cell r="C750" t="str">
            <v>CÓDIGO</v>
          </cell>
          <cell r="D750" t="str">
            <v>DESCRIÇÃO DO SERVIÇO</v>
          </cell>
          <cell r="F750" t="str">
            <v>UNIDADE</v>
          </cell>
          <cell r="G750" t="str">
            <v>COEF.</v>
          </cell>
          <cell r="H750" t="str">
            <v>PR. UNITÁRIO</v>
          </cell>
          <cell r="I750" t="str">
            <v>PR. TOTAL</v>
          </cell>
        </row>
        <row r="751">
          <cell r="C751" t="str">
            <v>IH0006</v>
          </cell>
          <cell r="D751" t="str">
            <v>SERVENTE</v>
          </cell>
          <cell r="F751" t="str">
            <v>H</v>
          </cell>
          <cell r="G751">
            <v>7.4999999999999997E-2</v>
          </cell>
          <cell r="H751">
            <v>4.4723219814241482</v>
          </cell>
          <cell r="I751">
            <v>0.34</v>
          </cell>
          <cell r="K751" t="str">
            <v>IH0006</v>
          </cell>
          <cell r="L751">
            <v>7.4999999999999997E-2</v>
          </cell>
          <cell r="M751">
            <v>7.1</v>
          </cell>
          <cell r="N751">
            <v>0.53249999999999997</v>
          </cell>
        </row>
        <row r="752">
          <cell r="C752" t="str">
            <v>IN0654</v>
          </cell>
          <cell r="D752" t="str">
            <v>ESCAVADEIRA HIDR-ULICA (CHP)</v>
          </cell>
          <cell r="F752" t="str">
            <v>H</v>
          </cell>
          <cell r="G752">
            <v>3.5000000000000003E-2</v>
          </cell>
          <cell r="H752">
            <v>124.62374613003095</v>
          </cell>
          <cell r="I752">
            <v>4.3600000000000003</v>
          </cell>
          <cell r="K752" t="str">
            <v>IN0654</v>
          </cell>
          <cell r="L752">
            <v>3.5000000000000003E-2</v>
          </cell>
          <cell r="M752">
            <v>7.1</v>
          </cell>
          <cell r="N752">
            <v>0.2485</v>
          </cell>
        </row>
        <row r="753">
          <cell r="C753">
            <v>0</v>
          </cell>
          <cell r="D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M753">
            <v>7.1</v>
          </cell>
          <cell r="N753">
            <v>0</v>
          </cell>
        </row>
        <row r="754">
          <cell r="C754">
            <v>0</v>
          </cell>
          <cell r="D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M754">
            <v>7.1</v>
          </cell>
          <cell r="N754">
            <v>0</v>
          </cell>
        </row>
        <row r="755">
          <cell r="C755">
            <v>0</v>
          </cell>
          <cell r="D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M755">
            <v>7.1</v>
          </cell>
          <cell r="N755">
            <v>0</v>
          </cell>
        </row>
        <row r="756">
          <cell r="C756">
            <v>0</v>
          </cell>
          <cell r="D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M756">
            <v>7.1</v>
          </cell>
          <cell r="N756">
            <v>0</v>
          </cell>
        </row>
        <row r="757">
          <cell r="C757">
            <v>0</v>
          </cell>
          <cell r="D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M757">
            <v>7.1</v>
          </cell>
          <cell r="N757">
            <v>0</v>
          </cell>
        </row>
        <row r="758">
          <cell r="C758">
            <v>0</v>
          </cell>
          <cell r="D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M758">
            <v>7.1</v>
          </cell>
          <cell r="N758">
            <v>0</v>
          </cell>
        </row>
        <row r="759">
          <cell r="C759">
            <v>0</v>
          </cell>
          <cell r="D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M759">
            <v>7.1</v>
          </cell>
          <cell r="N759">
            <v>0</v>
          </cell>
        </row>
        <row r="760">
          <cell r="C760">
            <v>0</v>
          </cell>
          <cell r="D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M760">
            <v>7.1</v>
          </cell>
          <cell r="N760">
            <v>0</v>
          </cell>
        </row>
        <row r="761">
          <cell r="C761">
            <v>0</v>
          </cell>
          <cell r="D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M761">
            <v>7.1</v>
          </cell>
          <cell r="N761">
            <v>0</v>
          </cell>
        </row>
        <row r="762">
          <cell r="C762">
            <v>0</v>
          </cell>
          <cell r="D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M762">
            <v>7.1</v>
          </cell>
          <cell r="N762">
            <v>0</v>
          </cell>
        </row>
        <row r="763">
          <cell r="C763">
            <v>0</v>
          </cell>
          <cell r="D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M763">
            <v>7.1</v>
          </cell>
          <cell r="N763">
            <v>0</v>
          </cell>
        </row>
        <row r="764">
          <cell r="C764">
            <v>0</v>
          </cell>
          <cell r="D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M764">
            <v>7.1</v>
          </cell>
          <cell r="N764">
            <v>0</v>
          </cell>
        </row>
        <row r="765">
          <cell r="C765">
            <v>0</v>
          </cell>
          <cell r="D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M765">
            <v>7.1</v>
          </cell>
          <cell r="N765">
            <v>0</v>
          </cell>
        </row>
        <row r="766">
          <cell r="C766">
            <v>0</v>
          </cell>
          <cell r="D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M766">
            <v>7.1</v>
          </cell>
          <cell r="N766">
            <v>0</v>
          </cell>
        </row>
        <row r="767">
          <cell r="C767">
            <v>0</v>
          </cell>
          <cell r="D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M767">
            <v>7.1</v>
          </cell>
          <cell r="N767">
            <v>0</v>
          </cell>
        </row>
        <row r="768">
          <cell r="C768">
            <v>0</v>
          </cell>
          <cell r="D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M768">
            <v>7.1</v>
          </cell>
          <cell r="N768">
            <v>0</v>
          </cell>
        </row>
        <row r="769">
          <cell r="C769">
            <v>0</v>
          </cell>
          <cell r="D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M769">
            <v>7.1</v>
          </cell>
          <cell r="N769">
            <v>0</v>
          </cell>
        </row>
        <row r="770">
          <cell r="C770">
            <v>0</v>
          </cell>
          <cell r="D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M770">
            <v>7.1</v>
          </cell>
          <cell r="N770">
            <v>0</v>
          </cell>
        </row>
        <row r="771">
          <cell r="C771">
            <v>0</v>
          </cell>
          <cell r="D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M771">
            <v>7.1</v>
          </cell>
          <cell r="N771">
            <v>0</v>
          </cell>
        </row>
        <row r="772">
          <cell r="C772" t="str">
            <v xml:space="preserve">TOTAL </v>
          </cell>
          <cell r="I772">
            <v>4.7</v>
          </cell>
        </row>
        <row r="773">
          <cell r="C773" t="str">
            <v>BDI %</v>
          </cell>
          <cell r="H773">
            <v>0</v>
          </cell>
          <cell r="I773">
            <v>0</v>
          </cell>
        </row>
        <row r="774">
          <cell r="A774">
            <v>27</v>
          </cell>
          <cell r="C774" t="str">
            <v>TOTAL DO SERVIÇO</v>
          </cell>
          <cell r="I774">
            <v>4.7</v>
          </cell>
          <cell r="K774">
            <v>7.1</v>
          </cell>
          <cell r="L774">
            <v>-0.3380281690140845</v>
          </cell>
        </row>
        <row r="775">
          <cell r="C775" t="str">
            <v>AGESPISA - AREAIS</v>
          </cell>
        </row>
        <row r="777">
          <cell r="C777" t="str">
            <v>COMPOSIÇÃO DE PREÇO UNITÁRIO</v>
          </cell>
        </row>
        <row r="779">
          <cell r="B779">
            <v>28</v>
          </cell>
          <cell r="C779">
            <v>28</v>
          </cell>
          <cell r="D779" t="str">
            <v>TUBO PVC P/ REDE COLETORA JEI NBR 7362   DN100</v>
          </cell>
          <cell r="I779" t="str">
            <v>M</v>
          </cell>
          <cell r="K779">
            <v>11.14</v>
          </cell>
        </row>
        <row r="781">
          <cell r="C781" t="str">
            <v>CÓDIGO</v>
          </cell>
          <cell r="D781" t="str">
            <v>DESCRIÇÃO DO SERVIÇO</v>
          </cell>
          <cell r="F781" t="str">
            <v>UNIDADE</v>
          </cell>
          <cell r="G781" t="str">
            <v>COEF.</v>
          </cell>
          <cell r="H781" t="str">
            <v>PR. UNITÁRIO</v>
          </cell>
          <cell r="I781" t="str">
            <v>PR. TOTAL</v>
          </cell>
        </row>
        <row r="782">
          <cell r="C782" t="str">
            <v>IM4469</v>
          </cell>
          <cell r="D782" t="str">
            <v>ANEL DE BORRACHA P/TUBO PVC    REFORÃADO DE 100MM</v>
          </cell>
          <cell r="F782" t="str">
            <v>UN</v>
          </cell>
          <cell r="G782">
            <v>0.33</v>
          </cell>
          <cell r="H782">
            <v>5.0599999999999996</v>
          </cell>
          <cell r="I782">
            <v>1.67</v>
          </cell>
          <cell r="K782" t="str">
            <v>IM4469</v>
          </cell>
          <cell r="L782">
            <v>0.33</v>
          </cell>
          <cell r="M782">
            <v>11.14</v>
          </cell>
          <cell r="N782">
            <v>3.6762000000000006</v>
          </cell>
        </row>
        <row r="783">
          <cell r="C783" t="str">
            <v>IM5389</v>
          </cell>
          <cell r="D783" t="str">
            <v>LUBRIFICANTE PARA TUBO DE PVC</v>
          </cell>
          <cell r="F783" t="str">
            <v>KG</v>
          </cell>
          <cell r="G783">
            <v>2.3E-2</v>
          </cell>
          <cell r="H783">
            <v>23.54</v>
          </cell>
          <cell r="I783">
            <v>0.54</v>
          </cell>
          <cell r="K783" t="str">
            <v>IM5389</v>
          </cell>
          <cell r="L783">
            <v>2.3E-2</v>
          </cell>
          <cell r="M783">
            <v>11.14</v>
          </cell>
          <cell r="N783">
            <v>0.25622</v>
          </cell>
        </row>
        <row r="784">
          <cell r="C784" t="str">
            <v>IM6160</v>
          </cell>
          <cell r="D784" t="str">
            <v>TUBO PVC PARA ESGOTO DE 100MM  (4')</v>
          </cell>
          <cell r="F784" t="str">
            <v>M</v>
          </cell>
          <cell r="G784">
            <v>1.01</v>
          </cell>
          <cell r="H784">
            <v>7.44</v>
          </cell>
          <cell r="I784">
            <v>7.51</v>
          </cell>
          <cell r="K784" t="str">
            <v>IM6160</v>
          </cell>
          <cell r="L784">
            <v>1.01</v>
          </cell>
          <cell r="M784">
            <v>11.14</v>
          </cell>
          <cell r="N784">
            <v>11.2514</v>
          </cell>
        </row>
        <row r="785">
          <cell r="C785">
            <v>0</v>
          </cell>
          <cell r="D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M785">
            <v>11.14</v>
          </cell>
          <cell r="N785">
            <v>0</v>
          </cell>
        </row>
        <row r="786">
          <cell r="C786">
            <v>0</v>
          </cell>
          <cell r="D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M786">
            <v>11.14</v>
          </cell>
          <cell r="N786">
            <v>0</v>
          </cell>
        </row>
        <row r="787">
          <cell r="C787">
            <v>0</v>
          </cell>
          <cell r="D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M787">
            <v>11.14</v>
          </cell>
          <cell r="N787">
            <v>0</v>
          </cell>
        </row>
        <row r="788">
          <cell r="C788">
            <v>0</v>
          </cell>
          <cell r="D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M788">
            <v>11.14</v>
          </cell>
          <cell r="N788">
            <v>0</v>
          </cell>
        </row>
        <row r="789">
          <cell r="C789">
            <v>0</v>
          </cell>
          <cell r="D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M789">
            <v>11.14</v>
          </cell>
          <cell r="N789">
            <v>0</v>
          </cell>
        </row>
        <row r="790">
          <cell r="C790">
            <v>0</v>
          </cell>
          <cell r="D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M790">
            <v>11.14</v>
          </cell>
          <cell r="N790">
            <v>0</v>
          </cell>
        </row>
        <row r="791">
          <cell r="C791">
            <v>0</v>
          </cell>
          <cell r="D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M791">
            <v>11.14</v>
          </cell>
          <cell r="N791">
            <v>0</v>
          </cell>
        </row>
        <row r="792">
          <cell r="C792">
            <v>0</v>
          </cell>
          <cell r="D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M792">
            <v>11.14</v>
          </cell>
          <cell r="N792">
            <v>0</v>
          </cell>
        </row>
        <row r="793">
          <cell r="C793">
            <v>0</v>
          </cell>
          <cell r="D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M793">
            <v>11.14</v>
          </cell>
          <cell r="N793">
            <v>0</v>
          </cell>
        </row>
        <row r="794">
          <cell r="C794">
            <v>0</v>
          </cell>
          <cell r="D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M794">
            <v>11.14</v>
          </cell>
          <cell r="N794">
            <v>0</v>
          </cell>
        </row>
        <row r="795">
          <cell r="C795">
            <v>0</v>
          </cell>
          <cell r="D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M795">
            <v>11.14</v>
          </cell>
          <cell r="N795">
            <v>0</v>
          </cell>
        </row>
        <row r="796">
          <cell r="C796">
            <v>0</v>
          </cell>
          <cell r="D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M796">
            <v>11.14</v>
          </cell>
          <cell r="N796">
            <v>0</v>
          </cell>
        </row>
        <row r="797">
          <cell r="C797">
            <v>0</v>
          </cell>
          <cell r="D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M797">
            <v>11.14</v>
          </cell>
          <cell r="N797">
            <v>0</v>
          </cell>
        </row>
        <row r="798">
          <cell r="C798">
            <v>0</v>
          </cell>
          <cell r="D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M798">
            <v>11.14</v>
          </cell>
          <cell r="N798">
            <v>0</v>
          </cell>
        </row>
        <row r="799">
          <cell r="C799">
            <v>0</v>
          </cell>
          <cell r="D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M799">
            <v>11.14</v>
          </cell>
          <cell r="N799">
            <v>0</v>
          </cell>
        </row>
        <row r="800">
          <cell r="C800">
            <v>0</v>
          </cell>
          <cell r="D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M800">
            <v>11.14</v>
          </cell>
          <cell r="N800">
            <v>0</v>
          </cell>
        </row>
        <row r="801">
          <cell r="C801">
            <v>0</v>
          </cell>
          <cell r="D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M801">
            <v>11.14</v>
          </cell>
          <cell r="N801">
            <v>0</v>
          </cell>
        </row>
        <row r="802">
          <cell r="C802">
            <v>0</v>
          </cell>
          <cell r="D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M802">
            <v>11.14</v>
          </cell>
          <cell r="N802">
            <v>0</v>
          </cell>
        </row>
        <row r="803">
          <cell r="C803" t="str">
            <v xml:space="preserve">TOTAL </v>
          </cell>
          <cell r="I803">
            <v>9.7199999999999989</v>
          </cell>
        </row>
        <row r="804">
          <cell r="C804" t="str">
            <v>BDI %</v>
          </cell>
          <cell r="H804">
            <v>0</v>
          </cell>
          <cell r="I804">
            <v>0</v>
          </cell>
        </row>
        <row r="805">
          <cell r="A805">
            <v>28</v>
          </cell>
          <cell r="C805" t="str">
            <v>TOTAL DO SERVIÇO</v>
          </cell>
          <cell r="I805">
            <v>9.7199999999999989</v>
          </cell>
          <cell r="K805" t="e">
            <v>#REF!</v>
          </cell>
          <cell r="L805" t="e">
            <v>#REF!</v>
          </cell>
        </row>
        <row r="806">
          <cell r="C806" t="str">
            <v>AGESPISA - AREAIS</v>
          </cell>
        </row>
        <row r="808">
          <cell r="C808" t="str">
            <v>COMPOSIÇÃO DE PREÇO UNITÁRIO</v>
          </cell>
        </row>
        <row r="810">
          <cell r="B810">
            <v>29</v>
          </cell>
          <cell r="C810">
            <v>29</v>
          </cell>
          <cell r="D810" t="str">
            <v>RETIRADA DE PAVIMENTAÇÃO EM PARALELEPÍPEDO OU POLIÉDRICA E ASFALTICA</v>
          </cell>
          <cell r="I810" t="str">
            <v>M2</v>
          </cell>
          <cell r="K810">
            <v>2.68</v>
          </cell>
        </row>
        <row r="812">
          <cell r="C812" t="str">
            <v>CÓDIGO</v>
          </cell>
          <cell r="D812" t="str">
            <v>DESCRIÇÃO DO SERVIÇO</v>
          </cell>
          <cell r="F812" t="str">
            <v>UNIDADE</v>
          </cell>
          <cell r="G812" t="str">
            <v>COEF.</v>
          </cell>
          <cell r="H812" t="str">
            <v>PR. UNITÁRIO</v>
          </cell>
          <cell r="I812" t="str">
            <v>PR. TOTAL</v>
          </cell>
        </row>
        <row r="813">
          <cell r="C813" t="str">
            <v>IH0006</v>
          </cell>
          <cell r="D813" t="str">
            <v>SERVENTE</v>
          </cell>
          <cell r="F813" t="str">
            <v>H</v>
          </cell>
          <cell r="G813">
            <v>0.4</v>
          </cell>
          <cell r="H813">
            <v>4.4723219814241482</v>
          </cell>
          <cell r="I813">
            <v>1.79</v>
          </cell>
          <cell r="K813" t="str">
            <v>IH0006</v>
          </cell>
          <cell r="L813">
            <v>0.4</v>
          </cell>
          <cell r="M813">
            <v>2.68</v>
          </cell>
          <cell r="N813">
            <v>1.0720000000000001</v>
          </cell>
        </row>
        <row r="814">
          <cell r="C814">
            <v>0</v>
          </cell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M814">
            <v>2.68</v>
          </cell>
          <cell r="N814">
            <v>0</v>
          </cell>
        </row>
        <row r="815">
          <cell r="C815">
            <v>0</v>
          </cell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M815">
            <v>2.68</v>
          </cell>
          <cell r="N815">
            <v>0</v>
          </cell>
        </row>
        <row r="816">
          <cell r="C816">
            <v>0</v>
          </cell>
          <cell r="D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M816">
            <v>2.68</v>
          </cell>
          <cell r="N816">
            <v>0</v>
          </cell>
        </row>
        <row r="817">
          <cell r="C817">
            <v>0</v>
          </cell>
          <cell r="D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M817">
            <v>2.68</v>
          </cell>
          <cell r="N817">
            <v>0</v>
          </cell>
        </row>
        <row r="818">
          <cell r="C818">
            <v>0</v>
          </cell>
          <cell r="D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M818">
            <v>2.68</v>
          </cell>
          <cell r="N818">
            <v>0</v>
          </cell>
        </row>
        <row r="819">
          <cell r="C819">
            <v>0</v>
          </cell>
          <cell r="D819">
            <v>0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M819">
            <v>2.68</v>
          </cell>
          <cell r="N819">
            <v>0</v>
          </cell>
        </row>
        <row r="820">
          <cell r="C820">
            <v>0</v>
          </cell>
          <cell r="D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M820">
            <v>2.68</v>
          </cell>
          <cell r="N820">
            <v>0</v>
          </cell>
        </row>
        <row r="821">
          <cell r="C821">
            <v>0</v>
          </cell>
          <cell r="D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M821">
            <v>2.68</v>
          </cell>
          <cell r="N821">
            <v>0</v>
          </cell>
        </row>
        <row r="822">
          <cell r="C822">
            <v>0</v>
          </cell>
          <cell r="D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M822">
            <v>2.68</v>
          </cell>
          <cell r="N822">
            <v>0</v>
          </cell>
        </row>
        <row r="823">
          <cell r="C823">
            <v>0</v>
          </cell>
          <cell r="D823">
            <v>0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M823">
            <v>2.68</v>
          </cell>
          <cell r="N823">
            <v>0</v>
          </cell>
        </row>
        <row r="824">
          <cell r="C824">
            <v>0</v>
          </cell>
          <cell r="D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M824">
            <v>2.68</v>
          </cell>
          <cell r="N824">
            <v>0</v>
          </cell>
        </row>
        <row r="825">
          <cell r="C825">
            <v>0</v>
          </cell>
          <cell r="D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M825">
            <v>2.68</v>
          </cell>
          <cell r="N825">
            <v>0</v>
          </cell>
        </row>
        <row r="826">
          <cell r="C826">
            <v>0</v>
          </cell>
          <cell r="D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M826">
            <v>2.68</v>
          </cell>
          <cell r="N826">
            <v>0</v>
          </cell>
        </row>
        <row r="827">
          <cell r="C827">
            <v>0</v>
          </cell>
          <cell r="D827">
            <v>0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M827">
            <v>2.68</v>
          </cell>
          <cell r="N827">
            <v>0</v>
          </cell>
        </row>
        <row r="828">
          <cell r="C828">
            <v>0</v>
          </cell>
          <cell r="D828">
            <v>0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M828">
            <v>2.68</v>
          </cell>
          <cell r="N828">
            <v>0</v>
          </cell>
        </row>
        <row r="829">
          <cell r="C829">
            <v>0</v>
          </cell>
          <cell r="D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M829">
            <v>2.68</v>
          </cell>
          <cell r="N829">
            <v>0</v>
          </cell>
        </row>
        <row r="830">
          <cell r="C830">
            <v>0</v>
          </cell>
          <cell r="D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M830">
            <v>2.68</v>
          </cell>
          <cell r="N830">
            <v>0</v>
          </cell>
        </row>
        <row r="831">
          <cell r="C831">
            <v>0</v>
          </cell>
          <cell r="D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M831">
            <v>2.68</v>
          </cell>
          <cell r="N831">
            <v>0</v>
          </cell>
        </row>
        <row r="832">
          <cell r="C832">
            <v>0</v>
          </cell>
          <cell r="D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M832">
            <v>2.68</v>
          </cell>
          <cell r="N832">
            <v>0</v>
          </cell>
        </row>
        <row r="833">
          <cell r="C833">
            <v>0</v>
          </cell>
          <cell r="D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M833">
            <v>2.68</v>
          </cell>
          <cell r="N833">
            <v>0</v>
          </cell>
        </row>
        <row r="834">
          <cell r="C834" t="str">
            <v xml:space="preserve">TOTAL </v>
          </cell>
          <cell r="I834">
            <v>1.79</v>
          </cell>
        </row>
        <row r="835">
          <cell r="C835" t="str">
            <v>BDI %</v>
          </cell>
          <cell r="H835">
            <v>0</v>
          </cell>
          <cell r="I835">
            <v>0</v>
          </cell>
        </row>
        <row r="836">
          <cell r="A836">
            <v>29</v>
          </cell>
          <cell r="C836" t="str">
            <v>TOTAL DO SERVIÇO</v>
          </cell>
          <cell r="I836">
            <v>1.79</v>
          </cell>
          <cell r="K836" t="e">
            <v>#REF!</v>
          </cell>
          <cell r="L836" t="e">
            <v>#REF!</v>
          </cell>
        </row>
        <row r="837">
          <cell r="C837" t="str">
            <v>AGESPISA - AREAIS</v>
          </cell>
        </row>
        <row r="839">
          <cell r="C839" t="str">
            <v>COMPOSIÇÃO DE PREÇO UNITÁRIO</v>
          </cell>
        </row>
        <row r="841">
          <cell r="B841">
            <v>30</v>
          </cell>
          <cell r="C841">
            <v>30</v>
          </cell>
          <cell r="D841" t="str">
            <v>POÇO DE VISITA EM ANEL DE CONCRETO D=60CM C/ PROF. ATÉ 3,00M C/ CHAMINÉ S/ TAMPÃO</v>
          </cell>
          <cell r="I841" t="str">
            <v>UND</v>
          </cell>
          <cell r="K841">
            <v>1339.84</v>
          </cell>
        </row>
        <row r="843">
          <cell r="C843" t="str">
            <v>CÓDIGO</v>
          </cell>
          <cell r="D843" t="str">
            <v>DESCRIÇÃO DO SERVIÇO</v>
          </cell>
          <cell r="F843" t="str">
            <v>UNIDADE</v>
          </cell>
          <cell r="G843" t="str">
            <v>COEF.</v>
          </cell>
          <cell r="H843" t="str">
            <v>PR. UNITÁRIO</v>
          </cell>
          <cell r="I843" t="str">
            <v>PR. TOTAL</v>
          </cell>
        </row>
        <row r="844">
          <cell r="C844" t="str">
            <v>CA0158</v>
          </cell>
          <cell r="D844" t="str">
            <v>CONCRETO MAGRO (CONSUMO MÍNIMO DE CIMENTO 150 KG/M3) -</v>
          </cell>
          <cell r="F844" t="str">
            <v>M3</v>
          </cell>
          <cell r="G844">
            <v>0.2</v>
          </cell>
          <cell r="H844">
            <v>151.15605588854487</v>
          </cell>
          <cell r="I844">
            <v>30.23</v>
          </cell>
          <cell r="K844" t="str">
            <v>CA0158</v>
          </cell>
          <cell r="L844">
            <v>0.2</v>
          </cell>
          <cell r="M844">
            <v>1339.84</v>
          </cell>
          <cell r="N844">
            <v>267.96800000000002</v>
          </cell>
        </row>
        <row r="845">
          <cell r="C845" t="str">
            <v>CA0167</v>
          </cell>
          <cell r="D845" t="str">
            <v>LANÇAMENTO OU BOMBEAMENTO E    ADENSAMENTO DE CONCRETO-ALTURA</v>
          </cell>
          <cell r="F845" t="str">
            <v>M3</v>
          </cell>
          <cell r="G845">
            <v>0.2</v>
          </cell>
          <cell r="H845">
            <v>37.374913467492263</v>
          </cell>
          <cell r="I845">
            <v>7.47</v>
          </cell>
          <cell r="K845" t="str">
            <v>CA0167</v>
          </cell>
          <cell r="L845">
            <v>0.2</v>
          </cell>
          <cell r="M845">
            <v>1339.84</v>
          </cell>
          <cell r="N845">
            <v>267.96800000000002</v>
          </cell>
        </row>
        <row r="846">
          <cell r="C846" t="str">
            <v>CA0834</v>
          </cell>
          <cell r="D846" t="str">
            <v>ARGAMASSA DE CIMENTO E AREIA,  TRAÇO 1:3</v>
          </cell>
          <cell r="F846" t="str">
            <v>M3</v>
          </cell>
          <cell r="G846">
            <v>0.06</v>
          </cell>
          <cell r="H846">
            <v>229.52321981424149</v>
          </cell>
          <cell r="I846">
            <v>13.77</v>
          </cell>
          <cell r="K846" t="str">
            <v>CA0834</v>
          </cell>
          <cell r="L846">
            <v>0.06</v>
          </cell>
          <cell r="M846">
            <v>1339.84</v>
          </cell>
          <cell r="N846">
            <v>80.390399999999985</v>
          </cell>
        </row>
        <row r="847">
          <cell r="C847" t="str">
            <v>IH0006</v>
          </cell>
          <cell r="D847" t="str">
            <v>SERVENTE</v>
          </cell>
          <cell r="F847" t="str">
            <v>H</v>
          </cell>
          <cell r="G847">
            <v>15</v>
          </cell>
          <cell r="H847">
            <v>4.4723219814241482</v>
          </cell>
          <cell r="I847">
            <v>67.08</v>
          </cell>
          <cell r="K847" t="str">
            <v>IH0006</v>
          </cell>
          <cell r="L847">
            <v>15</v>
          </cell>
          <cell r="M847">
            <v>1339.84</v>
          </cell>
          <cell r="N847">
            <v>20097.599999999999</v>
          </cell>
        </row>
        <row r="848">
          <cell r="C848" t="str">
            <v>IH0074</v>
          </cell>
          <cell r="D848" t="str">
            <v>PEDREIRO</v>
          </cell>
          <cell r="F848" t="str">
            <v>H</v>
          </cell>
          <cell r="G848">
            <v>15</v>
          </cell>
          <cell r="H848">
            <v>6.2786377708978325</v>
          </cell>
          <cell r="I848">
            <v>94.18</v>
          </cell>
          <cell r="K848" t="str">
            <v>IH0074</v>
          </cell>
          <cell r="L848">
            <v>15</v>
          </cell>
          <cell r="M848">
            <v>1339.84</v>
          </cell>
          <cell r="N848">
            <v>20097.599999999999</v>
          </cell>
        </row>
        <row r="849">
          <cell r="C849" t="str">
            <v>IM0122</v>
          </cell>
          <cell r="D849" t="str">
            <v>ANEL PRÉ-MOLDADO DE CONCRETO DN 60,  C/ ARMAÇÃO E ALÇA, FABRICADO</v>
          </cell>
          <cell r="F849" t="str">
            <v>U</v>
          </cell>
          <cell r="G849">
            <v>6.5</v>
          </cell>
          <cell r="H849">
            <v>20.5</v>
          </cell>
          <cell r="I849">
            <v>133.25</v>
          </cell>
          <cell r="K849" t="str">
            <v>IM0122</v>
          </cell>
          <cell r="L849">
            <v>6.5</v>
          </cell>
          <cell r="M849">
            <v>1339.84</v>
          </cell>
          <cell r="N849">
            <v>8708.9599999999991</v>
          </cell>
        </row>
        <row r="850">
          <cell r="C850">
            <v>0</v>
          </cell>
          <cell r="D850" t="str">
            <v>TAMPA EXCENTRICA 116 X 10</v>
          </cell>
          <cell r="F850" t="str">
            <v>U</v>
          </cell>
          <cell r="G850">
            <v>1</v>
          </cell>
          <cell r="H850">
            <v>153</v>
          </cell>
          <cell r="I850">
            <v>153</v>
          </cell>
          <cell r="M850">
            <v>1339.84</v>
          </cell>
          <cell r="N850">
            <v>0</v>
          </cell>
        </row>
        <row r="851">
          <cell r="C851">
            <v>0</v>
          </cell>
          <cell r="D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M851">
            <v>1339.84</v>
          </cell>
          <cell r="N851">
            <v>0</v>
          </cell>
        </row>
        <row r="852">
          <cell r="C852">
            <v>0</v>
          </cell>
          <cell r="D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M852">
            <v>1339.84</v>
          </cell>
          <cell r="N852">
            <v>0</v>
          </cell>
        </row>
        <row r="853">
          <cell r="C853">
            <v>0</v>
          </cell>
          <cell r="D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M853">
            <v>1339.84</v>
          </cell>
          <cell r="N853">
            <v>0</v>
          </cell>
        </row>
        <row r="854">
          <cell r="C854">
            <v>0</v>
          </cell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M854">
            <v>1339.84</v>
          </cell>
          <cell r="N854">
            <v>0</v>
          </cell>
        </row>
        <row r="855">
          <cell r="C855">
            <v>0</v>
          </cell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M855">
            <v>1339.84</v>
          </cell>
          <cell r="N855">
            <v>0</v>
          </cell>
        </row>
        <row r="856">
          <cell r="C856">
            <v>0</v>
          </cell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M856">
            <v>1339.84</v>
          </cell>
          <cell r="N856">
            <v>0</v>
          </cell>
        </row>
        <row r="857">
          <cell r="C857">
            <v>0</v>
          </cell>
          <cell r="D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M857">
            <v>1339.84</v>
          </cell>
          <cell r="N857">
            <v>0</v>
          </cell>
        </row>
        <row r="858">
          <cell r="C858">
            <v>0</v>
          </cell>
          <cell r="D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M858">
            <v>1339.84</v>
          </cell>
          <cell r="N858">
            <v>0</v>
          </cell>
        </row>
        <row r="859">
          <cell r="C859">
            <v>0</v>
          </cell>
          <cell r="D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M859">
            <v>1339.84</v>
          </cell>
          <cell r="N859">
            <v>0</v>
          </cell>
        </row>
        <row r="860">
          <cell r="C860">
            <v>0</v>
          </cell>
          <cell r="D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M860">
            <v>1339.84</v>
          </cell>
          <cell r="N860">
            <v>0</v>
          </cell>
        </row>
        <row r="861">
          <cell r="C861">
            <v>0</v>
          </cell>
          <cell r="D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M861">
            <v>1339.84</v>
          </cell>
          <cell r="N861">
            <v>0</v>
          </cell>
        </row>
        <row r="862">
          <cell r="C862">
            <v>0</v>
          </cell>
          <cell r="D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M862">
            <v>1339.84</v>
          </cell>
          <cell r="N862">
            <v>0</v>
          </cell>
        </row>
        <row r="863">
          <cell r="C863">
            <v>0</v>
          </cell>
          <cell r="D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M863">
            <v>1339.84</v>
          </cell>
          <cell r="N863">
            <v>0</v>
          </cell>
        </row>
        <row r="864">
          <cell r="C864">
            <v>0</v>
          </cell>
          <cell r="D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M864">
            <v>1339.84</v>
          </cell>
          <cell r="N864">
            <v>0</v>
          </cell>
        </row>
        <row r="865">
          <cell r="C865" t="str">
            <v xml:space="preserve">TOTAL </v>
          </cell>
          <cell r="I865">
            <v>498.98</v>
          </cell>
        </row>
        <row r="866">
          <cell r="C866" t="str">
            <v>BDI %</v>
          </cell>
          <cell r="H866">
            <v>0</v>
          </cell>
          <cell r="I866">
            <v>0</v>
          </cell>
        </row>
        <row r="867">
          <cell r="A867">
            <v>30</v>
          </cell>
          <cell r="C867" t="str">
            <v>TOTAL DO SERVIÇO</v>
          </cell>
          <cell r="I867">
            <v>498.98</v>
          </cell>
          <cell r="K867" t="e">
            <v>#REF!</v>
          </cell>
          <cell r="L867" t="e">
            <v>#REF!</v>
          </cell>
        </row>
        <row r="868">
          <cell r="C868" t="str">
            <v>AGESPISA - AREAIS</v>
          </cell>
        </row>
        <row r="870">
          <cell r="C870" t="str">
            <v>COMPOSIÇÃO DE PREÇO UNITÁRIO</v>
          </cell>
        </row>
        <row r="872">
          <cell r="B872">
            <v>31</v>
          </cell>
          <cell r="C872">
            <v>31</v>
          </cell>
          <cell r="D872" t="str">
            <v>POÇO DE VISITA EM ANEL DE CONCRETO D=60CM C/ PROF. ATÉ 4,00M C/ CHAMINÉ S/ TAMPÃO</v>
          </cell>
          <cell r="I872" t="str">
            <v>UND</v>
          </cell>
          <cell r="K872">
            <v>1668.44</v>
          </cell>
        </row>
        <row r="874">
          <cell r="C874" t="str">
            <v>CÓDIGO</v>
          </cell>
          <cell r="D874" t="str">
            <v>DESCRIÇÃO DO SERVIÇO</v>
          </cell>
          <cell r="F874" t="str">
            <v>UNIDADE</v>
          </cell>
          <cell r="G874" t="str">
            <v>COEF.</v>
          </cell>
          <cell r="H874" t="str">
            <v>PR. UNITÁRIO</v>
          </cell>
          <cell r="I874" t="str">
            <v>PR. TOTAL</v>
          </cell>
        </row>
        <row r="875">
          <cell r="C875" t="str">
            <v>CA0158</v>
          </cell>
          <cell r="D875" t="str">
            <v>CONCRETO MAGRO (CONSUMO MÍNIMO DE CIMENTO 150 KG/M3) -</v>
          </cell>
          <cell r="F875" t="str">
            <v>M3</v>
          </cell>
          <cell r="G875">
            <v>0.2</v>
          </cell>
          <cell r="H875">
            <v>151.15605588854487</v>
          </cell>
          <cell r="I875">
            <v>30.23</v>
          </cell>
          <cell r="K875" t="str">
            <v>CA0158</v>
          </cell>
          <cell r="L875">
            <v>0.2</v>
          </cell>
          <cell r="M875">
            <v>1668.44</v>
          </cell>
          <cell r="N875">
            <v>333.68800000000005</v>
          </cell>
        </row>
        <row r="876">
          <cell r="C876" t="str">
            <v>CA0167</v>
          </cell>
          <cell r="D876" t="str">
            <v>LANÇAMENTO OU BOMBEAMENTO E    ADENSAMENTO DE CONCRETO-ALTURA</v>
          </cell>
          <cell r="F876" t="str">
            <v>M3</v>
          </cell>
          <cell r="G876">
            <v>0.2</v>
          </cell>
          <cell r="H876">
            <v>37.374913467492263</v>
          </cell>
          <cell r="I876">
            <v>7.47</v>
          </cell>
          <cell r="K876" t="str">
            <v>CA0167</v>
          </cell>
          <cell r="L876">
            <v>0.2</v>
          </cell>
          <cell r="M876">
            <v>1668.44</v>
          </cell>
          <cell r="N876">
            <v>333.68800000000005</v>
          </cell>
        </row>
        <row r="877">
          <cell r="C877" t="str">
            <v>CA0834</v>
          </cell>
          <cell r="D877" t="str">
            <v>ARGAMASSA DE CIMENTO E AREIA,  TRAÇO 1:3</v>
          </cell>
          <cell r="F877" t="str">
            <v>M3</v>
          </cell>
          <cell r="G877">
            <v>0.08</v>
          </cell>
          <cell r="H877">
            <v>229.52321981424149</v>
          </cell>
          <cell r="I877">
            <v>18.36</v>
          </cell>
          <cell r="K877" t="str">
            <v>CA0834</v>
          </cell>
          <cell r="L877">
            <v>0.08</v>
          </cell>
          <cell r="M877">
            <v>1668.44</v>
          </cell>
          <cell r="N877">
            <v>133.4752</v>
          </cell>
        </row>
        <row r="878">
          <cell r="C878" t="str">
            <v>IH0006</v>
          </cell>
          <cell r="D878" t="str">
            <v>SERVENTE</v>
          </cell>
          <cell r="F878" t="str">
            <v>H</v>
          </cell>
          <cell r="G878">
            <v>12</v>
          </cell>
          <cell r="H878">
            <v>4.4723219814241482</v>
          </cell>
          <cell r="I878">
            <v>53.67</v>
          </cell>
          <cell r="K878" t="str">
            <v>IH0006</v>
          </cell>
          <cell r="L878">
            <v>12</v>
          </cell>
          <cell r="M878">
            <v>1668.44</v>
          </cell>
          <cell r="N878">
            <v>20021.28</v>
          </cell>
        </row>
        <row r="879">
          <cell r="C879" t="str">
            <v>IH0074</v>
          </cell>
          <cell r="D879" t="str">
            <v>PEDREIRO</v>
          </cell>
          <cell r="F879" t="str">
            <v>H</v>
          </cell>
          <cell r="G879">
            <v>12</v>
          </cell>
          <cell r="H879">
            <v>6.2786377708978325</v>
          </cell>
          <cell r="I879">
            <v>75.34</v>
          </cell>
          <cell r="K879" t="str">
            <v>IH0074</v>
          </cell>
          <cell r="L879">
            <v>12</v>
          </cell>
          <cell r="M879">
            <v>1668.44</v>
          </cell>
          <cell r="N879">
            <v>20021.28</v>
          </cell>
        </row>
        <row r="880">
          <cell r="C880" t="str">
            <v>IM0122</v>
          </cell>
          <cell r="D880" t="str">
            <v>ANEL PRÉ-MOLDADO DE CONCRETO DN 60,  C/ ARMAÇÃO E ALÇA, FABRICADO</v>
          </cell>
          <cell r="F880" t="str">
            <v>U</v>
          </cell>
          <cell r="G880">
            <v>8.5</v>
          </cell>
          <cell r="H880">
            <v>20.5</v>
          </cell>
          <cell r="I880">
            <v>174.25</v>
          </cell>
          <cell r="K880" t="str">
            <v>IM0122</v>
          </cell>
          <cell r="L880">
            <v>8.5</v>
          </cell>
          <cell r="M880">
            <v>1668.44</v>
          </cell>
          <cell r="N880">
            <v>14181.74</v>
          </cell>
        </row>
        <row r="881">
          <cell r="C881">
            <v>0</v>
          </cell>
          <cell r="D881" t="str">
            <v>TAMPA EXCENTRICA 116 X 10</v>
          </cell>
          <cell r="F881" t="str">
            <v>U</v>
          </cell>
          <cell r="G881">
            <v>1</v>
          </cell>
          <cell r="H881">
            <v>153</v>
          </cell>
          <cell r="I881">
            <v>153</v>
          </cell>
          <cell r="M881">
            <v>1668.44</v>
          </cell>
          <cell r="N881">
            <v>0</v>
          </cell>
        </row>
        <row r="882">
          <cell r="C882">
            <v>0</v>
          </cell>
          <cell r="D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M882">
            <v>1668.44</v>
          </cell>
          <cell r="N882">
            <v>0</v>
          </cell>
        </row>
        <row r="883">
          <cell r="C883">
            <v>0</v>
          </cell>
          <cell r="D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M883">
            <v>1668.44</v>
          </cell>
          <cell r="N883">
            <v>0</v>
          </cell>
        </row>
        <row r="884">
          <cell r="C884">
            <v>0</v>
          </cell>
          <cell r="D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M884">
            <v>1668.44</v>
          </cell>
          <cell r="N884">
            <v>0</v>
          </cell>
        </row>
        <row r="885">
          <cell r="C885">
            <v>0</v>
          </cell>
          <cell r="D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M885">
            <v>1668.44</v>
          </cell>
          <cell r="N885">
            <v>0</v>
          </cell>
        </row>
        <row r="886">
          <cell r="C886">
            <v>0</v>
          </cell>
          <cell r="D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M886">
            <v>1668.44</v>
          </cell>
          <cell r="N886">
            <v>0</v>
          </cell>
        </row>
        <row r="887">
          <cell r="C887">
            <v>0</v>
          </cell>
          <cell r="D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M887">
            <v>1668.44</v>
          </cell>
          <cell r="N887">
            <v>0</v>
          </cell>
        </row>
        <row r="888">
          <cell r="C888">
            <v>0</v>
          </cell>
          <cell r="D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M888">
            <v>1668.44</v>
          </cell>
          <cell r="N888">
            <v>0</v>
          </cell>
        </row>
        <row r="889">
          <cell r="C889">
            <v>0</v>
          </cell>
          <cell r="D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M889">
            <v>1668.44</v>
          </cell>
          <cell r="N889">
            <v>0</v>
          </cell>
        </row>
        <row r="890">
          <cell r="C890">
            <v>0</v>
          </cell>
          <cell r="D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M890">
            <v>1668.44</v>
          </cell>
          <cell r="N890">
            <v>0</v>
          </cell>
        </row>
        <row r="891">
          <cell r="C891">
            <v>0</v>
          </cell>
          <cell r="D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M891">
            <v>1668.44</v>
          </cell>
          <cell r="N891">
            <v>0</v>
          </cell>
        </row>
        <row r="892">
          <cell r="C892">
            <v>0</v>
          </cell>
          <cell r="D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M892">
            <v>1668.44</v>
          </cell>
          <cell r="N892">
            <v>0</v>
          </cell>
        </row>
        <row r="893">
          <cell r="C893">
            <v>0</v>
          </cell>
          <cell r="D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M893">
            <v>1668.44</v>
          </cell>
          <cell r="N893">
            <v>0</v>
          </cell>
        </row>
        <row r="894">
          <cell r="C894">
            <v>0</v>
          </cell>
          <cell r="D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M894">
            <v>1668.44</v>
          </cell>
          <cell r="N894">
            <v>0</v>
          </cell>
        </row>
        <row r="895">
          <cell r="C895">
            <v>0</v>
          </cell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M895">
            <v>1668.44</v>
          </cell>
          <cell r="N895">
            <v>0</v>
          </cell>
        </row>
        <row r="896">
          <cell r="C896" t="str">
            <v xml:space="preserve">TOTAL </v>
          </cell>
          <cell r="I896">
            <v>512.31999999999994</v>
          </cell>
        </row>
        <row r="897">
          <cell r="C897" t="str">
            <v>BDI %</v>
          </cell>
          <cell r="H897">
            <v>0</v>
          </cell>
          <cell r="I897">
            <v>0</v>
          </cell>
        </row>
        <row r="898">
          <cell r="A898">
            <v>31</v>
          </cell>
          <cell r="C898" t="str">
            <v>TOTAL DO SERVIÇO</v>
          </cell>
          <cell r="I898">
            <v>512.31999999999994</v>
          </cell>
          <cell r="K898" t="e">
            <v>#REF!</v>
          </cell>
          <cell r="L898" t="e">
            <v>#REF!</v>
          </cell>
        </row>
        <row r="899">
          <cell r="C899" t="str">
            <v>AGESPISA - AREAIS</v>
          </cell>
        </row>
        <row r="901">
          <cell r="C901" t="str">
            <v>COMPOSIÇÃO DE PREÇO UNITÁRIO</v>
          </cell>
        </row>
        <row r="903">
          <cell r="B903">
            <v>32</v>
          </cell>
          <cell r="C903">
            <v>32</v>
          </cell>
          <cell r="D903" t="str">
            <v>TUBO PVC P/ REDE COLETORA JEI NBR 7362   DN250</v>
          </cell>
          <cell r="I903" t="str">
            <v>M</v>
          </cell>
          <cell r="K903">
            <v>61.54</v>
          </cell>
        </row>
        <row r="905">
          <cell r="C905" t="str">
            <v>CÓDIGO</v>
          </cell>
          <cell r="D905" t="str">
            <v>DESCRIÇÃO DO SERVIÇO</v>
          </cell>
          <cell r="F905" t="str">
            <v>UNIDADE</v>
          </cell>
          <cell r="G905" t="str">
            <v>COEF.</v>
          </cell>
          <cell r="H905" t="str">
            <v>PR. UNITÁRIO</v>
          </cell>
          <cell r="I905" t="str">
            <v>PR. TOTAL</v>
          </cell>
        </row>
        <row r="906">
          <cell r="C906" t="str">
            <v>IM6176</v>
          </cell>
          <cell r="D906" t="str">
            <v>TUBO PVC BRANCO R-GIDO ESGOTO  D=250MM (10')</v>
          </cell>
          <cell r="F906" t="str">
            <v>M</v>
          </cell>
          <cell r="G906">
            <v>1.01</v>
          </cell>
          <cell r="H906">
            <v>39.119999999999997</v>
          </cell>
          <cell r="I906">
            <v>39.51</v>
          </cell>
          <cell r="K906" t="str">
            <v>IM6176</v>
          </cell>
          <cell r="L906">
            <v>1.01</v>
          </cell>
          <cell r="M906">
            <v>61.54</v>
          </cell>
          <cell r="N906">
            <v>62.1554</v>
          </cell>
        </row>
        <row r="907">
          <cell r="C907">
            <v>0</v>
          </cell>
          <cell r="D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M907">
            <v>61.54</v>
          </cell>
          <cell r="N907">
            <v>0</v>
          </cell>
        </row>
        <row r="908">
          <cell r="C908">
            <v>0</v>
          </cell>
          <cell r="D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M908">
            <v>61.54</v>
          </cell>
          <cell r="N908">
            <v>0</v>
          </cell>
        </row>
        <row r="909">
          <cell r="C909">
            <v>0</v>
          </cell>
          <cell r="D909">
            <v>0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M909">
            <v>61.54</v>
          </cell>
          <cell r="N909">
            <v>0</v>
          </cell>
        </row>
        <row r="910">
          <cell r="C910">
            <v>0</v>
          </cell>
          <cell r="D910">
            <v>0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  <cell r="M910">
            <v>61.54</v>
          </cell>
          <cell r="N910">
            <v>0</v>
          </cell>
        </row>
        <row r="911">
          <cell r="C911">
            <v>0</v>
          </cell>
          <cell r="D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M911">
            <v>61.54</v>
          </cell>
          <cell r="N911">
            <v>0</v>
          </cell>
        </row>
        <row r="912">
          <cell r="C912">
            <v>0</v>
          </cell>
          <cell r="D912">
            <v>0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M912">
            <v>61.54</v>
          </cell>
          <cell r="N912">
            <v>0</v>
          </cell>
        </row>
        <row r="913">
          <cell r="C913">
            <v>0</v>
          </cell>
          <cell r="D913">
            <v>0</v>
          </cell>
          <cell r="F913">
            <v>0</v>
          </cell>
          <cell r="G913">
            <v>0</v>
          </cell>
          <cell r="H913">
            <v>0</v>
          </cell>
          <cell r="I913">
            <v>0</v>
          </cell>
          <cell r="M913">
            <v>61.54</v>
          </cell>
          <cell r="N913">
            <v>0</v>
          </cell>
        </row>
        <row r="914">
          <cell r="C914">
            <v>0</v>
          </cell>
          <cell r="D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M914">
            <v>61.54</v>
          </cell>
          <cell r="N914">
            <v>0</v>
          </cell>
        </row>
        <row r="915">
          <cell r="C915">
            <v>0</v>
          </cell>
          <cell r="D915">
            <v>0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  <cell r="M915">
            <v>61.54</v>
          </cell>
          <cell r="N915">
            <v>0</v>
          </cell>
        </row>
        <row r="916">
          <cell r="C916">
            <v>0</v>
          </cell>
          <cell r="D916">
            <v>0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M916">
            <v>61.54</v>
          </cell>
          <cell r="N916">
            <v>0</v>
          </cell>
        </row>
        <row r="917">
          <cell r="C917">
            <v>0</v>
          </cell>
          <cell r="D917">
            <v>0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M917">
            <v>61.54</v>
          </cell>
          <cell r="N917">
            <v>0</v>
          </cell>
        </row>
        <row r="918">
          <cell r="C918">
            <v>0</v>
          </cell>
          <cell r="D918">
            <v>0</v>
          </cell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M918">
            <v>61.54</v>
          </cell>
          <cell r="N918">
            <v>0</v>
          </cell>
        </row>
        <row r="919">
          <cell r="C919">
            <v>0</v>
          </cell>
          <cell r="D919">
            <v>0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M919">
            <v>61.54</v>
          </cell>
          <cell r="N919">
            <v>0</v>
          </cell>
        </row>
        <row r="920">
          <cell r="C920">
            <v>0</v>
          </cell>
          <cell r="D920">
            <v>0</v>
          </cell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M920">
            <v>61.54</v>
          </cell>
          <cell r="N920">
            <v>0</v>
          </cell>
        </row>
        <row r="921">
          <cell r="C921">
            <v>0</v>
          </cell>
          <cell r="D921">
            <v>0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M921">
            <v>61.54</v>
          </cell>
          <cell r="N921">
            <v>0</v>
          </cell>
        </row>
        <row r="922">
          <cell r="C922">
            <v>0</v>
          </cell>
          <cell r="D922">
            <v>0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M922">
            <v>61.54</v>
          </cell>
          <cell r="N922">
            <v>0</v>
          </cell>
        </row>
        <row r="923">
          <cell r="C923">
            <v>0</v>
          </cell>
          <cell r="D923">
            <v>0</v>
          </cell>
          <cell r="F923">
            <v>0</v>
          </cell>
          <cell r="G923">
            <v>0</v>
          </cell>
          <cell r="H923">
            <v>0</v>
          </cell>
          <cell r="I923">
            <v>0</v>
          </cell>
          <cell r="M923">
            <v>61.54</v>
          </cell>
          <cell r="N923">
            <v>0</v>
          </cell>
        </row>
        <row r="924">
          <cell r="C924">
            <v>0</v>
          </cell>
          <cell r="D924">
            <v>0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M924">
            <v>61.54</v>
          </cell>
          <cell r="N924">
            <v>0</v>
          </cell>
        </row>
        <row r="925">
          <cell r="C925">
            <v>0</v>
          </cell>
          <cell r="D925">
            <v>0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M925">
            <v>61.54</v>
          </cell>
          <cell r="N925">
            <v>0</v>
          </cell>
        </row>
        <row r="926">
          <cell r="C926">
            <v>0</v>
          </cell>
          <cell r="D926">
            <v>0</v>
          </cell>
          <cell r="F926">
            <v>0</v>
          </cell>
          <cell r="G926">
            <v>0</v>
          </cell>
          <cell r="H926">
            <v>0</v>
          </cell>
          <cell r="I926">
            <v>0</v>
          </cell>
          <cell r="M926">
            <v>61.54</v>
          </cell>
          <cell r="N926">
            <v>0</v>
          </cell>
        </row>
        <row r="927">
          <cell r="C927" t="str">
            <v xml:space="preserve">TOTAL </v>
          </cell>
          <cell r="I927">
            <v>39.51</v>
          </cell>
        </row>
        <row r="928">
          <cell r="C928" t="str">
            <v>BDI %</v>
          </cell>
          <cell r="H928">
            <v>0</v>
          </cell>
          <cell r="I928">
            <v>0</v>
          </cell>
        </row>
        <row r="929">
          <cell r="A929">
            <v>32</v>
          </cell>
          <cell r="C929" t="str">
            <v>TOTAL DO SERVIÇO</v>
          </cell>
          <cell r="I929">
            <v>39.51</v>
          </cell>
          <cell r="K929" t="e">
            <v>#REF!</v>
          </cell>
          <cell r="L929" t="e">
            <v>#REF!</v>
          </cell>
        </row>
        <row r="930">
          <cell r="C930" t="str">
            <v>AGESPISA - AREAIS</v>
          </cell>
        </row>
        <row r="932">
          <cell r="C932" t="str">
            <v>COMPOSIÇÃO DE PREÇO UNITÁRIO</v>
          </cell>
        </row>
        <row r="934">
          <cell r="B934">
            <v>33</v>
          </cell>
          <cell r="C934">
            <v>33</v>
          </cell>
          <cell r="D934" t="str">
            <v>LOCAÇÃO DE REDE DE ESGOTO/EMISSÁRIO/DRENAGEM POR MEIO MAGNÉTICO</v>
          </cell>
          <cell r="I934" t="str">
            <v>M</v>
          </cell>
          <cell r="K934">
            <v>1.9</v>
          </cell>
        </row>
        <row r="936">
          <cell r="C936" t="str">
            <v>CÓDIGO</v>
          </cell>
          <cell r="D936" t="str">
            <v>DESCRIÇÃO DO SERVIÇO</v>
          </cell>
          <cell r="F936" t="str">
            <v>UNIDADE</v>
          </cell>
          <cell r="G936" t="str">
            <v>COEF.</v>
          </cell>
          <cell r="H936" t="str">
            <v>PR. UNITÁRIO</v>
          </cell>
          <cell r="I936" t="str">
            <v>PR. TOTAL</v>
          </cell>
        </row>
        <row r="937">
          <cell r="C937" t="str">
            <v>CA1109</v>
          </cell>
          <cell r="D937" t="str">
            <v>FURGÃO OU UTILITÁRIO, MOTOR    GASOLINA 86 HP (INCLUSIVE</v>
          </cell>
          <cell r="F937" t="str">
            <v>H</v>
          </cell>
          <cell r="G937">
            <v>1.47E-2</v>
          </cell>
          <cell r="H937">
            <v>36.588582043343649</v>
          </cell>
          <cell r="I937">
            <v>0.54</v>
          </cell>
          <cell r="K937" t="str">
            <v>CA1109</v>
          </cell>
          <cell r="L937">
            <v>1.47E-2</v>
          </cell>
          <cell r="M937">
            <v>1.9</v>
          </cell>
          <cell r="N937">
            <v>2.7929999999999996E-2</v>
          </cell>
        </row>
        <row r="938">
          <cell r="C938" t="str">
            <v>CA1180</v>
          </cell>
          <cell r="D938" t="str">
            <v>TEODOLITO AUTOMÁTICO C/ TRIPÉ, WILD MODELO T- 1 (PRECISÃO DE</v>
          </cell>
          <cell r="F938" t="str">
            <v>MÊS</v>
          </cell>
          <cell r="G938">
            <v>8.2999999999999998E-5</v>
          </cell>
          <cell r="H938">
            <v>450</v>
          </cell>
          <cell r="I938">
            <v>0.04</v>
          </cell>
          <cell r="K938" t="str">
            <v>CA1180</v>
          </cell>
          <cell r="L938">
            <v>8.2999999999999998E-5</v>
          </cell>
          <cell r="M938">
            <v>1.9</v>
          </cell>
          <cell r="N938">
            <v>1.5769999999999998E-4</v>
          </cell>
        </row>
        <row r="939">
          <cell r="C939" t="str">
            <v>IE0035</v>
          </cell>
          <cell r="D939" t="str">
            <v>NÍVEL WILD NA-2, PRECISÃO MAIS OU MENOS 0,7 MM OU SIMILAR</v>
          </cell>
          <cell r="F939" t="str">
            <v>MÊS</v>
          </cell>
          <cell r="G939">
            <v>8.2999999999999998E-5</v>
          </cell>
          <cell r="H939">
            <v>300</v>
          </cell>
          <cell r="I939">
            <v>0.02</v>
          </cell>
          <cell r="K939" t="str">
            <v>IE0035</v>
          </cell>
          <cell r="L939">
            <v>8.2999999999999998E-5</v>
          </cell>
          <cell r="M939">
            <v>1.9</v>
          </cell>
          <cell r="N939">
            <v>1.5769999999999998E-4</v>
          </cell>
        </row>
        <row r="940">
          <cell r="C940" t="str">
            <v>IH0003</v>
          </cell>
          <cell r="D940" t="str">
            <v>NIVELADOR</v>
          </cell>
          <cell r="F940" t="str">
            <v>H</v>
          </cell>
          <cell r="G940">
            <v>2.1000000000000001E-2</v>
          </cell>
          <cell r="H940">
            <v>6.2786377708978325</v>
          </cell>
          <cell r="I940">
            <v>0.13</v>
          </cell>
          <cell r="K940" t="str">
            <v>IH0003</v>
          </cell>
          <cell r="L940">
            <v>2.1000000000000001E-2</v>
          </cell>
          <cell r="M940">
            <v>1.9</v>
          </cell>
          <cell r="N940">
            <v>3.9899999999999998E-2</v>
          </cell>
        </row>
        <row r="941">
          <cell r="C941" t="str">
            <v>IH0007</v>
          </cell>
          <cell r="D941" t="str">
            <v>TOPÓGRAFO</v>
          </cell>
          <cell r="F941" t="str">
            <v>H</v>
          </cell>
          <cell r="G941">
            <v>2.1000000000000001E-2</v>
          </cell>
          <cell r="H941">
            <v>9.8236532507739955</v>
          </cell>
          <cell r="I941">
            <v>0.21</v>
          </cell>
          <cell r="K941" t="str">
            <v>IH0007</v>
          </cell>
          <cell r="L941">
            <v>2.1000000000000001E-2</v>
          </cell>
          <cell r="M941">
            <v>1.9</v>
          </cell>
          <cell r="N941">
            <v>3.9899999999999998E-2</v>
          </cell>
        </row>
        <row r="942">
          <cell r="C942" t="str">
            <v>IH0008</v>
          </cell>
          <cell r="D942" t="str">
            <v>AUXILIAR DETOPÓGRAFO</v>
          </cell>
          <cell r="F942" t="str">
            <v>H</v>
          </cell>
          <cell r="G942">
            <v>4.2000000000000003E-2</v>
          </cell>
          <cell r="H942">
            <v>4.7138080495356025</v>
          </cell>
          <cell r="I942">
            <v>0.2</v>
          </cell>
          <cell r="K942" t="str">
            <v>IH0008</v>
          </cell>
          <cell r="L942">
            <v>4.2000000000000003E-2</v>
          </cell>
          <cell r="M942">
            <v>1.9</v>
          </cell>
          <cell r="N942">
            <v>7.9799999999999996E-2</v>
          </cell>
        </row>
        <row r="943">
          <cell r="C943">
            <v>0</v>
          </cell>
          <cell r="D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M943">
            <v>1.9</v>
          </cell>
          <cell r="N943">
            <v>0</v>
          </cell>
        </row>
        <row r="944">
          <cell r="C944">
            <v>0</v>
          </cell>
          <cell r="D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M944">
            <v>1.9</v>
          </cell>
          <cell r="N944">
            <v>0</v>
          </cell>
        </row>
        <row r="945">
          <cell r="C945">
            <v>0</v>
          </cell>
          <cell r="D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M945">
            <v>1.9</v>
          </cell>
          <cell r="N945">
            <v>0</v>
          </cell>
        </row>
        <row r="946">
          <cell r="C946">
            <v>0</v>
          </cell>
          <cell r="D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M946">
            <v>1.9</v>
          </cell>
          <cell r="N946">
            <v>0</v>
          </cell>
        </row>
        <row r="947">
          <cell r="C947">
            <v>0</v>
          </cell>
          <cell r="D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M947">
            <v>1.9</v>
          </cell>
          <cell r="N947">
            <v>0</v>
          </cell>
        </row>
        <row r="948">
          <cell r="C948">
            <v>0</v>
          </cell>
          <cell r="D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M948">
            <v>1.9</v>
          </cell>
          <cell r="N948">
            <v>0</v>
          </cell>
        </row>
        <row r="949">
          <cell r="C949">
            <v>0</v>
          </cell>
          <cell r="D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M949">
            <v>1.9</v>
          </cell>
          <cell r="N949">
            <v>0</v>
          </cell>
        </row>
        <row r="950">
          <cell r="C950">
            <v>0</v>
          </cell>
          <cell r="D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M950">
            <v>1.9</v>
          </cell>
          <cell r="N950">
            <v>0</v>
          </cell>
        </row>
        <row r="951">
          <cell r="C951">
            <v>0</v>
          </cell>
          <cell r="D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M951">
            <v>1.9</v>
          </cell>
          <cell r="N951">
            <v>0</v>
          </cell>
        </row>
        <row r="952">
          <cell r="C952">
            <v>0</v>
          </cell>
          <cell r="D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M952">
            <v>1.9</v>
          </cell>
          <cell r="N952">
            <v>0</v>
          </cell>
        </row>
        <row r="953">
          <cell r="C953">
            <v>0</v>
          </cell>
          <cell r="D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M953">
            <v>1.9</v>
          </cell>
          <cell r="N953">
            <v>0</v>
          </cell>
        </row>
        <row r="954">
          <cell r="C954">
            <v>0</v>
          </cell>
          <cell r="D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M954">
            <v>1.9</v>
          </cell>
          <cell r="N954">
            <v>0</v>
          </cell>
        </row>
        <row r="955">
          <cell r="C955">
            <v>0</v>
          </cell>
          <cell r="D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M955">
            <v>1.9</v>
          </cell>
          <cell r="N955">
            <v>0</v>
          </cell>
        </row>
        <row r="956">
          <cell r="C956">
            <v>0</v>
          </cell>
          <cell r="D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M956">
            <v>1.9</v>
          </cell>
          <cell r="N956">
            <v>0</v>
          </cell>
        </row>
        <row r="957">
          <cell r="C957">
            <v>0</v>
          </cell>
          <cell r="D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M957">
            <v>1.9</v>
          </cell>
          <cell r="N957">
            <v>0</v>
          </cell>
        </row>
        <row r="958">
          <cell r="C958" t="str">
            <v xml:space="preserve">TOTAL </v>
          </cell>
          <cell r="I958">
            <v>1.1400000000000001</v>
          </cell>
        </row>
        <row r="959">
          <cell r="C959" t="str">
            <v>BDI %</v>
          </cell>
          <cell r="H959">
            <v>0</v>
          </cell>
          <cell r="I959">
            <v>0</v>
          </cell>
        </row>
        <row r="960">
          <cell r="A960">
            <v>33</v>
          </cell>
          <cell r="C960" t="str">
            <v>TOTAL DO SERVIÇO</v>
          </cell>
          <cell r="I960">
            <v>1.1400000000000001</v>
          </cell>
          <cell r="K960" t="e">
            <v>#REF!</v>
          </cell>
          <cell r="L960" t="e">
            <v>#REF!</v>
          </cell>
        </row>
        <row r="961">
          <cell r="C961" t="str">
            <v>AGESPISA - AREAIS</v>
          </cell>
        </row>
        <row r="963">
          <cell r="C963" t="str">
            <v>COMPOSIÇÃO DE PREÇO UNITÁRIO</v>
          </cell>
        </row>
        <row r="965">
          <cell r="B965">
            <v>34</v>
          </cell>
          <cell r="C965">
            <v>34</v>
          </cell>
          <cell r="D965" t="str">
            <v>ASSENTAMENTO DE TUBOS E CONEXÕES EM PVC JEI, REDE COLETORA DN 150</v>
          </cell>
          <cell r="I965" t="str">
            <v>M</v>
          </cell>
          <cell r="K965">
            <v>2.0299999999999998</v>
          </cell>
        </row>
        <row r="967">
          <cell r="C967" t="str">
            <v>CÓDIGO</v>
          </cell>
          <cell r="D967" t="str">
            <v>DESCRIÇÃO DO SERVIÇO</v>
          </cell>
          <cell r="F967" t="str">
            <v>UNIDADE</v>
          </cell>
          <cell r="G967" t="str">
            <v>COEF.</v>
          </cell>
          <cell r="H967" t="str">
            <v>PR. UNITÁRIO</v>
          </cell>
          <cell r="I967" t="str">
            <v>PR. TOTAL</v>
          </cell>
        </row>
        <row r="968">
          <cell r="C968" t="str">
            <v>IH0074</v>
          </cell>
          <cell r="D968" t="str">
            <v>PEDREIRO</v>
          </cell>
          <cell r="F968" t="str">
            <v>H</v>
          </cell>
          <cell r="G968">
            <v>0.1</v>
          </cell>
          <cell r="H968">
            <v>6.2786377708978325</v>
          </cell>
          <cell r="I968">
            <v>0.63</v>
          </cell>
          <cell r="K968" t="str">
            <v>IH0074</v>
          </cell>
          <cell r="L968">
            <v>0.1</v>
          </cell>
          <cell r="M968">
            <v>2.0299999999999998</v>
          </cell>
          <cell r="N968">
            <v>0.20299999999999999</v>
          </cell>
        </row>
        <row r="969">
          <cell r="C969" t="str">
            <v>IH0107</v>
          </cell>
          <cell r="D969" t="str">
            <v>AJUDANTE</v>
          </cell>
          <cell r="F969" t="str">
            <v>H</v>
          </cell>
          <cell r="G969">
            <v>0.1</v>
          </cell>
          <cell r="H969">
            <v>4.4723219814241482</v>
          </cell>
          <cell r="I969">
            <v>0.45</v>
          </cell>
          <cell r="K969" t="str">
            <v>IH0107</v>
          </cell>
          <cell r="L969">
            <v>0.1</v>
          </cell>
          <cell r="M969">
            <v>2.0299999999999998</v>
          </cell>
          <cell r="N969">
            <v>0.20299999999999999</v>
          </cell>
        </row>
        <row r="970">
          <cell r="C970" t="str">
            <v>IM3221</v>
          </cell>
          <cell r="D970" t="str">
            <v>PASTA LUBRIFICANTE</v>
          </cell>
          <cell r="F970" t="str">
            <v>KG</v>
          </cell>
          <cell r="G970">
            <v>1.0999999999999999E-2</v>
          </cell>
          <cell r="H970">
            <v>9.0500000000000007</v>
          </cell>
          <cell r="I970">
            <v>0.1</v>
          </cell>
          <cell r="K970" t="str">
            <v>IM3221</v>
          </cell>
          <cell r="L970">
            <v>1.0999999999999999E-2</v>
          </cell>
          <cell r="M970">
            <v>2.0299999999999998</v>
          </cell>
          <cell r="N970">
            <v>2.2329999999999996E-2</v>
          </cell>
        </row>
        <row r="971">
          <cell r="C971">
            <v>0</v>
          </cell>
          <cell r="D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M971">
            <v>2.0299999999999998</v>
          </cell>
          <cell r="N971">
            <v>0</v>
          </cell>
        </row>
        <row r="972">
          <cell r="C972">
            <v>0</v>
          </cell>
          <cell r="D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M972">
            <v>2.0299999999999998</v>
          </cell>
          <cell r="N972">
            <v>0</v>
          </cell>
        </row>
        <row r="973">
          <cell r="C973">
            <v>0</v>
          </cell>
          <cell r="D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M973">
            <v>2.0299999999999998</v>
          </cell>
          <cell r="N973">
            <v>0</v>
          </cell>
        </row>
        <row r="974">
          <cell r="C974">
            <v>0</v>
          </cell>
          <cell r="D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M974">
            <v>2.0299999999999998</v>
          </cell>
          <cell r="N974">
            <v>0</v>
          </cell>
        </row>
        <row r="975">
          <cell r="C975">
            <v>0</v>
          </cell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M975">
            <v>2.0299999999999998</v>
          </cell>
          <cell r="N975">
            <v>0</v>
          </cell>
        </row>
        <row r="976">
          <cell r="C976">
            <v>0</v>
          </cell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M976">
            <v>2.0299999999999998</v>
          </cell>
          <cell r="N976">
            <v>0</v>
          </cell>
        </row>
        <row r="977">
          <cell r="C977">
            <v>0</v>
          </cell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M977">
            <v>2.0299999999999998</v>
          </cell>
          <cell r="N977">
            <v>0</v>
          </cell>
        </row>
        <row r="978">
          <cell r="C978">
            <v>0</v>
          </cell>
          <cell r="D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M978">
            <v>2.0299999999999998</v>
          </cell>
          <cell r="N978">
            <v>0</v>
          </cell>
        </row>
        <row r="979">
          <cell r="C979">
            <v>0</v>
          </cell>
          <cell r="D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M979">
            <v>2.0299999999999998</v>
          </cell>
          <cell r="N979">
            <v>0</v>
          </cell>
        </row>
        <row r="980">
          <cell r="C980">
            <v>0</v>
          </cell>
          <cell r="D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M980">
            <v>2.0299999999999998</v>
          </cell>
          <cell r="N980">
            <v>0</v>
          </cell>
        </row>
        <row r="981">
          <cell r="C981">
            <v>0</v>
          </cell>
          <cell r="D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M981">
            <v>2.0299999999999998</v>
          </cell>
          <cell r="N981">
            <v>0</v>
          </cell>
        </row>
        <row r="982">
          <cell r="C982">
            <v>0</v>
          </cell>
          <cell r="D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M982">
            <v>2.0299999999999998</v>
          </cell>
          <cell r="N982">
            <v>0</v>
          </cell>
        </row>
        <row r="983">
          <cell r="C983">
            <v>0</v>
          </cell>
          <cell r="D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M983">
            <v>2.0299999999999998</v>
          </cell>
          <cell r="N983">
            <v>0</v>
          </cell>
        </row>
        <row r="984">
          <cell r="C984">
            <v>0</v>
          </cell>
          <cell r="D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M984">
            <v>2.0299999999999998</v>
          </cell>
          <cell r="N984">
            <v>0</v>
          </cell>
        </row>
        <row r="985">
          <cell r="C985">
            <v>0</v>
          </cell>
          <cell r="D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M985">
            <v>2.0299999999999998</v>
          </cell>
          <cell r="N985">
            <v>0</v>
          </cell>
        </row>
        <row r="986">
          <cell r="C986">
            <v>0</v>
          </cell>
          <cell r="D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M986">
            <v>2.0299999999999998</v>
          </cell>
          <cell r="N986">
            <v>0</v>
          </cell>
        </row>
        <row r="987">
          <cell r="C987">
            <v>0</v>
          </cell>
          <cell r="D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M987">
            <v>2.0299999999999998</v>
          </cell>
          <cell r="N987">
            <v>0</v>
          </cell>
        </row>
        <row r="988">
          <cell r="C988">
            <v>0</v>
          </cell>
          <cell r="D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M988">
            <v>2.0299999999999998</v>
          </cell>
          <cell r="N988">
            <v>0</v>
          </cell>
        </row>
        <row r="989">
          <cell r="C989" t="str">
            <v xml:space="preserve">TOTAL </v>
          </cell>
          <cell r="I989">
            <v>1.1800000000000002</v>
          </cell>
        </row>
        <row r="990">
          <cell r="C990" t="str">
            <v>BDI %</v>
          </cell>
          <cell r="H990">
            <v>0</v>
          </cell>
          <cell r="I990">
            <v>0</v>
          </cell>
        </row>
        <row r="991">
          <cell r="A991">
            <v>34</v>
          </cell>
          <cell r="C991" t="str">
            <v>TOTAL DO SERVIÇO</v>
          </cell>
          <cell r="I991">
            <v>1.1800000000000002</v>
          </cell>
          <cell r="K991" t="e">
            <v>#REF!</v>
          </cell>
          <cell r="L991" t="e">
            <v>#REF!</v>
          </cell>
        </row>
        <row r="992">
          <cell r="C992" t="str">
            <v>AGESPISA - AREAIS</v>
          </cell>
        </row>
        <row r="994">
          <cell r="C994" t="str">
            <v>COMPOSIÇÃO DE PREÇO UNITÁRIO</v>
          </cell>
        </row>
        <row r="996">
          <cell r="B996">
            <v>35</v>
          </cell>
          <cell r="C996">
            <v>35</v>
          </cell>
          <cell r="D996" t="str">
            <v>REGULARIZACAO, BERÇO E APILOAMENTO DE FUNDO DE VALAS</v>
          </cell>
          <cell r="I996" t="str">
            <v>M2</v>
          </cell>
          <cell r="K996">
            <v>1.75</v>
          </cell>
        </row>
        <row r="998">
          <cell r="C998" t="str">
            <v>CÓDIGO</v>
          </cell>
          <cell r="D998" t="str">
            <v>DESCRIÇÃO DO SERVIÇO</v>
          </cell>
          <cell r="F998" t="str">
            <v>UNIDADE</v>
          </cell>
          <cell r="G998" t="str">
            <v>COEF.</v>
          </cell>
          <cell r="H998" t="str">
            <v>PR. UNITÁRIO</v>
          </cell>
          <cell r="I998" t="str">
            <v>PR. TOTAL</v>
          </cell>
        </row>
        <row r="999">
          <cell r="C999" t="str">
            <v>IH0006</v>
          </cell>
          <cell r="D999" t="str">
            <v>SERVENTE</v>
          </cell>
          <cell r="F999" t="str">
            <v>H</v>
          </cell>
          <cell r="G999">
            <v>0.28000000000000003</v>
          </cell>
          <cell r="H999">
            <v>4.4723219814241482</v>
          </cell>
          <cell r="I999">
            <v>1.25</v>
          </cell>
          <cell r="K999" t="str">
            <v>IH0006</v>
          </cell>
          <cell r="L999">
            <v>0.28000000000000003</v>
          </cell>
          <cell r="M999">
            <v>1.75</v>
          </cell>
          <cell r="N999">
            <v>0.49000000000000005</v>
          </cell>
        </row>
        <row r="1000">
          <cell r="C1000">
            <v>0</v>
          </cell>
          <cell r="D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M1000">
            <v>1.75</v>
          </cell>
          <cell r="N1000">
            <v>0</v>
          </cell>
        </row>
        <row r="1001">
          <cell r="C1001">
            <v>0</v>
          </cell>
          <cell r="D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M1001">
            <v>1.75</v>
          </cell>
          <cell r="N1001">
            <v>0</v>
          </cell>
        </row>
        <row r="1002">
          <cell r="C1002">
            <v>0</v>
          </cell>
          <cell r="D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M1002">
            <v>1.75</v>
          </cell>
          <cell r="N1002">
            <v>0</v>
          </cell>
        </row>
        <row r="1003">
          <cell r="C1003">
            <v>0</v>
          </cell>
          <cell r="D1003">
            <v>0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M1003">
            <v>1.75</v>
          </cell>
          <cell r="N1003">
            <v>0</v>
          </cell>
        </row>
        <row r="1004">
          <cell r="C1004">
            <v>0</v>
          </cell>
          <cell r="D1004">
            <v>0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M1004">
            <v>1.75</v>
          </cell>
          <cell r="N1004">
            <v>0</v>
          </cell>
        </row>
        <row r="1005">
          <cell r="C1005">
            <v>0</v>
          </cell>
          <cell r="D1005">
            <v>0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M1005">
            <v>1.75</v>
          </cell>
          <cell r="N1005">
            <v>0</v>
          </cell>
        </row>
        <row r="1006">
          <cell r="C1006">
            <v>0</v>
          </cell>
          <cell r="D1006">
            <v>0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M1006">
            <v>1.75</v>
          </cell>
          <cell r="N1006">
            <v>0</v>
          </cell>
        </row>
        <row r="1007">
          <cell r="C1007">
            <v>0</v>
          </cell>
          <cell r="D1007">
            <v>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M1007">
            <v>1.75</v>
          </cell>
          <cell r="N1007">
            <v>0</v>
          </cell>
        </row>
        <row r="1008">
          <cell r="C1008">
            <v>0</v>
          </cell>
          <cell r="D1008">
            <v>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M1008">
            <v>1.75</v>
          </cell>
          <cell r="N1008">
            <v>0</v>
          </cell>
        </row>
        <row r="1009">
          <cell r="C1009">
            <v>0</v>
          </cell>
          <cell r="D1009">
            <v>0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M1009">
            <v>1.75</v>
          </cell>
          <cell r="N1009">
            <v>0</v>
          </cell>
        </row>
        <row r="1010">
          <cell r="C1010">
            <v>0</v>
          </cell>
          <cell r="D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M1010">
            <v>1.75</v>
          </cell>
          <cell r="N1010">
            <v>0</v>
          </cell>
        </row>
        <row r="1011">
          <cell r="C1011">
            <v>0</v>
          </cell>
          <cell r="D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M1011">
            <v>1.75</v>
          </cell>
          <cell r="N1011">
            <v>0</v>
          </cell>
        </row>
        <row r="1012">
          <cell r="C1012">
            <v>0</v>
          </cell>
          <cell r="D1012">
            <v>0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M1012">
            <v>1.75</v>
          </cell>
          <cell r="N1012">
            <v>0</v>
          </cell>
        </row>
        <row r="1013">
          <cell r="C1013">
            <v>0</v>
          </cell>
          <cell r="D1013">
            <v>0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M1013">
            <v>1.75</v>
          </cell>
          <cell r="N1013">
            <v>0</v>
          </cell>
        </row>
        <row r="1014">
          <cell r="C1014">
            <v>0</v>
          </cell>
          <cell r="D1014">
            <v>0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M1014">
            <v>1.75</v>
          </cell>
          <cell r="N1014">
            <v>0</v>
          </cell>
        </row>
        <row r="1015">
          <cell r="C1015">
            <v>0</v>
          </cell>
          <cell r="D1015">
            <v>0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M1015">
            <v>1.75</v>
          </cell>
          <cell r="N1015">
            <v>0</v>
          </cell>
        </row>
        <row r="1016">
          <cell r="C1016">
            <v>0</v>
          </cell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M1016">
            <v>1.75</v>
          </cell>
          <cell r="N1016">
            <v>0</v>
          </cell>
        </row>
        <row r="1017">
          <cell r="C1017">
            <v>0</v>
          </cell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M1017">
            <v>1.75</v>
          </cell>
          <cell r="N1017">
            <v>0</v>
          </cell>
        </row>
        <row r="1018">
          <cell r="C1018">
            <v>0</v>
          </cell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M1018">
            <v>1.75</v>
          </cell>
          <cell r="N1018">
            <v>0</v>
          </cell>
        </row>
        <row r="1019">
          <cell r="C1019">
            <v>0</v>
          </cell>
          <cell r="D1019">
            <v>0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M1019">
            <v>1.75</v>
          </cell>
          <cell r="N1019">
            <v>0</v>
          </cell>
        </row>
        <row r="1020">
          <cell r="C1020" t="str">
            <v xml:space="preserve">TOTAL </v>
          </cell>
          <cell r="I1020">
            <v>1.25</v>
          </cell>
        </row>
        <row r="1021">
          <cell r="C1021" t="str">
            <v>BDI %</v>
          </cell>
          <cell r="H1021">
            <v>0</v>
          </cell>
          <cell r="I1021">
            <v>0</v>
          </cell>
        </row>
        <row r="1022">
          <cell r="A1022">
            <v>35</v>
          </cell>
          <cell r="C1022" t="str">
            <v>TOTAL DO SERVIÇO</v>
          </cell>
          <cell r="I1022">
            <v>1.25</v>
          </cell>
          <cell r="K1022" t="e">
            <v>#REF!</v>
          </cell>
          <cell r="L1022" t="e">
            <v>#REF!</v>
          </cell>
        </row>
        <row r="1023">
          <cell r="C1023" t="str">
            <v>AGESPISA - AREAIS</v>
          </cell>
        </row>
        <row r="1025">
          <cell r="C1025" t="str">
            <v>COMPOSIÇÃO DE PREÇO UNITÁRIO</v>
          </cell>
        </row>
        <row r="1027">
          <cell r="B1027">
            <v>38</v>
          </cell>
          <cell r="C1027">
            <v>38</v>
          </cell>
          <cell r="D1027" t="str">
            <v>SELIM 90 ELAST PVC  VT10 DN150X100</v>
          </cell>
          <cell r="I1027" t="str">
            <v>UND</v>
          </cell>
          <cell r="K1027">
            <v>31.36</v>
          </cell>
        </row>
        <row r="1029">
          <cell r="C1029" t="str">
            <v>CÓDIGO</v>
          </cell>
          <cell r="D1029" t="str">
            <v>DESCRIÇÃO DO SERVIÇO</v>
          </cell>
          <cell r="F1029" t="str">
            <v>UNIDADE</v>
          </cell>
          <cell r="G1029" t="str">
            <v>COEF.</v>
          </cell>
          <cell r="H1029" t="str">
            <v>PR. UNITÁRIO</v>
          </cell>
          <cell r="I1029" t="str">
            <v>PR. TOTAL</v>
          </cell>
        </row>
        <row r="1030">
          <cell r="C1030" t="str">
            <v>IN1728</v>
          </cell>
          <cell r="D1030" t="str">
            <v>SELIM 90 ELAST PVC  VT10 DN150</v>
          </cell>
          <cell r="F1030" t="str">
            <v>UND</v>
          </cell>
          <cell r="G1030">
            <v>1</v>
          </cell>
          <cell r="H1030">
            <v>22</v>
          </cell>
          <cell r="I1030">
            <v>22</v>
          </cell>
          <cell r="K1030" t="str">
            <v>IN1728</v>
          </cell>
          <cell r="L1030">
            <v>1</v>
          </cell>
          <cell r="M1030">
            <v>31.36</v>
          </cell>
          <cell r="N1030">
            <v>31.36</v>
          </cell>
        </row>
        <row r="1031">
          <cell r="C1031">
            <v>0</v>
          </cell>
          <cell r="D1031">
            <v>0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M1031">
            <v>31.36</v>
          </cell>
          <cell r="N1031">
            <v>0</v>
          </cell>
        </row>
        <row r="1032">
          <cell r="C1032">
            <v>0</v>
          </cell>
          <cell r="D1032">
            <v>0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M1032">
            <v>31.36</v>
          </cell>
          <cell r="N1032">
            <v>0</v>
          </cell>
        </row>
        <row r="1033">
          <cell r="C1033">
            <v>0</v>
          </cell>
          <cell r="D1033">
            <v>0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M1033">
            <v>31.36</v>
          </cell>
          <cell r="N1033">
            <v>0</v>
          </cell>
        </row>
        <row r="1034">
          <cell r="C1034">
            <v>0</v>
          </cell>
          <cell r="D1034">
            <v>0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M1034">
            <v>31.36</v>
          </cell>
          <cell r="N1034">
            <v>0</v>
          </cell>
        </row>
        <row r="1035">
          <cell r="C1035">
            <v>0</v>
          </cell>
          <cell r="D1035">
            <v>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M1035">
            <v>31.36</v>
          </cell>
          <cell r="N1035">
            <v>0</v>
          </cell>
        </row>
        <row r="1036">
          <cell r="C1036">
            <v>0</v>
          </cell>
          <cell r="D1036">
            <v>0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M1036">
            <v>31.36</v>
          </cell>
          <cell r="N1036">
            <v>0</v>
          </cell>
        </row>
        <row r="1037">
          <cell r="C1037">
            <v>0</v>
          </cell>
          <cell r="D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M1037">
            <v>31.36</v>
          </cell>
          <cell r="N1037">
            <v>0</v>
          </cell>
        </row>
        <row r="1038">
          <cell r="C1038">
            <v>0</v>
          </cell>
          <cell r="D1038">
            <v>0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M1038">
            <v>31.36</v>
          </cell>
          <cell r="N1038">
            <v>0</v>
          </cell>
        </row>
        <row r="1039">
          <cell r="C1039">
            <v>0</v>
          </cell>
          <cell r="D1039">
            <v>0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M1039">
            <v>31.36</v>
          </cell>
          <cell r="N1039">
            <v>0</v>
          </cell>
        </row>
        <row r="1040">
          <cell r="C1040">
            <v>0</v>
          </cell>
          <cell r="D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M1040">
            <v>31.36</v>
          </cell>
          <cell r="N1040">
            <v>0</v>
          </cell>
        </row>
        <row r="1041">
          <cell r="C1041">
            <v>0</v>
          </cell>
          <cell r="D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M1041">
            <v>31.36</v>
          </cell>
          <cell r="N1041">
            <v>0</v>
          </cell>
        </row>
        <row r="1042">
          <cell r="C1042">
            <v>0</v>
          </cell>
          <cell r="D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M1042">
            <v>31.36</v>
          </cell>
          <cell r="N1042">
            <v>0</v>
          </cell>
        </row>
        <row r="1043">
          <cell r="C1043">
            <v>0</v>
          </cell>
          <cell r="D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M1043">
            <v>31.36</v>
          </cell>
          <cell r="N1043">
            <v>0</v>
          </cell>
        </row>
        <row r="1044">
          <cell r="C1044">
            <v>0</v>
          </cell>
          <cell r="D1044">
            <v>0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M1044">
            <v>31.36</v>
          </cell>
          <cell r="N1044">
            <v>0</v>
          </cell>
        </row>
        <row r="1045">
          <cell r="C1045">
            <v>0</v>
          </cell>
          <cell r="D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M1045">
            <v>31.36</v>
          </cell>
          <cell r="N1045">
            <v>0</v>
          </cell>
        </row>
        <row r="1046">
          <cell r="C1046">
            <v>0</v>
          </cell>
          <cell r="D1046">
            <v>0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M1046">
            <v>31.36</v>
          </cell>
          <cell r="N1046">
            <v>0</v>
          </cell>
        </row>
        <row r="1047">
          <cell r="C1047">
            <v>0</v>
          </cell>
          <cell r="D1047">
            <v>0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M1047">
            <v>31.36</v>
          </cell>
          <cell r="N1047">
            <v>0</v>
          </cell>
        </row>
        <row r="1048">
          <cell r="C1048">
            <v>0</v>
          </cell>
          <cell r="D1048">
            <v>0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M1048">
            <v>31.36</v>
          </cell>
          <cell r="N1048">
            <v>0</v>
          </cell>
        </row>
        <row r="1049">
          <cell r="C1049">
            <v>0</v>
          </cell>
          <cell r="D1049">
            <v>0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M1049">
            <v>31.36</v>
          </cell>
          <cell r="N1049">
            <v>0</v>
          </cell>
        </row>
        <row r="1050">
          <cell r="C1050">
            <v>0</v>
          </cell>
          <cell r="D1050">
            <v>0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M1050">
            <v>31.36</v>
          </cell>
          <cell r="N1050">
            <v>0</v>
          </cell>
        </row>
        <row r="1051">
          <cell r="C1051" t="str">
            <v xml:space="preserve">TOTAL </v>
          </cell>
          <cell r="I1051">
            <v>22</v>
          </cell>
        </row>
        <row r="1052">
          <cell r="C1052" t="str">
            <v>BDI %</v>
          </cell>
          <cell r="H1052">
            <v>0</v>
          </cell>
          <cell r="I1052">
            <v>0</v>
          </cell>
        </row>
        <row r="1053">
          <cell r="A1053">
            <v>38</v>
          </cell>
          <cell r="C1053" t="str">
            <v>TOTAL DO SERVIÇO</v>
          </cell>
          <cell r="I1053">
            <v>22</v>
          </cell>
          <cell r="K1053" t="e">
            <v>#REF!</v>
          </cell>
          <cell r="L1053" t="e">
            <v>#REF!</v>
          </cell>
        </row>
        <row r="1054">
          <cell r="C1054" t="str">
            <v>AGESPISA - AREAIS</v>
          </cell>
        </row>
        <row r="1056">
          <cell r="C1056" t="str">
            <v>COMPOSIÇÃO DE PREÇO UNITÁRIO</v>
          </cell>
        </row>
        <row r="1058">
          <cell r="B1058">
            <v>39</v>
          </cell>
          <cell r="C1058">
            <v>39</v>
          </cell>
          <cell r="D1058" t="str">
            <v>Concreto armado p/ superestrutura fck=18MPa</v>
          </cell>
          <cell r="I1058" t="str">
            <v>m³</v>
          </cell>
          <cell r="K1058">
            <v>1846.88</v>
          </cell>
        </row>
        <row r="1060">
          <cell r="C1060" t="str">
            <v>CÓDIGO</v>
          </cell>
          <cell r="D1060" t="str">
            <v>DESCRIÇÃO DO SERVIÇO</v>
          </cell>
          <cell r="F1060" t="str">
            <v>UNIDADE</v>
          </cell>
          <cell r="G1060" t="str">
            <v>COEF.</v>
          </cell>
          <cell r="H1060" t="str">
            <v>PR. UNITÁRIO</v>
          </cell>
          <cell r="I1060" t="str">
            <v>PR. TOTAL</v>
          </cell>
        </row>
        <row r="1061">
          <cell r="C1061" t="str">
            <v>CD0047</v>
          </cell>
          <cell r="D1061" t="str">
            <v>Armadura em barra de aço CA 50 (A ou B) fyk = 500 MPa</v>
          </cell>
          <cell r="F1061" t="str">
            <v>kg</v>
          </cell>
          <cell r="G1061">
            <v>100</v>
          </cell>
          <cell r="H1061">
            <v>5.6290959752321985</v>
          </cell>
          <cell r="I1061">
            <v>562.91</v>
          </cell>
          <cell r="K1061" t="str">
            <v>CD0047</v>
          </cell>
          <cell r="L1061">
            <v>100</v>
          </cell>
          <cell r="M1061">
            <v>1846.88</v>
          </cell>
          <cell r="N1061">
            <v>184688</v>
          </cell>
        </row>
        <row r="1062">
          <cell r="C1062" t="str">
            <v>CD0288</v>
          </cell>
          <cell r="D1062" t="str">
            <v>Concreto usinado, fck = 20,0   MPa</v>
          </cell>
          <cell r="F1062" t="str">
            <v>m³</v>
          </cell>
          <cell r="G1062">
            <v>1.03</v>
          </cell>
          <cell r="H1062">
            <v>262.19656346749224</v>
          </cell>
          <cell r="I1062">
            <v>270.06</v>
          </cell>
          <cell r="K1062" t="str">
            <v>CD0288</v>
          </cell>
          <cell r="L1062">
            <v>1.03</v>
          </cell>
          <cell r="M1062">
            <v>1846.88</v>
          </cell>
          <cell r="N1062">
            <v>1902.2864000000002</v>
          </cell>
        </row>
        <row r="1063">
          <cell r="C1063" t="str">
            <v>CD0525</v>
          </cell>
          <cell r="D1063" t="str">
            <v>Forma plana em compensado para estrutura convencio nal</v>
          </cell>
          <cell r="F1063" t="str">
            <v>m²</v>
          </cell>
          <cell r="G1063">
            <v>12</v>
          </cell>
          <cell r="H1063">
            <v>33.406345665634674</v>
          </cell>
          <cell r="I1063">
            <v>400.88</v>
          </cell>
          <cell r="K1063" t="str">
            <v>CD0525</v>
          </cell>
          <cell r="L1063">
            <v>12</v>
          </cell>
          <cell r="M1063">
            <v>1846.88</v>
          </cell>
          <cell r="N1063">
            <v>22162.560000000001</v>
          </cell>
        </row>
        <row r="1064">
          <cell r="C1064">
            <v>0</v>
          </cell>
          <cell r="D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M1064">
            <v>1846.88</v>
          </cell>
          <cell r="N1064">
            <v>0</v>
          </cell>
        </row>
        <row r="1065">
          <cell r="C1065">
            <v>0</v>
          </cell>
          <cell r="D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M1065">
            <v>1846.88</v>
          </cell>
          <cell r="N1065">
            <v>0</v>
          </cell>
        </row>
        <row r="1066">
          <cell r="C1066">
            <v>0</v>
          </cell>
          <cell r="D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M1066">
            <v>1846.88</v>
          </cell>
          <cell r="N1066">
            <v>0</v>
          </cell>
        </row>
        <row r="1067">
          <cell r="C1067">
            <v>0</v>
          </cell>
          <cell r="D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M1067">
            <v>1846.88</v>
          </cell>
          <cell r="N1067">
            <v>0</v>
          </cell>
        </row>
        <row r="1068">
          <cell r="C1068">
            <v>0</v>
          </cell>
          <cell r="D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M1068">
            <v>1846.88</v>
          </cell>
          <cell r="N1068">
            <v>0</v>
          </cell>
        </row>
        <row r="1069">
          <cell r="C1069">
            <v>0</v>
          </cell>
          <cell r="D1069">
            <v>0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M1069">
            <v>1846.88</v>
          </cell>
          <cell r="N1069">
            <v>0</v>
          </cell>
        </row>
        <row r="1070">
          <cell r="C1070">
            <v>0</v>
          </cell>
          <cell r="D1070">
            <v>0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M1070">
            <v>1846.88</v>
          </cell>
          <cell r="N1070">
            <v>0</v>
          </cell>
        </row>
        <row r="1071">
          <cell r="C1071">
            <v>0</v>
          </cell>
          <cell r="D1071">
            <v>0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M1071">
            <v>1846.88</v>
          </cell>
          <cell r="N1071">
            <v>0</v>
          </cell>
        </row>
        <row r="1072">
          <cell r="C1072">
            <v>0</v>
          </cell>
          <cell r="D1072">
            <v>0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M1072">
            <v>1846.88</v>
          </cell>
          <cell r="N1072">
            <v>0</v>
          </cell>
        </row>
        <row r="1073">
          <cell r="C1073">
            <v>0</v>
          </cell>
          <cell r="D1073">
            <v>0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M1073">
            <v>1846.88</v>
          </cell>
          <cell r="N1073">
            <v>0</v>
          </cell>
        </row>
        <row r="1074">
          <cell r="C1074">
            <v>0</v>
          </cell>
          <cell r="D1074">
            <v>0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M1074">
            <v>1846.88</v>
          </cell>
          <cell r="N1074">
            <v>0</v>
          </cell>
        </row>
        <row r="1075">
          <cell r="C1075">
            <v>0</v>
          </cell>
          <cell r="D1075">
            <v>0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M1075">
            <v>1846.88</v>
          </cell>
          <cell r="N1075">
            <v>0</v>
          </cell>
        </row>
        <row r="1076">
          <cell r="C1076">
            <v>0</v>
          </cell>
          <cell r="D1076">
            <v>0</v>
          </cell>
          <cell r="F1076">
            <v>0</v>
          </cell>
          <cell r="G1076">
            <v>0</v>
          </cell>
          <cell r="H1076">
            <v>0</v>
          </cell>
          <cell r="I1076">
            <v>0</v>
          </cell>
          <cell r="M1076">
            <v>1846.88</v>
          </cell>
          <cell r="N1076">
            <v>0</v>
          </cell>
        </row>
        <row r="1077">
          <cell r="C1077">
            <v>0</v>
          </cell>
          <cell r="D1077">
            <v>0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M1077">
            <v>1846.88</v>
          </cell>
          <cell r="N1077">
            <v>0</v>
          </cell>
        </row>
        <row r="1078">
          <cell r="C1078">
            <v>0</v>
          </cell>
          <cell r="D1078">
            <v>0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M1078">
            <v>1846.88</v>
          </cell>
          <cell r="N1078">
            <v>0</v>
          </cell>
        </row>
        <row r="1079">
          <cell r="C1079">
            <v>0</v>
          </cell>
          <cell r="D1079">
            <v>0</v>
          </cell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M1079">
            <v>1846.88</v>
          </cell>
          <cell r="N1079">
            <v>0</v>
          </cell>
        </row>
        <row r="1080">
          <cell r="C1080">
            <v>0</v>
          </cell>
          <cell r="D1080">
            <v>0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M1080">
            <v>1846.88</v>
          </cell>
          <cell r="N1080">
            <v>0</v>
          </cell>
        </row>
        <row r="1081">
          <cell r="C1081">
            <v>0</v>
          </cell>
          <cell r="D1081">
            <v>0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  <cell r="M1081">
            <v>1846.88</v>
          </cell>
          <cell r="N1081">
            <v>0</v>
          </cell>
        </row>
        <row r="1082">
          <cell r="C1082" t="str">
            <v xml:space="preserve">TOTAL </v>
          </cell>
          <cell r="I1082">
            <v>1233.8499999999999</v>
          </cell>
        </row>
        <row r="1083">
          <cell r="C1083" t="str">
            <v>BDI %</v>
          </cell>
          <cell r="H1083">
            <v>0</v>
          </cell>
          <cell r="I1083">
            <v>0</v>
          </cell>
        </row>
        <row r="1084">
          <cell r="A1084">
            <v>39</v>
          </cell>
          <cell r="C1084" t="str">
            <v>TOTAL DO SERVIÇO</v>
          </cell>
          <cell r="I1084">
            <v>1233.8499999999999</v>
          </cell>
          <cell r="K1084">
            <v>1846.88</v>
          </cell>
          <cell r="L1084">
            <v>-0.33192735857229494</v>
          </cell>
        </row>
        <row r="1085">
          <cell r="C1085" t="str">
            <v>AGESPISA - AREAIS</v>
          </cell>
        </row>
        <row r="1087">
          <cell r="C1087" t="str">
            <v>COMPOSIÇÃO DE PREÇO UNITÁRIO</v>
          </cell>
        </row>
        <row r="1089">
          <cell r="B1089">
            <v>40</v>
          </cell>
          <cell r="C1089">
            <v>40</v>
          </cell>
          <cell r="D1089" t="str">
            <v>TUBO PVC P/ REDE COLETORA JEI NBR 7362   DN200</v>
          </cell>
          <cell r="I1089" t="str">
            <v>M</v>
          </cell>
          <cell r="K1089">
            <v>36.090000000000003</v>
          </cell>
        </row>
        <row r="1091">
          <cell r="C1091" t="str">
            <v>CÓDIGO</v>
          </cell>
          <cell r="D1091" t="str">
            <v>DESCRIÇÃO DO SERVIÇO</v>
          </cell>
          <cell r="F1091" t="str">
            <v>UNIDADE</v>
          </cell>
          <cell r="G1091" t="str">
            <v>COEF.</v>
          </cell>
          <cell r="H1091" t="str">
            <v>PR. UNITÁRIO</v>
          </cell>
          <cell r="I1091" t="str">
            <v>PR. TOTAL</v>
          </cell>
        </row>
        <row r="1092">
          <cell r="C1092" t="str">
            <v>IM6175</v>
          </cell>
          <cell r="D1092" t="str">
            <v>TUBO PVC BRANCO R-GIDO ESGOTO  D=200MM (8')</v>
          </cell>
          <cell r="F1092" t="str">
            <v>M</v>
          </cell>
          <cell r="G1092">
            <v>1.01</v>
          </cell>
          <cell r="H1092">
            <v>23.32</v>
          </cell>
          <cell r="I1092">
            <v>23.55</v>
          </cell>
          <cell r="K1092" t="str">
            <v>IM6175</v>
          </cell>
          <cell r="L1092">
            <v>1.01</v>
          </cell>
          <cell r="M1092">
            <v>36.090000000000003</v>
          </cell>
          <cell r="N1092">
            <v>36.450900000000004</v>
          </cell>
        </row>
        <row r="1093">
          <cell r="C1093">
            <v>0</v>
          </cell>
          <cell r="D1093">
            <v>0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M1093">
            <v>36.090000000000003</v>
          </cell>
          <cell r="N1093">
            <v>0</v>
          </cell>
        </row>
        <row r="1094">
          <cell r="C1094">
            <v>0</v>
          </cell>
          <cell r="D1094">
            <v>0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M1094">
            <v>36.090000000000003</v>
          </cell>
          <cell r="N1094">
            <v>0</v>
          </cell>
        </row>
        <row r="1095">
          <cell r="C1095">
            <v>0</v>
          </cell>
          <cell r="D1095">
            <v>0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M1095">
            <v>36.090000000000003</v>
          </cell>
          <cell r="N1095">
            <v>0</v>
          </cell>
        </row>
        <row r="1096">
          <cell r="C1096">
            <v>0</v>
          </cell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M1096">
            <v>36.090000000000003</v>
          </cell>
          <cell r="N1096">
            <v>0</v>
          </cell>
        </row>
        <row r="1097">
          <cell r="C1097">
            <v>0</v>
          </cell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M1097">
            <v>36.090000000000003</v>
          </cell>
          <cell r="N1097">
            <v>0</v>
          </cell>
        </row>
        <row r="1098">
          <cell r="C1098">
            <v>0</v>
          </cell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M1098">
            <v>36.090000000000003</v>
          </cell>
          <cell r="N1098">
            <v>0</v>
          </cell>
        </row>
        <row r="1099">
          <cell r="C1099">
            <v>0</v>
          </cell>
          <cell r="D1099">
            <v>0</v>
          </cell>
          <cell r="F1099">
            <v>0</v>
          </cell>
          <cell r="G1099">
            <v>0</v>
          </cell>
          <cell r="H1099">
            <v>0</v>
          </cell>
          <cell r="I1099">
            <v>0</v>
          </cell>
          <cell r="M1099">
            <v>36.090000000000003</v>
          </cell>
          <cell r="N1099">
            <v>0</v>
          </cell>
        </row>
        <row r="1100">
          <cell r="C1100">
            <v>0</v>
          </cell>
          <cell r="D1100">
            <v>0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M1100">
            <v>36.090000000000003</v>
          </cell>
          <cell r="N1100">
            <v>0</v>
          </cell>
        </row>
        <row r="1101">
          <cell r="C1101">
            <v>0</v>
          </cell>
          <cell r="D1101">
            <v>0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M1101">
            <v>36.090000000000003</v>
          </cell>
          <cell r="N1101">
            <v>0</v>
          </cell>
        </row>
        <row r="1102">
          <cell r="C1102">
            <v>0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M1102">
            <v>36.090000000000003</v>
          </cell>
          <cell r="N1102">
            <v>0</v>
          </cell>
        </row>
        <row r="1103">
          <cell r="C1103">
            <v>0</v>
          </cell>
          <cell r="D1103">
            <v>0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M1103">
            <v>36.090000000000003</v>
          </cell>
          <cell r="N1103">
            <v>0</v>
          </cell>
        </row>
        <row r="1104">
          <cell r="C1104">
            <v>0</v>
          </cell>
          <cell r="D1104">
            <v>0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M1104">
            <v>36.090000000000003</v>
          </cell>
          <cell r="N1104">
            <v>0</v>
          </cell>
        </row>
        <row r="1105">
          <cell r="C1105">
            <v>0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M1105">
            <v>36.090000000000003</v>
          </cell>
          <cell r="N1105">
            <v>0</v>
          </cell>
        </row>
        <row r="1106">
          <cell r="C1106">
            <v>0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M1106">
            <v>36.090000000000003</v>
          </cell>
          <cell r="N1106">
            <v>0</v>
          </cell>
        </row>
        <row r="1107">
          <cell r="C1107">
            <v>0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M1107">
            <v>36.090000000000003</v>
          </cell>
          <cell r="N1107">
            <v>0</v>
          </cell>
        </row>
        <row r="1108">
          <cell r="C1108">
            <v>0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M1108">
            <v>36.090000000000003</v>
          </cell>
          <cell r="N1108">
            <v>0</v>
          </cell>
        </row>
        <row r="1109">
          <cell r="C1109">
            <v>0</v>
          </cell>
          <cell r="D1109">
            <v>0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M1109">
            <v>36.090000000000003</v>
          </cell>
          <cell r="N1109">
            <v>0</v>
          </cell>
        </row>
        <row r="1110">
          <cell r="C1110">
            <v>0</v>
          </cell>
          <cell r="D1110">
            <v>0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M1110">
            <v>36.090000000000003</v>
          </cell>
          <cell r="N1110">
            <v>0</v>
          </cell>
        </row>
        <row r="1111">
          <cell r="C1111">
            <v>0</v>
          </cell>
          <cell r="D1111">
            <v>0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M1111">
            <v>36.090000000000003</v>
          </cell>
          <cell r="N1111">
            <v>0</v>
          </cell>
        </row>
        <row r="1112">
          <cell r="C1112">
            <v>0</v>
          </cell>
          <cell r="D1112">
            <v>0</v>
          </cell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M1112">
            <v>36.090000000000003</v>
          </cell>
          <cell r="N1112">
            <v>0</v>
          </cell>
        </row>
        <row r="1113">
          <cell r="C1113" t="str">
            <v xml:space="preserve">TOTAL </v>
          </cell>
          <cell r="I1113">
            <v>23.55</v>
          </cell>
        </row>
        <row r="1114">
          <cell r="C1114" t="str">
            <v>BDI %</v>
          </cell>
          <cell r="H1114">
            <v>0</v>
          </cell>
          <cell r="I1114">
            <v>0</v>
          </cell>
        </row>
        <row r="1115">
          <cell r="A1115">
            <v>40</v>
          </cell>
          <cell r="C1115" t="str">
            <v>TOTAL DO SERVIÇO</v>
          </cell>
          <cell r="I1115">
            <v>23.55</v>
          </cell>
          <cell r="K1115" t="e">
            <v>#REF!</v>
          </cell>
          <cell r="L1115" t="e">
            <v>#REF!</v>
          </cell>
        </row>
        <row r="1116">
          <cell r="C1116" t="str">
            <v>AGESPISA - AREAIS</v>
          </cell>
        </row>
        <row r="1118">
          <cell r="C1118" t="str">
            <v>COMPOSIÇÃO DE PREÇO UNITÁRIO</v>
          </cell>
        </row>
        <row r="1120">
          <cell r="B1120">
            <v>41</v>
          </cell>
          <cell r="C1120">
            <v>41</v>
          </cell>
          <cell r="D1120" t="str">
            <v>GRAMA PARA TALUDE DE LAGOA, CONSERVAÇÃO ATÉ 45 DIAS</v>
          </cell>
          <cell r="I1120" t="str">
            <v>M2</v>
          </cell>
          <cell r="K1120">
            <v>10.91</v>
          </cell>
        </row>
        <row r="1122">
          <cell r="C1122" t="str">
            <v>CÓDIGO</v>
          </cell>
          <cell r="D1122" t="str">
            <v>DESCRIÇÃO DO SERVIÇO</v>
          </cell>
          <cell r="F1122" t="str">
            <v>UNIDADE</v>
          </cell>
          <cell r="G1122" t="str">
            <v>COEF.</v>
          </cell>
          <cell r="H1122" t="str">
            <v>PR. UNITÁRIO</v>
          </cell>
          <cell r="I1122" t="str">
            <v>PR. TOTAL</v>
          </cell>
        </row>
        <row r="1123">
          <cell r="C1123" t="str">
            <v>IH0006</v>
          </cell>
          <cell r="D1123" t="str">
            <v>SERVENTE</v>
          </cell>
          <cell r="F1123" t="str">
            <v>H</v>
          </cell>
          <cell r="G1123">
            <v>0.2</v>
          </cell>
          <cell r="H1123">
            <v>4.4723219814241482</v>
          </cell>
          <cell r="I1123">
            <v>0.89</v>
          </cell>
          <cell r="K1123" t="str">
            <v>IH0006</v>
          </cell>
          <cell r="L1123">
            <v>0.2</v>
          </cell>
          <cell r="M1123">
            <v>10.91</v>
          </cell>
          <cell r="N1123">
            <v>2.1819999999999999</v>
          </cell>
        </row>
        <row r="1124">
          <cell r="C1124" t="str">
            <v>IH0096</v>
          </cell>
          <cell r="D1124" t="str">
            <v>JARDINEIRO</v>
          </cell>
          <cell r="F1124" t="str">
            <v>H</v>
          </cell>
          <cell r="G1124">
            <v>0.2</v>
          </cell>
          <cell r="H1124">
            <v>6.2786377708978325</v>
          </cell>
          <cell r="I1124">
            <v>1.26</v>
          </cell>
          <cell r="K1124" t="str">
            <v>IH0096</v>
          </cell>
          <cell r="L1124">
            <v>0.2</v>
          </cell>
          <cell r="M1124">
            <v>10.91</v>
          </cell>
          <cell r="N1124">
            <v>2.1819999999999999</v>
          </cell>
        </row>
        <row r="1125">
          <cell r="C1125" t="str">
            <v>IM5287</v>
          </cell>
          <cell r="D1125" t="str">
            <v>GRAMA TIPO BATATAIS EM PLACA</v>
          </cell>
          <cell r="F1125" t="str">
            <v>M2</v>
          </cell>
          <cell r="G1125">
            <v>1</v>
          </cell>
          <cell r="H1125">
            <v>4.1500000000000004</v>
          </cell>
          <cell r="I1125">
            <v>4.1500000000000004</v>
          </cell>
          <cell r="K1125" t="str">
            <v>IM5287</v>
          </cell>
          <cell r="L1125">
            <v>1</v>
          </cell>
          <cell r="M1125">
            <v>10.91</v>
          </cell>
          <cell r="N1125">
            <v>10.91</v>
          </cell>
        </row>
        <row r="1126">
          <cell r="C1126" t="str">
            <v>IM6056</v>
          </cell>
          <cell r="D1126" t="str">
            <v>TERRA VEGETAL</v>
          </cell>
          <cell r="F1126" t="str">
            <v>M3</v>
          </cell>
          <cell r="G1126">
            <v>1.4999999999999999E-2</v>
          </cell>
          <cell r="H1126">
            <v>21.61</v>
          </cell>
          <cell r="I1126">
            <v>0.32</v>
          </cell>
          <cell r="K1126" t="str">
            <v>IM6056</v>
          </cell>
          <cell r="L1126">
            <v>1.4999999999999999E-2</v>
          </cell>
          <cell r="M1126">
            <v>10.91</v>
          </cell>
          <cell r="N1126">
            <v>0.16364999999999999</v>
          </cell>
        </row>
        <row r="1127">
          <cell r="C1127">
            <v>0</v>
          </cell>
          <cell r="D1127">
            <v>0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M1127">
            <v>10.91</v>
          </cell>
          <cell r="N1127">
            <v>0</v>
          </cell>
        </row>
        <row r="1128">
          <cell r="C1128">
            <v>0</v>
          </cell>
          <cell r="D1128">
            <v>0</v>
          </cell>
          <cell r="F1128">
            <v>0</v>
          </cell>
          <cell r="G1128">
            <v>0</v>
          </cell>
          <cell r="H1128">
            <v>0</v>
          </cell>
          <cell r="I1128">
            <v>0</v>
          </cell>
          <cell r="M1128">
            <v>10.91</v>
          </cell>
          <cell r="N1128">
            <v>0</v>
          </cell>
        </row>
        <row r="1129">
          <cell r="C1129">
            <v>0</v>
          </cell>
          <cell r="D1129">
            <v>0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M1129">
            <v>10.91</v>
          </cell>
          <cell r="N1129">
            <v>0</v>
          </cell>
        </row>
        <row r="1130">
          <cell r="C1130">
            <v>0</v>
          </cell>
          <cell r="D1130">
            <v>0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M1130">
            <v>10.91</v>
          </cell>
          <cell r="N1130">
            <v>0</v>
          </cell>
        </row>
        <row r="1131">
          <cell r="C1131">
            <v>0</v>
          </cell>
          <cell r="D1131">
            <v>0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M1131">
            <v>10.91</v>
          </cell>
          <cell r="N1131">
            <v>0</v>
          </cell>
        </row>
        <row r="1132">
          <cell r="C1132">
            <v>0</v>
          </cell>
          <cell r="D1132">
            <v>0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M1132">
            <v>10.91</v>
          </cell>
          <cell r="N1132">
            <v>0</v>
          </cell>
        </row>
        <row r="1133">
          <cell r="C1133">
            <v>0</v>
          </cell>
          <cell r="D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M1133">
            <v>10.91</v>
          </cell>
          <cell r="N1133">
            <v>0</v>
          </cell>
        </row>
        <row r="1134">
          <cell r="C1134">
            <v>0</v>
          </cell>
          <cell r="D1134">
            <v>0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M1134">
            <v>10.91</v>
          </cell>
          <cell r="N1134">
            <v>0</v>
          </cell>
        </row>
        <row r="1135">
          <cell r="C1135">
            <v>0</v>
          </cell>
          <cell r="D1135">
            <v>0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M1135">
            <v>10.91</v>
          </cell>
          <cell r="N1135">
            <v>0</v>
          </cell>
        </row>
        <row r="1136">
          <cell r="C1136">
            <v>0</v>
          </cell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M1136">
            <v>10.91</v>
          </cell>
          <cell r="N1136">
            <v>0</v>
          </cell>
        </row>
        <row r="1137">
          <cell r="C1137">
            <v>0</v>
          </cell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M1137">
            <v>10.91</v>
          </cell>
          <cell r="N1137">
            <v>0</v>
          </cell>
        </row>
        <row r="1138">
          <cell r="C1138">
            <v>0</v>
          </cell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M1138">
            <v>10.91</v>
          </cell>
          <cell r="N1138">
            <v>0</v>
          </cell>
        </row>
        <row r="1139">
          <cell r="C1139">
            <v>0</v>
          </cell>
          <cell r="D1139">
            <v>0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M1139">
            <v>10.91</v>
          </cell>
          <cell r="N1139">
            <v>0</v>
          </cell>
        </row>
        <row r="1140">
          <cell r="C1140">
            <v>0</v>
          </cell>
          <cell r="D1140">
            <v>0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M1140">
            <v>10.91</v>
          </cell>
          <cell r="N1140">
            <v>0</v>
          </cell>
        </row>
        <row r="1141">
          <cell r="C1141">
            <v>0</v>
          </cell>
          <cell r="D1141">
            <v>0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M1141">
            <v>10.91</v>
          </cell>
          <cell r="N1141">
            <v>0</v>
          </cell>
        </row>
        <row r="1142">
          <cell r="C1142">
            <v>0</v>
          </cell>
          <cell r="D1142">
            <v>0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M1142">
            <v>10.91</v>
          </cell>
          <cell r="N1142">
            <v>0</v>
          </cell>
        </row>
        <row r="1143">
          <cell r="C1143">
            <v>0</v>
          </cell>
          <cell r="D1143">
            <v>0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M1143">
            <v>10.91</v>
          </cell>
          <cell r="N1143">
            <v>0</v>
          </cell>
        </row>
        <row r="1144">
          <cell r="C1144" t="str">
            <v xml:space="preserve">TOTAL </v>
          </cell>
          <cell r="I1144">
            <v>6.620000000000001</v>
          </cell>
        </row>
        <row r="1145">
          <cell r="C1145" t="str">
            <v>BDI %</v>
          </cell>
          <cell r="H1145">
            <v>0</v>
          </cell>
          <cell r="I1145">
            <v>0</v>
          </cell>
        </row>
        <row r="1146">
          <cell r="A1146">
            <v>41</v>
          </cell>
          <cell r="C1146" t="str">
            <v>TOTAL DO SERVIÇO</v>
          </cell>
          <cell r="I1146">
            <v>6.620000000000001</v>
          </cell>
          <cell r="K1146">
            <v>10.91</v>
          </cell>
          <cell r="L1146">
            <v>-0.39321723189734181</v>
          </cell>
        </row>
        <row r="1147">
          <cell r="C1147" t="str">
            <v>AGESPISA - AREAIS</v>
          </cell>
        </row>
        <row r="1149">
          <cell r="C1149" t="str">
            <v>COMPOSIÇÃO DE PREÇO UNITÁRIO</v>
          </cell>
        </row>
        <row r="1151">
          <cell r="B1151">
            <v>42</v>
          </cell>
          <cell r="C1151">
            <v>42</v>
          </cell>
          <cell r="D1151" t="str">
            <v xml:space="preserve">ESCORAMENTO DE VALAS (PONTALETEAMENTO) </v>
          </cell>
          <cell r="I1151" t="str">
            <v>M2</v>
          </cell>
          <cell r="K1151">
            <v>5.03</v>
          </cell>
        </row>
        <row r="1153">
          <cell r="C1153" t="str">
            <v>CÓDIGO</v>
          </cell>
          <cell r="D1153" t="str">
            <v>DESCRIÇÃO DO SERVIÇO</v>
          </cell>
          <cell r="F1153" t="str">
            <v>UNIDADE</v>
          </cell>
          <cell r="G1153" t="str">
            <v>COEF.</v>
          </cell>
          <cell r="H1153" t="str">
            <v>PR. UNITÁRIO</v>
          </cell>
          <cell r="I1153" t="str">
            <v>PR. TOTAL</v>
          </cell>
        </row>
        <row r="1154">
          <cell r="C1154" t="str">
            <v>IH0006</v>
          </cell>
          <cell r="D1154" t="str">
            <v>SERVENTE</v>
          </cell>
          <cell r="F1154" t="str">
            <v>H</v>
          </cell>
          <cell r="G1154">
            <v>0.2666</v>
          </cell>
          <cell r="H1154">
            <v>4.4723219814241482</v>
          </cell>
          <cell r="I1154">
            <v>1.19</v>
          </cell>
          <cell r="K1154" t="str">
            <v>IH0006</v>
          </cell>
          <cell r="L1154">
            <v>0.2666</v>
          </cell>
          <cell r="M1154">
            <v>5.03</v>
          </cell>
          <cell r="N1154">
            <v>1.3409980000000001</v>
          </cell>
        </row>
        <row r="1155">
          <cell r="C1155" t="str">
            <v>IH0070</v>
          </cell>
          <cell r="D1155" t="str">
            <v>CARPINTEIRO</v>
          </cell>
          <cell r="F1155" t="str">
            <v>H</v>
          </cell>
          <cell r="G1155">
            <v>0.15</v>
          </cell>
          <cell r="H1155">
            <v>6.2786377708978325</v>
          </cell>
          <cell r="I1155">
            <v>0.94</v>
          </cell>
          <cell r="K1155" t="str">
            <v>IH0070</v>
          </cell>
          <cell r="L1155">
            <v>0.15</v>
          </cell>
          <cell r="M1155">
            <v>5.03</v>
          </cell>
          <cell r="N1155">
            <v>0.75450000000000006</v>
          </cell>
        </row>
        <row r="1156">
          <cell r="C1156" t="str">
            <v>IM3697</v>
          </cell>
          <cell r="D1156" t="str">
            <v>ESTRONCA DE EUCALIPTO 20 cm    COM CASCA</v>
          </cell>
          <cell r="F1156" t="str">
            <v>M</v>
          </cell>
          <cell r="G1156">
            <v>5.9200000000000003E-2</v>
          </cell>
          <cell r="H1156">
            <v>5.81</v>
          </cell>
          <cell r="I1156">
            <v>0.34</v>
          </cell>
          <cell r="K1156" t="str">
            <v>IM3697</v>
          </cell>
          <cell r="L1156">
            <v>5.9200000000000003E-2</v>
          </cell>
          <cell r="M1156">
            <v>5.03</v>
          </cell>
          <cell r="N1156">
            <v>0.29777600000000004</v>
          </cell>
        </row>
        <row r="1157">
          <cell r="C1157" t="str">
            <v>IM3698</v>
          </cell>
          <cell r="D1157" t="str">
            <v>PRANCHA DE PEROBA 2.7 X 30 CM</v>
          </cell>
          <cell r="F1157" t="str">
            <v>M</v>
          </cell>
          <cell r="G1157">
            <v>0.1111</v>
          </cell>
          <cell r="H1157">
            <v>10.199999999999999</v>
          </cell>
          <cell r="I1157">
            <v>1.1299999999999999</v>
          </cell>
          <cell r="K1157" t="str">
            <v>IM3698</v>
          </cell>
          <cell r="L1157">
            <v>0.1111</v>
          </cell>
          <cell r="M1157">
            <v>5.03</v>
          </cell>
          <cell r="N1157">
            <v>0.55883300000000002</v>
          </cell>
        </row>
        <row r="1158">
          <cell r="C1158">
            <v>0</v>
          </cell>
          <cell r="D1158">
            <v>0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M1158">
            <v>5.03</v>
          </cell>
          <cell r="N1158">
            <v>0</v>
          </cell>
        </row>
        <row r="1159">
          <cell r="C1159">
            <v>0</v>
          </cell>
          <cell r="D1159">
            <v>0</v>
          </cell>
          <cell r="F1159">
            <v>0</v>
          </cell>
          <cell r="G1159">
            <v>0</v>
          </cell>
          <cell r="H1159">
            <v>0</v>
          </cell>
          <cell r="I1159">
            <v>0</v>
          </cell>
          <cell r="M1159">
            <v>5.03</v>
          </cell>
          <cell r="N1159">
            <v>0</v>
          </cell>
        </row>
        <row r="1160">
          <cell r="C1160">
            <v>0</v>
          </cell>
          <cell r="D1160">
            <v>0</v>
          </cell>
          <cell r="F1160">
            <v>0</v>
          </cell>
          <cell r="G1160">
            <v>0</v>
          </cell>
          <cell r="H1160">
            <v>0</v>
          </cell>
          <cell r="I1160">
            <v>0</v>
          </cell>
          <cell r="M1160">
            <v>5.03</v>
          </cell>
          <cell r="N1160">
            <v>0</v>
          </cell>
        </row>
        <row r="1161">
          <cell r="C1161">
            <v>0</v>
          </cell>
          <cell r="D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M1161">
            <v>5.03</v>
          </cell>
          <cell r="N1161">
            <v>0</v>
          </cell>
        </row>
        <row r="1162">
          <cell r="C1162">
            <v>0</v>
          </cell>
          <cell r="D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M1162">
            <v>5.03</v>
          </cell>
          <cell r="N1162">
            <v>0</v>
          </cell>
        </row>
        <row r="1163">
          <cell r="C1163">
            <v>0</v>
          </cell>
          <cell r="D1163">
            <v>0</v>
          </cell>
          <cell r="F1163">
            <v>0</v>
          </cell>
          <cell r="G1163">
            <v>0</v>
          </cell>
          <cell r="H1163">
            <v>0</v>
          </cell>
          <cell r="I1163">
            <v>0</v>
          </cell>
          <cell r="M1163">
            <v>5.03</v>
          </cell>
          <cell r="N1163">
            <v>0</v>
          </cell>
        </row>
        <row r="1164">
          <cell r="C1164">
            <v>0</v>
          </cell>
          <cell r="D1164">
            <v>0</v>
          </cell>
          <cell r="F1164">
            <v>0</v>
          </cell>
          <cell r="G1164">
            <v>0</v>
          </cell>
          <cell r="H1164">
            <v>0</v>
          </cell>
          <cell r="I1164">
            <v>0</v>
          </cell>
          <cell r="M1164">
            <v>5.03</v>
          </cell>
          <cell r="N1164">
            <v>0</v>
          </cell>
        </row>
        <row r="1165">
          <cell r="C1165">
            <v>0</v>
          </cell>
          <cell r="D1165">
            <v>0</v>
          </cell>
          <cell r="F1165">
            <v>0</v>
          </cell>
          <cell r="G1165">
            <v>0</v>
          </cell>
          <cell r="H1165">
            <v>0</v>
          </cell>
          <cell r="I1165">
            <v>0</v>
          </cell>
          <cell r="M1165">
            <v>5.03</v>
          </cell>
          <cell r="N1165">
            <v>0</v>
          </cell>
        </row>
        <row r="1166">
          <cell r="C1166">
            <v>0</v>
          </cell>
          <cell r="D1166">
            <v>0</v>
          </cell>
          <cell r="F1166">
            <v>0</v>
          </cell>
          <cell r="G1166">
            <v>0</v>
          </cell>
          <cell r="H1166">
            <v>0</v>
          </cell>
          <cell r="I1166">
            <v>0</v>
          </cell>
          <cell r="M1166">
            <v>5.03</v>
          </cell>
          <cell r="N1166">
            <v>0</v>
          </cell>
        </row>
        <row r="1167">
          <cell r="C1167">
            <v>0</v>
          </cell>
          <cell r="D1167">
            <v>0</v>
          </cell>
          <cell r="F1167">
            <v>0</v>
          </cell>
          <cell r="G1167">
            <v>0</v>
          </cell>
          <cell r="H1167">
            <v>0</v>
          </cell>
          <cell r="I1167">
            <v>0</v>
          </cell>
          <cell r="M1167">
            <v>5.03</v>
          </cell>
          <cell r="N1167">
            <v>0</v>
          </cell>
        </row>
        <row r="1168">
          <cell r="C1168">
            <v>0</v>
          </cell>
          <cell r="D1168">
            <v>0</v>
          </cell>
          <cell r="F1168">
            <v>0</v>
          </cell>
          <cell r="G1168">
            <v>0</v>
          </cell>
          <cell r="H1168">
            <v>0</v>
          </cell>
          <cell r="I1168">
            <v>0</v>
          </cell>
          <cell r="M1168">
            <v>5.03</v>
          </cell>
          <cell r="N1168">
            <v>0</v>
          </cell>
        </row>
        <row r="1169">
          <cell r="C1169">
            <v>0</v>
          </cell>
          <cell r="D1169">
            <v>0</v>
          </cell>
          <cell r="F1169">
            <v>0</v>
          </cell>
          <cell r="G1169">
            <v>0</v>
          </cell>
          <cell r="H1169">
            <v>0</v>
          </cell>
          <cell r="I1169">
            <v>0</v>
          </cell>
          <cell r="M1169">
            <v>5.03</v>
          </cell>
          <cell r="N1169">
            <v>0</v>
          </cell>
        </row>
        <row r="1170">
          <cell r="C1170">
            <v>0</v>
          </cell>
          <cell r="D1170">
            <v>0</v>
          </cell>
          <cell r="F1170">
            <v>0</v>
          </cell>
          <cell r="G1170">
            <v>0</v>
          </cell>
          <cell r="H1170">
            <v>0</v>
          </cell>
          <cell r="I1170">
            <v>0</v>
          </cell>
          <cell r="M1170">
            <v>5.03</v>
          </cell>
          <cell r="N1170">
            <v>0</v>
          </cell>
        </row>
        <row r="1171">
          <cell r="C1171">
            <v>0</v>
          </cell>
          <cell r="D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M1171">
            <v>5.03</v>
          </cell>
          <cell r="N1171">
            <v>0</v>
          </cell>
        </row>
        <row r="1172">
          <cell r="C1172">
            <v>0</v>
          </cell>
          <cell r="D1172">
            <v>0</v>
          </cell>
          <cell r="F1172">
            <v>0</v>
          </cell>
          <cell r="G1172">
            <v>0</v>
          </cell>
          <cell r="H1172">
            <v>0</v>
          </cell>
          <cell r="I1172">
            <v>0</v>
          </cell>
          <cell r="M1172">
            <v>5.03</v>
          </cell>
          <cell r="N1172">
            <v>0</v>
          </cell>
        </row>
        <row r="1173">
          <cell r="C1173">
            <v>0</v>
          </cell>
          <cell r="D1173">
            <v>0</v>
          </cell>
          <cell r="F1173">
            <v>0</v>
          </cell>
          <cell r="G1173">
            <v>0</v>
          </cell>
          <cell r="H1173">
            <v>0</v>
          </cell>
          <cell r="I1173">
            <v>0</v>
          </cell>
          <cell r="M1173">
            <v>5.03</v>
          </cell>
          <cell r="N1173">
            <v>0</v>
          </cell>
        </row>
        <row r="1174">
          <cell r="C1174">
            <v>0</v>
          </cell>
          <cell r="D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M1174">
            <v>5.03</v>
          </cell>
          <cell r="N1174">
            <v>0</v>
          </cell>
        </row>
        <row r="1175">
          <cell r="C1175" t="str">
            <v xml:space="preserve">TOTAL </v>
          </cell>
          <cell r="I1175">
            <v>3.5999999999999996</v>
          </cell>
        </row>
        <row r="1176">
          <cell r="C1176" t="str">
            <v>BDI %</v>
          </cell>
          <cell r="H1176">
            <v>0</v>
          </cell>
          <cell r="I1176">
            <v>0</v>
          </cell>
        </row>
        <row r="1177">
          <cell r="A1177">
            <v>42</v>
          </cell>
          <cell r="C1177" t="str">
            <v>TOTAL DO SERVIÇO</v>
          </cell>
          <cell r="I1177">
            <v>3.5999999999999996</v>
          </cell>
          <cell r="K1177">
            <v>5.03</v>
          </cell>
          <cell r="L1177">
            <v>-0.28429423459244541</v>
          </cell>
        </row>
        <row r="1178">
          <cell r="C1178" t="str">
            <v>AGESPISA - AREAIS</v>
          </cell>
        </row>
        <row r="1180">
          <cell r="C1180" t="str">
            <v>COMPOSIÇÃO DE PREÇO UNITÁRIO</v>
          </cell>
        </row>
        <row r="1182">
          <cell r="B1182">
            <v>43</v>
          </cell>
          <cell r="C1182">
            <v>43</v>
          </cell>
          <cell r="D1182" t="str">
            <v>CADASTRO DE REDE DE ESGOTO/EMISSÁRIO/DRENAGEM (MEIO MAGNÉTICO)</v>
          </cell>
          <cell r="I1182" t="str">
            <v>M</v>
          </cell>
          <cell r="K1182">
            <v>1.06</v>
          </cell>
        </row>
        <row r="1184">
          <cell r="C1184" t="str">
            <v>CÓDIGO</v>
          </cell>
          <cell r="D1184" t="str">
            <v>DESCRIÇÃO DO SERVIÇO</v>
          </cell>
          <cell r="F1184" t="str">
            <v>UNIDADE</v>
          </cell>
          <cell r="G1184" t="str">
            <v>COEF.</v>
          </cell>
          <cell r="H1184" t="str">
            <v>PR. UNITÁRIO</v>
          </cell>
          <cell r="I1184" t="str">
            <v>PR. TOTAL</v>
          </cell>
        </row>
        <row r="1185">
          <cell r="C1185" t="str">
            <v>IH0007</v>
          </cell>
          <cell r="D1185" t="str">
            <v>TOPÓGRAFO</v>
          </cell>
          <cell r="F1185" t="str">
            <v>H</v>
          </cell>
          <cell r="G1185">
            <v>1.7000000000000001E-2</v>
          </cell>
          <cell r="H1185">
            <v>9.8236532507739955</v>
          </cell>
          <cell r="I1185">
            <v>0.17</v>
          </cell>
          <cell r="K1185" t="str">
            <v>IH0007</v>
          </cell>
          <cell r="L1185">
            <v>1.7000000000000001E-2</v>
          </cell>
          <cell r="M1185">
            <v>1.06</v>
          </cell>
          <cell r="N1185">
            <v>1.8020000000000001E-2</v>
          </cell>
        </row>
        <row r="1186">
          <cell r="C1186" t="str">
            <v>IH0107</v>
          </cell>
          <cell r="D1186" t="str">
            <v>AJUDANTE</v>
          </cell>
          <cell r="F1186" t="str">
            <v>H</v>
          </cell>
          <cell r="G1186">
            <v>1.7000000000000001E-2</v>
          </cell>
          <cell r="H1186">
            <v>4.4723219814241482</v>
          </cell>
          <cell r="I1186">
            <v>0.08</v>
          </cell>
          <cell r="K1186" t="str">
            <v>IH0107</v>
          </cell>
          <cell r="L1186">
            <v>1.7000000000000001E-2</v>
          </cell>
          <cell r="M1186">
            <v>1.06</v>
          </cell>
          <cell r="N1186">
            <v>1.8020000000000001E-2</v>
          </cell>
        </row>
        <row r="1187">
          <cell r="C1187" t="str">
            <v>IH0133</v>
          </cell>
          <cell r="D1187" t="str">
            <v>DESENHISTA</v>
          </cell>
          <cell r="F1187" t="str">
            <v>H</v>
          </cell>
          <cell r="G1187">
            <v>1E-3</v>
          </cell>
          <cell r="H1187">
            <v>13.50390092879257</v>
          </cell>
          <cell r="I1187">
            <v>0.01</v>
          </cell>
          <cell r="K1187" t="str">
            <v>IH0133</v>
          </cell>
          <cell r="L1187">
            <v>1E-3</v>
          </cell>
          <cell r="M1187">
            <v>1.06</v>
          </cell>
          <cell r="N1187">
            <v>1.0600000000000002E-3</v>
          </cell>
        </row>
        <row r="1188">
          <cell r="C1188" t="str">
            <v>IH0167</v>
          </cell>
          <cell r="D1188" t="str">
            <v>OPERADOR DE COMPUTADOR</v>
          </cell>
          <cell r="F1188" t="str">
            <v>H</v>
          </cell>
          <cell r="G1188">
            <v>1.14E-2</v>
          </cell>
          <cell r="H1188">
            <v>13.50390092879257</v>
          </cell>
          <cell r="I1188">
            <v>0.15</v>
          </cell>
          <cell r="K1188" t="str">
            <v>IH0167</v>
          </cell>
          <cell r="L1188">
            <v>1.14E-2</v>
          </cell>
          <cell r="M1188">
            <v>1.06</v>
          </cell>
          <cell r="N1188">
            <v>1.2084000000000001E-2</v>
          </cell>
        </row>
        <row r="1189">
          <cell r="C1189" t="str">
            <v>IM4948</v>
          </cell>
          <cell r="D1189" t="str">
            <v>COPIA HELIOGRAFICA</v>
          </cell>
          <cell r="F1189" t="str">
            <v>M2</v>
          </cell>
          <cell r="G1189">
            <v>5.0000000000000001E-3</v>
          </cell>
          <cell r="H1189">
            <v>6</v>
          </cell>
          <cell r="I1189">
            <v>0.03</v>
          </cell>
          <cell r="K1189" t="str">
            <v>IM4948</v>
          </cell>
          <cell r="L1189">
            <v>5.0000000000000001E-3</v>
          </cell>
          <cell r="M1189">
            <v>1.06</v>
          </cell>
          <cell r="N1189">
            <v>5.3E-3</v>
          </cell>
        </row>
        <row r="1190">
          <cell r="C1190" t="str">
            <v>IM6321</v>
          </cell>
          <cell r="D1190" t="str">
            <v>PAPEL VEGETAL GRAMATURA 90/95g</v>
          </cell>
          <cell r="F1190" t="str">
            <v>M2</v>
          </cell>
          <cell r="G1190">
            <v>1.7000000000000001E-2</v>
          </cell>
          <cell r="H1190">
            <v>6</v>
          </cell>
          <cell r="I1190">
            <v>0.1</v>
          </cell>
          <cell r="K1190" t="str">
            <v>IM6321</v>
          </cell>
          <cell r="L1190">
            <v>1.7000000000000001E-2</v>
          </cell>
          <cell r="M1190">
            <v>1.06</v>
          </cell>
          <cell r="N1190">
            <v>1.8020000000000001E-2</v>
          </cell>
        </row>
        <row r="1191">
          <cell r="C1191" t="str">
            <v>IN0616</v>
          </cell>
          <cell r="D1191" t="str">
            <v>VE-CULO UTILIT-RIO KOMBI (CHP)</v>
          </cell>
          <cell r="F1191" t="str">
            <v>H</v>
          </cell>
          <cell r="G1191">
            <v>4.0000000000000001E-3</v>
          </cell>
          <cell r="H1191">
            <v>41.93</v>
          </cell>
          <cell r="I1191">
            <v>0.17</v>
          </cell>
          <cell r="K1191" t="str">
            <v>IN0616</v>
          </cell>
          <cell r="L1191">
            <v>4.0000000000000001E-3</v>
          </cell>
          <cell r="M1191">
            <v>1.06</v>
          </cell>
          <cell r="N1191">
            <v>4.2400000000000007E-3</v>
          </cell>
        </row>
        <row r="1192">
          <cell r="C1192" t="str">
            <v>IN0668</v>
          </cell>
          <cell r="D1192" t="str">
            <v>COMPUTADOR PENTIUM (CHP)</v>
          </cell>
          <cell r="F1192" t="str">
            <v>H</v>
          </cell>
          <cell r="G1192">
            <v>1.0999999999999999E-2</v>
          </cell>
          <cell r="H1192">
            <v>1.96</v>
          </cell>
          <cell r="I1192">
            <v>0.02</v>
          </cell>
          <cell r="K1192" t="str">
            <v>IN0668</v>
          </cell>
          <cell r="L1192">
            <v>1.0999999999999999E-2</v>
          </cell>
          <cell r="M1192">
            <v>1.06</v>
          </cell>
          <cell r="N1192">
            <v>1.166E-2</v>
          </cell>
        </row>
        <row r="1193">
          <cell r="C1193" t="str">
            <v>IN0669</v>
          </cell>
          <cell r="D1193" t="str">
            <v>PLOTTER (CHP)</v>
          </cell>
          <cell r="F1193" t="str">
            <v>H</v>
          </cell>
          <cell r="G1193">
            <v>1E-3</v>
          </cell>
          <cell r="H1193">
            <v>3.46</v>
          </cell>
          <cell r="I1193">
            <v>0</v>
          </cell>
          <cell r="K1193" t="str">
            <v>IN0669</v>
          </cell>
          <cell r="L1193">
            <v>1E-3</v>
          </cell>
          <cell r="M1193">
            <v>1.06</v>
          </cell>
          <cell r="N1193">
            <v>1.0600000000000002E-3</v>
          </cell>
        </row>
        <row r="1194">
          <cell r="C1194">
            <v>0</v>
          </cell>
          <cell r="D1194">
            <v>0</v>
          </cell>
          <cell r="F1194">
            <v>0</v>
          </cell>
          <cell r="G1194">
            <v>0</v>
          </cell>
          <cell r="H1194">
            <v>0</v>
          </cell>
          <cell r="I1194">
            <v>0</v>
          </cell>
          <cell r="M1194">
            <v>1.06</v>
          </cell>
          <cell r="N1194">
            <v>0</v>
          </cell>
        </row>
        <row r="1195">
          <cell r="C1195">
            <v>0</v>
          </cell>
          <cell r="D1195">
            <v>0</v>
          </cell>
          <cell r="F1195">
            <v>0</v>
          </cell>
          <cell r="G1195">
            <v>0</v>
          </cell>
          <cell r="H1195">
            <v>0</v>
          </cell>
          <cell r="I1195">
            <v>0</v>
          </cell>
          <cell r="M1195">
            <v>1.06</v>
          </cell>
          <cell r="N1195">
            <v>0</v>
          </cell>
        </row>
        <row r="1196">
          <cell r="C1196">
            <v>0</v>
          </cell>
          <cell r="D1196">
            <v>0</v>
          </cell>
          <cell r="F1196">
            <v>0</v>
          </cell>
          <cell r="G1196">
            <v>0</v>
          </cell>
          <cell r="H1196">
            <v>0</v>
          </cell>
          <cell r="I1196">
            <v>0</v>
          </cell>
          <cell r="M1196">
            <v>1.06</v>
          </cell>
          <cell r="N1196">
            <v>0</v>
          </cell>
        </row>
        <row r="1197">
          <cell r="C1197">
            <v>0</v>
          </cell>
          <cell r="D1197">
            <v>0</v>
          </cell>
          <cell r="F1197">
            <v>0</v>
          </cell>
          <cell r="G1197">
            <v>0</v>
          </cell>
          <cell r="H1197">
            <v>0</v>
          </cell>
          <cell r="I1197">
            <v>0</v>
          </cell>
          <cell r="M1197">
            <v>1.06</v>
          </cell>
          <cell r="N1197">
            <v>0</v>
          </cell>
        </row>
        <row r="1198">
          <cell r="C1198">
            <v>0</v>
          </cell>
          <cell r="D1198">
            <v>0</v>
          </cell>
          <cell r="F1198">
            <v>0</v>
          </cell>
          <cell r="G1198">
            <v>0</v>
          </cell>
          <cell r="H1198">
            <v>0</v>
          </cell>
          <cell r="I1198">
            <v>0</v>
          </cell>
          <cell r="M1198">
            <v>1.06</v>
          </cell>
          <cell r="N1198">
            <v>0</v>
          </cell>
        </row>
        <row r="1199">
          <cell r="C1199">
            <v>0</v>
          </cell>
          <cell r="D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M1199">
            <v>1.06</v>
          </cell>
          <cell r="N1199">
            <v>0</v>
          </cell>
        </row>
        <row r="1200">
          <cell r="C1200">
            <v>0</v>
          </cell>
          <cell r="D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M1200">
            <v>1.06</v>
          </cell>
          <cell r="N1200">
            <v>0</v>
          </cell>
        </row>
        <row r="1201">
          <cell r="C1201">
            <v>0</v>
          </cell>
          <cell r="D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M1201">
            <v>1.06</v>
          </cell>
          <cell r="N1201">
            <v>0</v>
          </cell>
        </row>
        <row r="1202">
          <cell r="C1202">
            <v>0</v>
          </cell>
          <cell r="D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M1202">
            <v>1.06</v>
          </cell>
          <cell r="N1202">
            <v>0</v>
          </cell>
        </row>
        <row r="1203">
          <cell r="C1203">
            <v>0</v>
          </cell>
          <cell r="D1203">
            <v>0</v>
          </cell>
          <cell r="F1203">
            <v>0</v>
          </cell>
          <cell r="G1203">
            <v>0</v>
          </cell>
          <cell r="H1203">
            <v>0</v>
          </cell>
          <cell r="I1203">
            <v>0</v>
          </cell>
          <cell r="M1203">
            <v>1.06</v>
          </cell>
          <cell r="N1203">
            <v>0</v>
          </cell>
        </row>
        <row r="1204">
          <cell r="C1204">
            <v>0</v>
          </cell>
          <cell r="D1204">
            <v>0</v>
          </cell>
          <cell r="F1204">
            <v>0</v>
          </cell>
          <cell r="G1204">
            <v>0</v>
          </cell>
          <cell r="H1204">
            <v>0</v>
          </cell>
          <cell r="I1204">
            <v>0</v>
          </cell>
          <cell r="M1204">
            <v>1.06</v>
          </cell>
          <cell r="N1204">
            <v>0</v>
          </cell>
        </row>
        <row r="1205">
          <cell r="C1205">
            <v>0</v>
          </cell>
          <cell r="D1205">
            <v>0</v>
          </cell>
          <cell r="F1205">
            <v>0</v>
          </cell>
          <cell r="G1205">
            <v>0</v>
          </cell>
          <cell r="H1205">
            <v>0</v>
          </cell>
          <cell r="I1205">
            <v>0</v>
          </cell>
          <cell r="M1205">
            <v>1.06</v>
          </cell>
          <cell r="N1205">
            <v>0</v>
          </cell>
        </row>
        <row r="1206">
          <cell r="C1206" t="str">
            <v xml:space="preserve">TOTAL </v>
          </cell>
          <cell r="I1206">
            <v>0.73000000000000009</v>
          </cell>
        </row>
        <row r="1207">
          <cell r="C1207" t="str">
            <v>BDI %</v>
          </cell>
          <cell r="H1207">
            <v>0</v>
          </cell>
          <cell r="I1207">
            <v>0</v>
          </cell>
        </row>
        <row r="1208">
          <cell r="A1208">
            <v>43</v>
          </cell>
          <cell r="C1208" t="str">
            <v>TOTAL DO SERVIÇO</v>
          </cell>
          <cell r="I1208">
            <v>0.73000000000000009</v>
          </cell>
          <cell r="K1208" t="e">
            <v>#REF!</v>
          </cell>
          <cell r="L1208" t="e">
            <v>#REF!</v>
          </cell>
        </row>
        <row r="1209">
          <cell r="C1209" t="str">
            <v>AGESPISA - AREAIS</v>
          </cell>
        </row>
        <row r="1211">
          <cell r="C1211" t="str">
            <v>COMPOSIÇÃO DE PREÇO UNITÁRIO</v>
          </cell>
        </row>
        <row r="1213">
          <cell r="B1213">
            <v>44</v>
          </cell>
          <cell r="C1213">
            <v>44</v>
          </cell>
          <cell r="D1213" t="str">
            <v>EXECUÇÃO DE GUIA OU MEIO FIO</v>
          </cell>
          <cell r="I1213" t="str">
            <v>M</v>
          </cell>
          <cell r="K1213">
            <v>22.23</v>
          </cell>
        </row>
        <row r="1215">
          <cell r="C1215" t="str">
            <v>CÓDIGO</v>
          </cell>
          <cell r="D1215" t="str">
            <v>DESCRIÇÃO DO SERVIÇO</v>
          </cell>
          <cell r="F1215" t="str">
            <v>UNIDADE</v>
          </cell>
          <cell r="G1215" t="str">
            <v>COEF.</v>
          </cell>
          <cell r="H1215" t="str">
            <v>PR. UNITÁRIO</v>
          </cell>
          <cell r="I1215" t="str">
            <v>PR. TOTAL</v>
          </cell>
        </row>
        <row r="1216">
          <cell r="C1216" t="str">
            <v>CB0592</v>
          </cell>
          <cell r="D1216" t="str">
            <v>ASSENTAMENTO DE GUIAS</v>
          </cell>
          <cell r="F1216" t="str">
            <v>M</v>
          </cell>
          <cell r="G1216">
            <v>1</v>
          </cell>
          <cell r="H1216">
            <v>5.1700465015479864</v>
          </cell>
          <cell r="I1216">
            <v>5.17</v>
          </cell>
          <cell r="K1216" t="str">
            <v>CB0592</v>
          </cell>
          <cell r="L1216">
            <v>1</v>
          </cell>
          <cell r="M1216">
            <v>22.23</v>
          </cell>
          <cell r="N1216">
            <v>22.23</v>
          </cell>
        </row>
        <row r="1217">
          <cell r="C1217" t="str">
            <v>CB0593</v>
          </cell>
          <cell r="D1217" t="str">
            <v>FORNECIMENTO DE GUIAS</v>
          </cell>
          <cell r="F1217" t="str">
            <v>M</v>
          </cell>
          <cell r="G1217">
            <v>1</v>
          </cell>
          <cell r="H1217">
            <v>11</v>
          </cell>
          <cell r="I1217">
            <v>11</v>
          </cell>
          <cell r="K1217" t="str">
            <v>CB0593</v>
          </cell>
          <cell r="L1217">
            <v>1</v>
          </cell>
          <cell r="M1217">
            <v>22.23</v>
          </cell>
          <cell r="N1217">
            <v>22.23</v>
          </cell>
        </row>
        <row r="1218">
          <cell r="C1218">
            <v>0</v>
          </cell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M1218">
            <v>22.23</v>
          </cell>
          <cell r="N1218">
            <v>0</v>
          </cell>
        </row>
        <row r="1219">
          <cell r="C1219">
            <v>0</v>
          </cell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M1219">
            <v>22.23</v>
          </cell>
          <cell r="N1219">
            <v>0</v>
          </cell>
        </row>
        <row r="1220">
          <cell r="C1220">
            <v>0</v>
          </cell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M1220">
            <v>22.23</v>
          </cell>
          <cell r="N1220">
            <v>0</v>
          </cell>
        </row>
        <row r="1221">
          <cell r="C1221">
            <v>0</v>
          </cell>
          <cell r="D1221">
            <v>0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M1221">
            <v>22.23</v>
          </cell>
          <cell r="N1221">
            <v>0</v>
          </cell>
        </row>
        <row r="1222">
          <cell r="C1222">
            <v>0</v>
          </cell>
          <cell r="D1222">
            <v>0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M1222">
            <v>22.23</v>
          </cell>
          <cell r="N1222">
            <v>0</v>
          </cell>
        </row>
        <row r="1223">
          <cell r="C1223">
            <v>0</v>
          </cell>
          <cell r="D1223">
            <v>0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M1223">
            <v>22.23</v>
          </cell>
          <cell r="N1223">
            <v>0</v>
          </cell>
        </row>
        <row r="1224">
          <cell r="C1224">
            <v>0</v>
          </cell>
          <cell r="D1224">
            <v>0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M1224">
            <v>22.23</v>
          </cell>
          <cell r="N1224">
            <v>0</v>
          </cell>
        </row>
        <row r="1225">
          <cell r="C1225">
            <v>0</v>
          </cell>
          <cell r="D1225">
            <v>0</v>
          </cell>
          <cell r="F1225">
            <v>0</v>
          </cell>
          <cell r="G1225">
            <v>0</v>
          </cell>
          <cell r="H1225">
            <v>0</v>
          </cell>
          <cell r="I1225">
            <v>0</v>
          </cell>
          <cell r="M1225">
            <v>22.23</v>
          </cell>
          <cell r="N1225">
            <v>0</v>
          </cell>
        </row>
        <row r="1226">
          <cell r="C1226">
            <v>0</v>
          </cell>
          <cell r="D1226">
            <v>0</v>
          </cell>
          <cell r="F1226">
            <v>0</v>
          </cell>
          <cell r="G1226">
            <v>0</v>
          </cell>
          <cell r="H1226">
            <v>0</v>
          </cell>
          <cell r="I1226">
            <v>0</v>
          </cell>
          <cell r="M1226">
            <v>22.23</v>
          </cell>
          <cell r="N1226">
            <v>0</v>
          </cell>
        </row>
        <row r="1227">
          <cell r="C1227">
            <v>0</v>
          </cell>
          <cell r="D1227">
            <v>0</v>
          </cell>
          <cell r="F1227">
            <v>0</v>
          </cell>
          <cell r="G1227">
            <v>0</v>
          </cell>
          <cell r="H1227">
            <v>0</v>
          </cell>
          <cell r="I1227">
            <v>0</v>
          </cell>
          <cell r="M1227">
            <v>22.23</v>
          </cell>
          <cell r="N1227">
            <v>0</v>
          </cell>
        </row>
        <row r="1228">
          <cell r="C1228">
            <v>0</v>
          </cell>
          <cell r="D1228">
            <v>0</v>
          </cell>
          <cell r="F1228">
            <v>0</v>
          </cell>
          <cell r="G1228">
            <v>0</v>
          </cell>
          <cell r="H1228">
            <v>0</v>
          </cell>
          <cell r="I1228">
            <v>0</v>
          </cell>
          <cell r="M1228">
            <v>22.23</v>
          </cell>
          <cell r="N1228">
            <v>0</v>
          </cell>
        </row>
        <row r="1229">
          <cell r="C1229">
            <v>0</v>
          </cell>
          <cell r="D1229">
            <v>0</v>
          </cell>
          <cell r="F1229">
            <v>0</v>
          </cell>
          <cell r="G1229">
            <v>0</v>
          </cell>
          <cell r="H1229">
            <v>0</v>
          </cell>
          <cell r="I1229">
            <v>0</v>
          </cell>
          <cell r="M1229">
            <v>22.23</v>
          </cell>
          <cell r="N1229">
            <v>0</v>
          </cell>
        </row>
        <row r="1230">
          <cell r="C1230">
            <v>0</v>
          </cell>
          <cell r="D1230">
            <v>0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M1230">
            <v>22.23</v>
          </cell>
          <cell r="N1230">
            <v>0</v>
          </cell>
        </row>
        <row r="1231">
          <cell r="C1231">
            <v>0</v>
          </cell>
          <cell r="D1231">
            <v>0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M1231">
            <v>22.23</v>
          </cell>
          <cell r="N1231">
            <v>0</v>
          </cell>
        </row>
        <row r="1232">
          <cell r="C1232">
            <v>0</v>
          </cell>
          <cell r="D1232">
            <v>0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M1232">
            <v>22.23</v>
          </cell>
          <cell r="N1232">
            <v>0</v>
          </cell>
        </row>
        <row r="1233">
          <cell r="C1233">
            <v>0</v>
          </cell>
          <cell r="D1233">
            <v>0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M1233">
            <v>22.23</v>
          </cell>
          <cell r="N1233">
            <v>0</v>
          </cell>
        </row>
        <row r="1234">
          <cell r="C1234">
            <v>0</v>
          </cell>
          <cell r="D1234">
            <v>0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M1234">
            <v>22.23</v>
          </cell>
          <cell r="N1234">
            <v>0</v>
          </cell>
        </row>
        <row r="1235">
          <cell r="C1235">
            <v>0</v>
          </cell>
          <cell r="D1235">
            <v>0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M1235">
            <v>22.23</v>
          </cell>
          <cell r="N1235">
            <v>0</v>
          </cell>
        </row>
        <row r="1236">
          <cell r="C1236">
            <v>0</v>
          </cell>
          <cell r="D1236">
            <v>0</v>
          </cell>
          <cell r="F1236">
            <v>0</v>
          </cell>
          <cell r="G1236">
            <v>0</v>
          </cell>
          <cell r="H1236">
            <v>0</v>
          </cell>
          <cell r="I1236">
            <v>0</v>
          </cell>
          <cell r="M1236">
            <v>22.23</v>
          </cell>
          <cell r="N1236">
            <v>0</v>
          </cell>
        </row>
        <row r="1237">
          <cell r="C1237" t="str">
            <v xml:space="preserve">TOTAL </v>
          </cell>
          <cell r="I1237">
            <v>16.170000000000002</v>
          </cell>
        </row>
        <row r="1238">
          <cell r="C1238" t="str">
            <v>BDI %</v>
          </cell>
          <cell r="H1238">
            <v>0</v>
          </cell>
          <cell r="I1238">
            <v>0</v>
          </cell>
        </row>
        <row r="1239">
          <cell r="A1239">
            <v>44</v>
          </cell>
          <cell r="C1239" t="str">
            <v>TOTAL DO SERVIÇO</v>
          </cell>
          <cell r="I1239">
            <v>16.170000000000002</v>
          </cell>
          <cell r="K1239" t="e">
            <v>#REF!</v>
          </cell>
          <cell r="L1239" t="e">
            <v>#REF!</v>
          </cell>
        </row>
        <row r="1240">
          <cell r="C1240" t="str">
            <v>AGESPISA - AREAIS</v>
          </cell>
        </row>
        <row r="1242">
          <cell r="C1242" t="str">
            <v>COMPOSIÇÃO DE PREÇO UNITÁRIO</v>
          </cell>
        </row>
        <row r="1244">
          <cell r="B1244">
            <v>45</v>
          </cell>
          <cell r="C1244">
            <v>45</v>
          </cell>
          <cell r="D1244" t="str">
            <v>TUBO PVC DEFOFO JEI DN500, NBR 7665</v>
          </cell>
          <cell r="I1244" t="str">
            <v>M</v>
          </cell>
          <cell r="K1244">
            <v>316.37</v>
          </cell>
        </row>
        <row r="1246">
          <cell r="C1246" t="str">
            <v>CÓDIGO</v>
          </cell>
          <cell r="D1246" t="str">
            <v>DESCRIÇÃO DO SERVIÇO</v>
          </cell>
          <cell r="F1246" t="str">
            <v>UNIDADE</v>
          </cell>
          <cell r="G1246" t="str">
            <v>COEF.</v>
          </cell>
          <cell r="H1246" t="str">
            <v>PR. UNITÁRIO</v>
          </cell>
          <cell r="I1246" t="str">
            <v>PR. TOTAL</v>
          </cell>
        </row>
        <row r="1247">
          <cell r="C1247" t="str">
            <v>IN1729</v>
          </cell>
          <cell r="D1247" t="str">
            <v>TUBO PVC DEFOFO JEI DN500, NBR</v>
          </cell>
          <cell r="F1247" t="str">
            <v>m</v>
          </cell>
          <cell r="G1247">
            <v>1.02</v>
          </cell>
          <cell r="H1247">
            <v>331.5</v>
          </cell>
          <cell r="I1247">
            <v>338.13</v>
          </cell>
          <cell r="K1247" t="str">
            <v>IN1729</v>
          </cell>
          <cell r="L1247">
            <v>1.2</v>
          </cell>
          <cell r="M1247">
            <v>316.37</v>
          </cell>
          <cell r="N1247">
            <v>379.64400000000001</v>
          </cell>
        </row>
        <row r="1248">
          <cell r="C1248">
            <v>0</v>
          </cell>
          <cell r="D1248">
            <v>0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M1248">
            <v>316.37</v>
          </cell>
          <cell r="N1248">
            <v>0</v>
          </cell>
        </row>
        <row r="1249">
          <cell r="C1249">
            <v>0</v>
          </cell>
          <cell r="D1249">
            <v>0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M1249">
            <v>316.37</v>
          </cell>
          <cell r="N1249">
            <v>0</v>
          </cell>
        </row>
        <row r="1250">
          <cell r="C1250">
            <v>0</v>
          </cell>
          <cell r="D1250">
            <v>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M1250">
            <v>316.37</v>
          </cell>
          <cell r="N1250">
            <v>0</v>
          </cell>
        </row>
        <row r="1251">
          <cell r="C1251">
            <v>0</v>
          </cell>
          <cell r="D1251">
            <v>0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M1251">
            <v>316.37</v>
          </cell>
          <cell r="N1251">
            <v>0</v>
          </cell>
        </row>
        <row r="1252">
          <cell r="C1252">
            <v>0</v>
          </cell>
          <cell r="D1252">
            <v>0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M1252">
            <v>316.37</v>
          </cell>
          <cell r="N1252">
            <v>0</v>
          </cell>
        </row>
        <row r="1253">
          <cell r="C1253">
            <v>0</v>
          </cell>
          <cell r="D1253">
            <v>0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M1253">
            <v>316.37</v>
          </cell>
          <cell r="N1253">
            <v>0</v>
          </cell>
        </row>
        <row r="1254">
          <cell r="C1254">
            <v>0</v>
          </cell>
          <cell r="D1254">
            <v>0</v>
          </cell>
          <cell r="F1254">
            <v>0</v>
          </cell>
          <cell r="G1254">
            <v>0</v>
          </cell>
          <cell r="H1254">
            <v>0</v>
          </cell>
          <cell r="I1254">
            <v>0</v>
          </cell>
          <cell r="M1254">
            <v>316.37</v>
          </cell>
          <cell r="N1254">
            <v>0</v>
          </cell>
        </row>
        <row r="1255">
          <cell r="C1255">
            <v>0</v>
          </cell>
          <cell r="D1255">
            <v>0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M1255">
            <v>316.37</v>
          </cell>
          <cell r="N1255">
            <v>0</v>
          </cell>
        </row>
        <row r="1256">
          <cell r="C1256">
            <v>0</v>
          </cell>
          <cell r="D1256">
            <v>0</v>
          </cell>
          <cell r="F1256">
            <v>0</v>
          </cell>
          <cell r="G1256">
            <v>0</v>
          </cell>
          <cell r="H1256">
            <v>0</v>
          </cell>
          <cell r="I1256">
            <v>0</v>
          </cell>
          <cell r="M1256">
            <v>316.37</v>
          </cell>
          <cell r="N1256">
            <v>0</v>
          </cell>
        </row>
        <row r="1257">
          <cell r="C1257">
            <v>0</v>
          </cell>
          <cell r="D1257">
            <v>0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M1257">
            <v>316.37</v>
          </cell>
          <cell r="N1257">
            <v>0</v>
          </cell>
        </row>
        <row r="1258">
          <cell r="C1258">
            <v>0</v>
          </cell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M1258">
            <v>316.37</v>
          </cell>
          <cell r="N1258">
            <v>0</v>
          </cell>
        </row>
        <row r="1259">
          <cell r="C1259">
            <v>0</v>
          </cell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M1259">
            <v>316.37</v>
          </cell>
          <cell r="N1259">
            <v>0</v>
          </cell>
        </row>
        <row r="1260">
          <cell r="C1260">
            <v>0</v>
          </cell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M1260">
            <v>316.37</v>
          </cell>
          <cell r="N1260">
            <v>0</v>
          </cell>
        </row>
        <row r="1261">
          <cell r="C1261">
            <v>0</v>
          </cell>
          <cell r="D1261">
            <v>0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M1261">
            <v>316.37</v>
          </cell>
          <cell r="N1261">
            <v>0</v>
          </cell>
        </row>
        <row r="1262">
          <cell r="C1262">
            <v>0</v>
          </cell>
          <cell r="D1262">
            <v>0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M1262">
            <v>316.37</v>
          </cell>
          <cell r="N1262">
            <v>0</v>
          </cell>
        </row>
        <row r="1263">
          <cell r="C1263">
            <v>0</v>
          </cell>
          <cell r="D1263">
            <v>0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M1263">
            <v>316.37</v>
          </cell>
          <cell r="N1263">
            <v>0</v>
          </cell>
        </row>
        <row r="1264">
          <cell r="C1264">
            <v>0</v>
          </cell>
          <cell r="D1264">
            <v>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M1264">
            <v>316.37</v>
          </cell>
          <cell r="N1264">
            <v>0</v>
          </cell>
        </row>
        <row r="1265">
          <cell r="C1265">
            <v>0</v>
          </cell>
          <cell r="D1265">
            <v>0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M1265">
            <v>316.37</v>
          </cell>
          <cell r="N1265">
            <v>0</v>
          </cell>
        </row>
        <row r="1266">
          <cell r="C1266">
            <v>0</v>
          </cell>
          <cell r="D1266">
            <v>0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M1266">
            <v>316.37</v>
          </cell>
          <cell r="N1266">
            <v>0</v>
          </cell>
        </row>
        <row r="1267">
          <cell r="C1267">
            <v>0</v>
          </cell>
          <cell r="D1267">
            <v>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M1267">
            <v>316.37</v>
          </cell>
          <cell r="N1267">
            <v>0</v>
          </cell>
        </row>
        <row r="1268">
          <cell r="C1268" t="str">
            <v xml:space="preserve">TOTAL </v>
          </cell>
          <cell r="I1268">
            <v>338.13</v>
          </cell>
        </row>
        <row r="1269">
          <cell r="C1269" t="str">
            <v>BDI %</v>
          </cell>
          <cell r="H1269">
            <v>0</v>
          </cell>
          <cell r="I1269">
            <v>0</v>
          </cell>
        </row>
        <row r="1270">
          <cell r="A1270">
            <v>45</v>
          </cell>
          <cell r="C1270" t="str">
            <v>TOTAL DO SERVIÇO</v>
          </cell>
          <cell r="I1270">
            <v>338.13</v>
          </cell>
          <cell r="K1270">
            <v>316.37</v>
          </cell>
          <cell r="L1270">
            <v>6.8780225685115548E-2</v>
          </cell>
        </row>
        <row r="1271">
          <cell r="C1271" t="str">
            <v>AGESPISA - AREAIS</v>
          </cell>
        </row>
        <row r="1273">
          <cell r="C1273" t="str">
            <v>COMPOSIÇÃO DE PREÇO UNITÁRIO</v>
          </cell>
        </row>
        <row r="1275">
          <cell r="B1275">
            <v>46</v>
          </cell>
          <cell r="C1275">
            <v>46</v>
          </cell>
          <cell r="D1275" t="str">
            <v>CURVA 45 PVC P/ REDE COLETORA PB JEI CT INJ  DN100</v>
          </cell>
          <cell r="I1275" t="str">
            <v>UND</v>
          </cell>
          <cell r="K1275">
            <v>21.56</v>
          </cell>
        </row>
        <row r="1277">
          <cell r="C1277" t="str">
            <v>CÓDIGO</v>
          </cell>
          <cell r="D1277" t="str">
            <v>DESCRIÇÃO DO SERVIÇO</v>
          </cell>
          <cell r="F1277" t="str">
            <v>UNIDADE</v>
          </cell>
          <cell r="G1277" t="str">
            <v>COEF.</v>
          </cell>
          <cell r="H1277" t="str">
            <v>PR. UNITÁRIO</v>
          </cell>
          <cell r="I1277" t="str">
            <v>PR. TOTAL</v>
          </cell>
        </row>
        <row r="1278">
          <cell r="C1278" t="str">
            <v>IN1730</v>
          </cell>
          <cell r="D1278" t="str">
            <v>CURVA 45 PVC P/ REDE COLETORA</v>
          </cell>
          <cell r="F1278" t="str">
            <v>UND</v>
          </cell>
          <cell r="G1278">
            <v>1</v>
          </cell>
          <cell r="H1278">
            <v>18</v>
          </cell>
          <cell r="I1278">
            <v>18</v>
          </cell>
          <cell r="K1278" t="str">
            <v>IN1730</v>
          </cell>
          <cell r="L1278">
            <v>1</v>
          </cell>
          <cell r="M1278">
            <v>21.56</v>
          </cell>
          <cell r="N1278">
            <v>21.56</v>
          </cell>
        </row>
        <row r="1279">
          <cell r="C1279">
            <v>0</v>
          </cell>
          <cell r="D1279">
            <v>0</v>
          </cell>
          <cell r="F1279">
            <v>0</v>
          </cell>
          <cell r="G1279">
            <v>0</v>
          </cell>
          <cell r="H1279">
            <v>0</v>
          </cell>
          <cell r="I1279">
            <v>0</v>
          </cell>
          <cell r="M1279">
            <v>21.56</v>
          </cell>
          <cell r="N1279">
            <v>0</v>
          </cell>
        </row>
        <row r="1280">
          <cell r="C1280">
            <v>0</v>
          </cell>
          <cell r="D1280">
            <v>0</v>
          </cell>
          <cell r="F1280">
            <v>0</v>
          </cell>
          <cell r="G1280">
            <v>0</v>
          </cell>
          <cell r="H1280">
            <v>0</v>
          </cell>
          <cell r="I1280">
            <v>0</v>
          </cell>
          <cell r="M1280">
            <v>21.56</v>
          </cell>
          <cell r="N1280">
            <v>0</v>
          </cell>
        </row>
        <row r="1281">
          <cell r="C1281">
            <v>0</v>
          </cell>
          <cell r="D1281">
            <v>0</v>
          </cell>
          <cell r="F1281">
            <v>0</v>
          </cell>
          <cell r="G1281">
            <v>0</v>
          </cell>
          <cell r="H1281">
            <v>0</v>
          </cell>
          <cell r="I1281">
            <v>0</v>
          </cell>
          <cell r="M1281">
            <v>21.56</v>
          </cell>
          <cell r="N1281">
            <v>0</v>
          </cell>
        </row>
        <row r="1282">
          <cell r="C1282">
            <v>0</v>
          </cell>
          <cell r="D1282">
            <v>0</v>
          </cell>
          <cell r="F1282">
            <v>0</v>
          </cell>
          <cell r="G1282">
            <v>0</v>
          </cell>
          <cell r="H1282">
            <v>0</v>
          </cell>
          <cell r="I1282">
            <v>0</v>
          </cell>
          <cell r="M1282">
            <v>21.56</v>
          </cell>
          <cell r="N1282">
            <v>0</v>
          </cell>
        </row>
        <row r="1283">
          <cell r="C1283">
            <v>0</v>
          </cell>
          <cell r="D1283">
            <v>0</v>
          </cell>
          <cell r="F1283">
            <v>0</v>
          </cell>
          <cell r="G1283">
            <v>0</v>
          </cell>
          <cell r="H1283">
            <v>0</v>
          </cell>
          <cell r="I1283">
            <v>0</v>
          </cell>
          <cell r="M1283">
            <v>21.56</v>
          </cell>
          <cell r="N1283">
            <v>0</v>
          </cell>
        </row>
        <row r="1284">
          <cell r="C1284">
            <v>0</v>
          </cell>
          <cell r="D1284">
            <v>0</v>
          </cell>
          <cell r="F1284">
            <v>0</v>
          </cell>
          <cell r="G1284">
            <v>0</v>
          </cell>
          <cell r="H1284">
            <v>0</v>
          </cell>
          <cell r="I1284">
            <v>0</v>
          </cell>
          <cell r="M1284">
            <v>21.56</v>
          </cell>
          <cell r="N1284">
            <v>0</v>
          </cell>
        </row>
        <row r="1285">
          <cell r="C1285">
            <v>0</v>
          </cell>
          <cell r="D1285">
            <v>0</v>
          </cell>
          <cell r="F1285">
            <v>0</v>
          </cell>
          <cell r="G1285">
            <v>0</v>
          </cell>
          <cell r="H1285">
            <v>0</v>
          </cell>
          <cell r="I1285">
            <v>0</v>
          </cell>
          <cell r="M1285">
            <v>21.56</v>
          </cell>
          <cell r="N1285">
            <v>0</v>
          </cell>
        </row>
        <row r="1286">
          <cell r="C1286">
            <v>0</v>
          </cell>
          <cell r="D1286">
            <v>0</v>
          </cell>
          <cell r="F1286">
            <v>0</v>
          </cell>
          <cell r="G1286">
            <v>0</v>
          </cell>
          <cell r="H1286">
            <v>0</v>
          </cell>
          <cell r="I1286">
            <v>0</v>
          </cell>
          <cell r="M1286">
            <v>21.56</v>
          </cell>
          <cell r="N1286">
            <v>0</v>
          </cell>
        </row>
        <row r="1287">
          <cell r="C1287">
            <v>0</v>
          </cell>
          <cell r="D1287">
            <v>0</v>
          </cell>
          <cell r="F1287">
            <v>0</v>
          </cell>
          <cell r="G1287">
            <v>0</v>
          </cell>
          <cell r="H1287">
            <v>0</v>
          </cell>
          <cell r="I1287">
            <v>0</v>
          </cell>
          <cell r="M1287">
            <v>21.56</v>
          </cell>
          <cell r="N1287">
            <v>0</v>
          </cell>
        </row>
        <row r="1288">
          <cell r="C1288">
            <v>0</v>
          </cell>
          <cell r="D1288">
            <v>0</v>
          </cell>
          <cell r="F1288">
            <v>0</v>
          </cell>
          <cell r="G1288">
            <v>0</v>
          </cell>
          <cell r="H1288">
            <v>0</v>
          </cell>
          <cell r="I1288">
            <v>0</v>
          </cell>
          <cell r="M1288">
            <v>21.56</v>
          </cell>
          <cell r="N1288">
            <v>0</v>
          </cell>
        </row>
        <row r="1289">
          <cell r="C1289">
            <v>0</v>
          </cell>
          <cell r="D1289">
            <v>0</v>
          </cell>
          <cell r="F1289">
            <v>0</v>
          </cell>
          <cell r="G1289">
            <v>0</v>
          </cell>
          <cell r="H1289">
            <v>0</v>
          </cell>
          <cell r="I1289">
            <v>0</v>
          </cell>
          <cell r="M1289">
            <v>21.56</v>
          </cell>
          <cell r="N1289">
            <v>0</v>
          </cell>
        </row>
        <row r="1290">
          <cell r="C1290">
            <v>0</v>
          </cell>
          <cell r="D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M1290">
            <v>21.56</v>
          </cell>
          <cell r="N1290">
            <v>0</v>
          </cell>
        </row>
        <row r="1291">
          <cell r="C1291">
            <v>0</v>
          </cell>
          <cell r="D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M1291">
            <v>21.56</v>
          </cell>
          <cell r="N1291">
            <v>0</v>
          </cell>
        </row>
        <row r="1292">
          <cell r="C1292">
            <v>0</v>
          </cell>
          <cell r="D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M1292">
            <v>21.56</v>
          </cell>
          <cell r="N1292">
            <v>0</v>
          </cell>
        </row>
        <row r="1293">
          <cell r="C1293">
            <v>0</v>
          </cell>
          <cell r="D1293">
            <v>0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M1293">
            <v>21.56</v>
          </cell>
          <cell r="N1293">
            <v>0</v>
          </cell>
        </row>
        <row r="1294">
          <cell r="C1294">
            <v>0</v>
          </cell>
          <cell r="D1294">
            <v>0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M1294">
            <v>21.56</v>
          </cell>
          <cell r="N1294">
            <v>0</v>
          </cell>
        </row>
        <row r="1295">
          <cell r="C1295">
            <v>0</v>
          </cell>
          <cell r="D1295">
            <v>0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M1295">
            <v>21.56</v>
          </cell>
          <cell r="N1295">
            <v>0</v>
          </cell>
        </row>
        <row r="1296">
          <cell r="C1296">
            <v>0</v>
          </cell>
          <cell r="D1296">
            <v>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M1296">
            <v>21.56</v>
          </cell>
          <cell r="N1296">
            <v>0</v>
          </cell>
        </row>
        <row r="1297">
          <cell r="C1297">
            <v>0</v>
          </cell>
          <cell r="D1297">
            <v>0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M1297">
            <v>21.56</v>
          </cell>
          <cell r="N1297">
            <v>0</v>
          </cell>
        </row>
        <row r="1298">
          <cell r="C1298">
            <v>0</v>
          </cell>
          <cell r="D1298">
            <v>0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M1298">
            <v>21.56</v>
          </cell>
          <cell r="N1298">
            <v>0</v>
          </cell>
        </row>
        <row r="1299">
          <cell r="C1299" t="str">
            <v xml:space="preserve">TOTAL </v>
          </cell>
          <cell r="I1299">
            <v>18</v>
          </cell>
        </row>
        <row r="1300">
          <cell r="C1300" t="str">
            <v>BDI %</v>
          </cell>
          <cell r="H1300">
            <v>0</v>
          </cell>
          <cell r="I1300">
            <v>0</v>
          </cell>
        </row>
        <row r="1301">
          <cell r="A1301">
            <v>46</v>
          </cell>
          <cell r="C1301" t="str">
            <v>TOTAL DO SERVIÇO</v>
          </cell>
          <cell r="I1301">
            <v>18</v>
          </cell>
          <cell r="K1301" t="e">
            <v>#REF!</v>
          </cell>
          <cell r="L1301" t="e">
            <v>#REF!</v>
          </cell>
        </row>
        <row r="1302">
          <cell r="C1302" t="str">
            <v>AGESPISA - AREAIS</v>
          </cell>
        </row>
        <row r="1304">
          <cell r="C1304" t="str">
            <v>COMPOSIÇÃO DE PREÇO UNITÁRIO</v>
          </cell>
        </row>
        <row r="1306">
          <cell r="B1306">
            <v>47</v>
          </cell>
          <cell r="C1306">
            <v>47</v>
          </cell>
          <cell r="D1306" t="str">
            <v>TESTE DE ESTANQUEIDADE EM TUBULAÇÕES P/ REDE DE ESGOTOS</v>
          </cell>
          <cell r="I1306" t="str">
            <v>M</v>
          </cell>
          <cell r="K1306">
            <v>0.73</v>
          </cell>
        </row>
        <row r="1308">
          <cell r="C1308" t="str">
            <v>CÓDIGO</v>
          </cell>
          <cell r="D1308" t="str">
            <v>DESCRIÇÃO DO SERVIÇO</v>
          </cell>
          <cell r="F1308" t="str">
            <v>UNIDADE</v>
          </cell>
          <cell r="G1308" t="str">
            <v>COEF.</v>
          </cell>
          <cell r="H1308" t="str">
            <v>PR. UNITÁRIO</v>
          </cell>
          <cell r="I1308" t="str">
            <v>PR. TOTAL</v>
          </cell>
        </row>
        <row r="1309">
          <cell r="C1309" t="str">
            <v>IN1731</v>
          </cell>
          <cell r="D1309" t="str">
            <v>TESTE DE ESTANQUEIDADE EM TUBU</v>
          </cell>
          <cell r="F1309" t="str">
            <v>M</v>
          </cell>
          <cell r="G1309">
            <v>1</v>
          </cell>
          <cell r="H1309">
            <v>0.56999999999999995</v>
          </cell>
          <cell r="I1309">
            <v>0.56999999999999995</v>
          </cell>
          <cell r="K1309" t="str">
            <v>IN1731</v>
          </cell>
          <cell r="L1309">
            <v>1</v>
          </cell>
          <cell r="M1309">
            <v>0.73</v>
          </cell>
          <cell r="N1309">
            <v>0.73</v>
          </cell>
        </row>
        <row r="1310">
          <cell r="C1310">
            <v>0</v>
          </cell>
          <cell r="D1310">
            <v>0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M1310">
            <v>0.73</v>
          </cell>
          <cell r="N1310">
            <v>0</v>
          </cell>
        </row>
        <row r="1311">
          <cell r="C1311">
            <v>0</v>
          </cell>
          <cell r="D1311">
            <v>0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M1311">
            <v>0.73</v>
          </cell>
          <cell r="N1311">
            <v>0</v>
          </cell>
        </row>
        <row r="1312">
          <cell r="C1312">
            <v>0</v>
          </cell>
          <cell r="D1312">
            <v>0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M1312">
            <v>0.73</v>
          </cell>
          <cell r="N1312">
            <v>0</v>
          </cell>
        </row>
        <row r="1313">
          <cell r="C1313">
            <v>0</v>
          </cell>
          <cell r="D1313">
            <v>0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  <cell r="M1313">
            <v>0.73</v>
          </cell>
          <cell r="N1313">
            <v>0</v>
          </cell>
        </row>
        <row r="1314">
          <cell r="C1314">
            <v>0</v>
          </cell>
          <cell r="D1314">
            <v>0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  <cell r="M1314">
            <v>0.73</v>
          </cell>
          <cell r="N1314">
            <v>0</v>
          </cell>
        </row>
        <row r="1315">
          <cell r="C1315">
            <v>0</v>
          </cell>
          <cell r="D1315">
            <v>0</v>
          </cell>
          <cell r="F1315">
            <v>0</v>
          </cell>
          <cell r="G1315">
            <v>0</v>
          </cell>
          <cell r="H1315">
            <v>0</v>
          </cell>
          <cell r="I1315">
            <v>0</v>
          </cell>
          <cell r="M1315">
            <v>0.73</v>
          </cell>
          <cell r="N1315">
            <v>0</v>
          </cell>
        </row>
        <row r="1316">
          <cell r="C1316">
            <v>0</v>
          </cell>
          <cell r="D1316">
            <v>0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M1316">
            <v>0.73</v>
          </cell>
          <cell r="N1316">
            <v>0</v>
          </cell>
        </row>
        <row r="1317">
          <cell r="C1317">
            <v>0</v>
          </cell>
          <cell r="D1317">
            <v>0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  <cell r="M1317">
            <v>0.73</v>
          </cell>
          <cell r="N1317">
            <v>0</v>
          </cell>
        </row>
        <row r="1318">
          <cell r="C1318">
            <v>0</v>
          </cell>
          <cell r="D1318">
            <v>0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  <cell r="M1318">
            <v>0.73</v>
          </cell>
          <cell r="N1318">
            <v>0</v>
          </cell>
        </row>
        <row r="1319">
          <cell r="C1319">
            <v>0</v>
          </cell>
          <cell r="D1319">
            <v>0</v>
          </cell>
          <cell r="F1319">
            <v>0</v>
          </cell>
          <cell r="G1319">
            <v>0</v>
          </cell>
          <cell r="H1319">
            <v>0</v>
          </cell>
          <cell r="I1319">
            <v>0</v>
          </cell>
          <cell r="M1319">
            <v>0.73</v>
          </cell>
          <cell r="N1319">
            <v>0</v>
          </cell>
        </row>
        <row r="1320">
          <cell r="C1320">
            <v>0</v>
          </cell>
          <cell r="D1320">
            <v>0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M1320">
            <v>0.73</v>
          </cell>
          <cell r="N1320">
            <v>0</v>
          </cell>
        </row>
        <row r="1321">
          <cell r="C1321">
            <v>0</v>
          </cell>
          <cell r="D1321">
            <v>0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M1321">
            <v>0.73</v>
          </cell>
          <cell r="N1321">
            <v>0</v>
          </cell>
        </row>
        <row r="1322">
          <cell r="C1322">
            <v>0</v>
          </cell>
          <cell r="D1322">
            <v>0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M1322">
            <v>0.73</v>
          </cell>
          <cell r="N1322">
            <v>0</v>
          </cell>
        </row>
        <row r="1323">
          <cell r="C1323">
            <v>0</v>
          </cell>
          <cell r="D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M1323">
            <v>0.73</v>
          </cell>
          <cell r="N1323">
            <v>0</v>
          </cell>
        </row>
        <row r="1324">
          <cell r="C1324">
            <v>0</v>
          </cell>
          <cell r="D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M1324">
            <v>0.73</v>
          </cell>
          <cell r="N1324">
            <v>0</v>
          </cell>
        </row>
        <row r="1325">
          <cell r="C1325">
            <v>0</v>
          </cell>
          <cell r="D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M1325">
            <v>0.73</v>
          </cell>
          <cell r="N1325">
            <v>0</v>
          </cell>
        </row>
        <row r="1326">
          <cell r="C1326">
            <v>0</v>
          </cell>
          <cell r="D1326">
            <v>0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M1326">
            <v>0.73</v>
          </cell>
          <cell r="N1326">
            <v>0</v>
          </cell>
        </row>
        <row r="1327">
          <cell r="C1327">
            <v>0</v>
          </cell>
          <cell r="D1327">
            <v>0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M1327">
            <v>0.73</v>
          </cell>
          <cell r="N1327">
            <v>0</v>
          </cell>
        </row>
        <row r="1328">
          <cell r="C1328">
            <v>0</v>
          </cell>
          <cell r="D1328">
            <v>0</v>
          </cell>
          <cell r="F1328">
            <v>0</v>
          </cell>
          <cell r="G1328">
            <v>0</v>
          </cell>
          <cell r="H1328">
            <v>0</v>
          </cell>
          <cell r="I1328">
            <v>0</v>
          </cell>
          <cell r="M1328">
            <v>0.73</v>
          </cell>
          <cell r="N1328">
            <v>0</v>
          </cell>
        </row>
        <row r="1329">
          <cell r="C1329">
            <v>0</v>
          </cell>
          <cell r="D1329">
            <v>0</v>
          </cell>
          <cell r="F1329">
            <v>0</v>
          </cell>
          <cell r="G1329">
            <v>0</v>
          </cell>
          <cell r="H1329">
            <v>0</v>
          </cell>
          <cell r="I1329">
            <v>0</v>
          </cell>
          <cell r="M1329">
            <v>0.73</v>
          </cell>
          <cell r="N1329">
            <v>0</v>
          </cell>
        </row>
        <row r="1330">
          <cell r="C1330" t="str">
            <v xml:space="preserve">TOTAL </v>
          </cell>
          <cell r="I1330">
            <v>0.56999999999999995</v>
          </cell>
        </row>
        <row r="1331">
          <cell r="C1331" t="str">
            <v>BDI %</v>
          </cell>
          <cell r="H1331">
            <v>0</v>
          </cell>
          <cell r="I1331">
            <v>0</v>
          </cell>
        </row>
        <row r="1332">
          <cell r="A1332">
            <v>47</v>
          </cell>
          <cell r="C1332" t="str">
            <v>TOTAL DO SERVIÇO</v>
          </cell>
          <cell r="I1332">
            <v>0.56999999999999995</v>
          </cell>
          <cell r="K1332" t="e">
            <v>#REF!</v>
          </cell>
          <cell r="L1332" t="e">
            <v>#REF!</v>
          </cell>
        </row>
        <row r="1333">
          <cell r="C1333" t="str">
            <v>AGESPISA - AREAIS</v>
          </cell>
        </row>
        <row r="1335">
          <cell r="C1335" t="str">
            <v>COMPOSIÇÃO DE PREÇO UNITÁRIO</v>
          </cell>
        </row>
        <row r="1337">
          <cell r="B1337">
            <v>48</v>
          </cell>
          <cell r="C1337">
            <v>48</v>
          </cell>
          <cell r="D1337" t="str">
            <v>ASSENTAMENTO DE TUBO DE CONCRETO CENTRIFUGADO CA 3 DN 700</v>
          </cell>
          <cell r="I1337" t="str">
            <v>M</v>
          </cell>
          <cell r="K1337">
            <v>39.69</v>
          </cell>
        </row>
        <row r="1339">
          <cell r="C1339" t="str">
            <v>CÓDIGO</v>
          </cell>
          <cell r="D1339" t="str">
            <v>DESCRIÇÃO DO SERVIÇO</v>
          </cell>
          <cell r="F1339" t="str">
            <v>UNIDADE</v>
          </cell>
          <cell r="G1339" t="str">
            <v>COEF.</v>
          </cell>
          <cell r="H1339" t="str">
            <v>PR. UNITÁRIO</v>
          </cell>
          <cell r="I1339" t="str">
            <v>PR. TOTAL</v>
          </cell>
        </row>
        <row r="1340">
          <cell r="C1340" t="str">
            <v>IE0288</v>
          </cell>
          <cell r="D1340" t="str">
            <v>TALHA TIRFOR 3,2 T (CHP)</v>
          </cell>
          <cell r="F1340" t="str">
            <v>H</v>
          </cell>
          <cell r="G1340">
            <v>1.1299999999999999</v>
          </cell>
          <cell r="H1340">
            <v>1.86</v>
          </cell>
          <cell r="I1340">
            <v>2.1</v>
          </cell>
          <cell r="K1340" t="str">
            <v>IE0288</v>
          </cell>
          <cell r="L1340">
            <v>1.1299999999999999</v>
          </cell>
          <cell r="M1340">
            <v>39.69</v>
          </cell>
          <cell r="N1340">
            <v>44.849699999999991</v>
          </cell>
        </row>
        <row r="1341">
          <cell r="C1341" t="str">
            <v>IH0006</v>
          </cell>
          <cell r="D1341" t="str">
            <v>SERVENTE</v>
          </cell>
          <cell r="F1341" t="str">
            <v>H</v>
          </cell>
          <cell r="G1341">
            <v>1.1299999999999999</v>
          </cell>
          <cell r="H1341">
            <v>4.4723219814241482</v>
          </cell>
          <cell r="I1341">
            <v>5.05</v>
          </cell>
          <cell r="K1341" t="str">
            <v>IH0006</v>
          </cell>
          <cell r="L1341">
            <v>1.1299999999999999</v>
          </cell>
          <cell r="M1341">
            <v>39.69</v>
          </cell>
          <cell r="N1341">
            <v>44.849699999999991</v>
          </cell>
        </row>
        <row r="1342">
          <cell r="C1342" t="str">
            <v>IH0138</v>
          </cell>
          <cell r="D1342" t="str">
            <v>ENCANADOR</v>
          </cell>
          <cell r="F1342" t="str">
            <v>H</v>
          </cell>
          <cell r="G1342">
            <v>1.1299999999999999</v>
          </cell>
          <cell r="H1342">
            <v>6.2786377708978325</v>
          </cell>
          <cell r="I1342">
            <v>7.09</v>
          </cell>
          <cell r="K1342" t="str">
            <v>IH0138</v>
          </cell>
          <cell r="L1342">
            <v>1.1299999999999999</v>
          </cell>
          <cell r="M1342">
            <v>39.69</v>
          </cell>
          <cell r="N1342">
            <v>44.849699999999991</v>
          </cell>
        </row>
        <row r="1343">
          <cell r="C1343" t="str">
            <v>IN0644</v>
          </cell>
          <cell r="D1343" t="str">
            <v>CAMINH+O COMERC. EQUIP.        C/GUINDASTE (CHP)</v>
          </cell>
          <cell r="F1343" t="str">
            <v>H</v>
          </cell>
          <cell r="G1343">
            <v>0.06</v>
          </cell>
          <cell r="H1343">
            <v>71.41</v>
          </cell>
          <cell r="I1343">
            <v>4.28</v>
          </cell>
          <cell r="K1343" t="str">
            <v>IN0644</v>
          </cell>
          <cell r="L1343">
            <v>0.06</v>
          </cell>
          <cell r="M1343">
            <v>39.69</v>
          </cell>
          <cell r="N1343">
            <v>2.3813999999999997</v>
          </cell>
        </row>
        <row r="1344">
          <cell r="C1344" t="str">
            <v>IN0654</v>
          </cell>
          <cell r="D1344" t="str">
            <v>ESCAVADEIRA HIDR-ULICA (CHP)</v>
          </cell>
          <cell r="F1344" t="str">
            <v>H</v>
          </cell>
          <cell r="G1344">
            <v>0.06</v>
          </cell>
          <cell r="H1344">
            <v>124.62374613003095</v>
          </cell>
          <cell r="I1344">
            <v>7.48</v>
          </cell>
          <cell r="K1344" t="str">
            <v>IN0654</v>
          </cell>
          <cell r="L1344">
            <v>0.06</v>
          </cell>
          <cell r="M1344">
            <v>39.69</v>
          </cell>
          <cell r="N1344">
            <v>2.3813999999999997</v>
          </cell>
        </row>
        <row r="1345">
          <cell r="C1345">
            <v>0</v>
          </cell>
          <cell r="D1345">
            <v>0</v>
          </cell>
          <cell r="F1345">
            <v>0</v>
          </cell>
          <cell r="G1345">
            <v>0</v>
          </cell>
          <cell r="H1345">
            <v>0</v>
          </cell>
          <cell r="I1345">
            <v>0</v>
          </cell>
          <cell r="M1345">
            <v>39.69</v>
          </cell>
          <cell r="N1345">
            <v>0</v>
          </cell>
        </row>
        <row r="1346">
          <cell r="C1346">
            <v>0</v>
          </cell>
          <cell r="D1346">
            <v>0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  <cell r="M1346">
            <v>39.69</v>
          </cell>
          <cell r="N1346">
            <v>0</v>
          </cell>
        </row>
        <row r="1347">
          <cell r="C1347">
            <v>0</v>
          </cell>
          <cell r="D1347">
            <v>0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  <cell r="M1347">
            <v>39.69</v>
          </cell>
          <cell r="N1347">
            <v>0</v>
          </cell>
        </row>
        <row r="1348">
          <cell r="C1348">
            <v>0</v>
          </cell>
          <cell r="D1348">
            <v>0</v>
          </cell>
          <cell r="F1348">
            <v>0</v>
          </cell>
          <cell r="G1348">
            <v>0</v>
          </cell>
          <cell r="H1348">
            <v>0</v>
          </cell>
          <cell r="I1348">
            <v>0</v>
          </cell>
          <cell r="M1348">
            <v>39.69</v>
          </cell>
          <cell r="N1348">
            <v>0</v>
          </cell>
        </row>
        <row r="1349">
          <cell r="C1349">
            <v>0</v>
          </cell>
          <cell r="D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M1349">
            <v>39.69</v>
          </cell>
          <cell r="N1349">
            <v>0</v>
          </cell>
        </row>
        <row r="1350">
          <cell r="C1350">
            <v>0</v>
          </cell>
          <cell r="D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M1350">
            <v>39.69</v>
          </cell>
          <cell r="N1350">
            <v>0</v>
          </cell>
        </row>
        <row r="1351">
          <cell r="C1351">
            <v>0</v>
          </cell>
          <cell r="D1351">
            <v>0</v>
          </cell>
          <cell r="F1351">
            <v>0</v>
          </cell>
          <cell r="G1351">
            <v>0</v>
          </cell>
          <cell r="H1351">
            <v>0</v>
          </cell>
          <cell r="I1351">
            <v>0</v>
          </cell>
          <cell r="M1351">
            <v>39.69</v>
          </cell>
          <cell r="N1351">
            <v>0</v>
          </cell>
        </row>
        <row r="1352">
          <cell r="C1352">
            <v>0</v>
          </cell>
          <cell r="D1352">
            <v>0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M1352">
            <v>39.69</v>
          </cell>
          <cell r="N1352">
            <v>0</v>
          </cell>
        </row>
        <row r="1353">
          <cell r="C1353">
            <v>0</v>
          </cell>
          <cell r="D1353">
            <v>0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M1353">
            <v>39.69</v>
          </cell>
          <cell r="N1353">
            <v>0</v>
          </cell>
        </row>
        <row r="1354">
          <cell r="C1354">
            <v>0</v>
          </cell>
          <cell r="D1354">
            <v>0</v>
          </cell>
          <cell r="F1354">
            <v>0</v>
          </cell>
          <cell r="G1354">
            <v>0</v>
          </cell>
          <cell r="H1354">
            <v>0</v>
          </cell>
          <cell r="I1354">
            <v>0</v>
          </cell>
          <cell r="M1354">
            <v>39.69</v>
          </cell>
          <cell r="N1354">
            <v>0</v>
          </cell>
        </row>
        <row r="1355">
          <cell r="C1355">
            <v>0</v>
          </cell>
          <cell r="D1355">
            <v>0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M1355">
            <v>39.69</v>
          </cell>
          <cell r="N1355">
            <v>0</v>
          </cell>
        </row>
        <row r="1356">
          <cell r="C1356">
            <v>0</v>
          </cell>
          <cell r="D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M1356">
            <v>39.69</v>
          </cell>
          <cell r="N1356">
            <v>0</v>
          </cell>
        </row>
        <row r="1357">
          <cell r="C1357">
            <v>0</v>
          </cell>
          <cell r="D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M1357">
            <v>39.69</v>
          </cell>
          <cell r="N1357">
            <v>0</v>
          </cell>
        </row>
        <row r="1358">
          <cell r="C1358">
            <v>0</v>
          </cell>
          <cell r="D1358">
            <v>0</v>
          </cell>
          <cell r="F1358">
            <v>0</v>
          </cell>
          <cell r="G1358">
            <v>0</v>
          </cell>
          <cell r="H1358">
            <v>0</v>
          </cell>
          <cell r="I1358">
            <v>0</v>
          </cell>
          <cell r="M1358">
            <v>39.69</v>
          </cell>
          <cell r="N1358">
            <v>0</v>
          </cell>
        </row>
        <row r="1359">
          <cell r="C1359">
            <v>0</v>
          </cell>
          <cell r="D1359">
            <v>0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M1359">
            <v>39.69</v>
          </cell>
          <cell r="N1359">
            <v>0</v>
          </cell>
        </row>
        <row r="1360">
          <cell r="C1360">
            <v>0</v>
          </cell>
          <cell r="D1360">
            <v>0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  <cell r="M1360">
            <v>39.69</v>
          </cell>
          <cell r="N1360">
            <v>0</v>
          </cell>
        </row>
        <row r="1361">
          <cell r="C1361" t="str">
            <v xml:space="preserve">TOTAL </v>
          </cell>
          <cell r="I1361">
            <v>26</v>
          </cell>
        </row>
        <row r="1362">
          <cell r="C1362" t="str">
            <v>BDI %</v>
          </cell>
          <cell r="H1362">
            <v>0</v>
          </cell>
          <cell r="I1362">
            <v>0</v>
          </cell>
        </row>
        <row r="1363">
          <cell r="A1363">
            <v>48</v>
          </cell>
          <cell r="C1363" t="str">
            <v>TOTAL DO SERVIÇO</v>
          </cell>
          <cell r="I1363">
            <v>26</v>
          </cell>
          <cell r="K1363" t="e">
            <v>#REF!</v>
          </cell>
          <cell r="L1363" t="e">
            <v>#REF!</v>
          </cell>
        </row>
        <row r="1364">
          <cell r="C1364" t="str">
            <v>AGESPISA - AREAIS</v>
          </cell>
        </row>
        <row r="1366">
          <cell r="C1366" t="str">
            <v>COMPOSIÇÃO DE PREÇO UNITÁRIO</v>
          </cell>
        </row>
        <row r="1368">
          <cell r="B1368">
            <v>49</v>
          </cell>
          <cell r="C1368">
            <v>49</v>
          </cell>
          <cell r="D1368" t="str">
            <v>PV EM CONCRETO ARMADO FCK=20MPA, "IN LOCO", D=100CM C/ PROF. DE 3,00M C/ CHAMINÉ S/ TAMPÃO</v>
          </cell>
          <cell r="I1368" t="str">
            <v>UND</v>
          </cell>
          <cell r="K1368">
            <v>1419.93</v>
          </cell>
        </row>
        <row r="1370">
          <cell r="C1370" t="str">
            <v>CÓDIGO</v>
          </cell>
          <cell r="D1370" t="str">
            <v>DESCRIÇÃO DO SERVIÇO</v>
          </cell>
          <cell r="F1370" t="str">
            <v>UNIDADE</v>
          </cell>
          <cell r="G1370" t="str">
            <v>COEF.</v>
          </cell>
          <cell r="H1370" t="str">
            <v>PR. UNITÁRIO</v>
          </cell>
          <cell r="I1370" t="str">
            <v>PR. TOTAL</v>
          </cell>
        </row>
        <row r="1371">
          <cell r="C1371" t="str">
            <v>CA0097</v>
          </cell>
          <cell r="D1371" t="str">
            <v>CIMBRAMENTO DE MADEIRA</v>
          </cell>
          <cell r="F1371" t="str">
            <v>M3</v>
          </cell>
          <cell r="G1371">
            <v>1.62</v>
          </cell>
          <cell r="H1371">
            <v>9.587479876160991</v>
          </cell>
          <cell r="I1371">
            <v>15.53</v>
          </cell>
          <cell r="K1371" t="str">
            <v>CA0097</v>
          </cell>
          <cell r="L1371">
            <v>1.62</v>
          </cell>
          <cell r="M1371">
            <v>1419.93</v>
          </cell>
          <cell r="N1371">
            <v>2300.2866000000004</v>
          </cell>
        </row>
        <row r="1372">
          <cell r="C1372" t="str">
            <v>CA0122</v>
          </cell>
          <cell r="D1372" t="str">
            <v>LASTRO DE CONCRETO SIMPLES,    CONSUMO MÍNIMO DE CIMENTO 150</v>
          </cell>
          <cell r="F1372" t="str">
            <v>M3</v>
          </cell>
          <cell r="G1372">
            <v>0.08</v>
          </cell>
          <cell r="H1372">
            <v>186.07494133746127</v>
          </cell>
          <cell r="I1372">
            <v>14.89</v>
          </cell>
          <cell r="K1372" t="str">
            <v>CA0122</v>
          </cell>
          <cell r="L1372">
            <v>0.08</v>
          </cell>
          <cell r="M1372">
            <v>1419.93</v>
          </cell>
          <cell r="N1372">
            <v>113.59440000000001</v>
          </cell>
        </row>
        <row r="1373">
          <cell r="C1373" t="str">
            <v>CA0138</v>
          </cell>
          <cell r="D1373" t="str">
            <v>FORMA PLANA EM TÁBUA DE PINHO, P/ FUNDAÇÕES</v>
          </cell>
          <cell r="F1373" t="str">
            <v>M2</v>
          </cell>
          <cell r="G1373">
            <v>2</v>
          </cell>
          <cell r="H1373">
            <v>18.270959752321982</v>
          </cell>
          <cell r="I1373">
            <v>36.54</v>
          </cell>
          <cell r="K1373" t="str">
            <v>CA0138</v>
          </cell>
          <cell r="L1373">
            <v>2</v>
          </cell>
          <cell r="M1373">
            <v>1419.93</v>
          </cell>
          <cell r="N1373">
            <v>2839.86</v>
          </cell>
        </row>
        <row r="1374">
          <cell r="C1374" t="str">
            <v>CA0149</v>
          </cell>
          <cell r="D1374" t="str">
            <v>FORMA CURVA EM TÁBUA DE PINHO, P/ ESTRUTURAS</v>
          </cell>
          <cell r="F1374" t="str">
            <v>M2</v>
          </cell>
          <cell r="G1374">
            <v>3.14</v>
          </cell>
          <cell r="H1374">
            <v>44.195187306501552</v>
          </cell>
          <cell r="I1374">
            <v>138.77000000000001</v>
          </cell>
          <cell r="K1374" t="str">
            <v>CA0149</v>
          </cell>
          <cell r="L1374">
            <v>3.14</v>
          </cell>
          <cell r="M1374">
            <v>1419.93</v>
          </cell>
          <cell r="N1374">
            <v>4458.5802000000003</v>
          </cell>
        </row>
        <row r="1375">
          <cell r="C1375" t="str">
            <v>CA0152</v>
          </cell>
          <cell r="D1375" t="str">
            <v>DESFORMA DE ESTRUTURAS, ALTURA OU PROFUNDIDADE MAIOR QUE 1.50</v>
          </cell>
          <cell r="F1375" t="str">
            <v>M2</v>
          </cell>
          <cell r="G1375">
            <v>3.14</v>
          </cell>
          <cell r="H1375">
            <v>9.4005696594427235</v>
          </cell>
          <cell r="I1375">
            <v>29.52</v>
          </cell>
          <cell r="K1375" t="str">
            <v>CA0152</v>
          </cell>
          <cell r="L1375">
            <v>3.14</v>
          </cell>
          <cell r="M1375">
            <v>1419.93</v>
          </cell>
          <cell r="N1375">
            <v>4458.5802000000003</v>
          </cell>
        </row>
        <row r="1376">
          <cell r="C1376" t="str">
            <v>CA0154</v>
          </cell>
          <cell r="D1376" t="str">
            <v>ARMADURA DE AÇO CA 50,         FORNECIMENTO E COLOCAÇÃO</v>
          </cell>
          <cell r="F1376" t="str">
            <v>KG</v>
          </cell>
          <cell r="G1376">
            <v>75</v>
          </cell>
          <cell r="H1376">
            <v>5.4190959752321985</v>
          </cell>
          <cell r="I1376">
            <v>406.43</v>
          </cell>
          <cell r="K1376" t="str">
            <v>CA0154</v>
          </cell>
          <cell r="L1376">
            <v>75</v>
          </cell>
          <cell r="M1376">
            <v>1419.93</v>
          </cell>
          <cell r="N1376">
            <v>106494.75</v>
          </cell>
        </row>
        <row r="1377">
          <cell r="C1377" t="str">
            <v>CA0165</v>
          </cell>
          <cell r="D1377" t="str">
            <v>CONCRETO ESTRUTURAL (FCK = 15  MPA) - PREPARO EM BETONEIRA</v>
          </cell>
          <cell r="F1377" t="str">
            <v>M3</v>
          </cell>
          <cell r="G1377">
            <v>0.94</v>
          </cell>
          <cell r="H1377">
            <v>206.95805588854489</v>
          </cell>
          <cell r="I1377">
            <v>194.54</v>
          </cell>
          <cell r="K1377" t="str">
            <v>CA0165</v>
          </cell>
          <cell r="L1377">
            <v>0.94</v>
          </cell>
          <cell r="M1377">
            <v>1419.93</v>
          </cell>
          <cell r="N1377">
            <v>1334.7341999999999</v>
          </cell>
        </row>
        <row r="1378">
          <cell r="C1378" t="str">
            <v>CA0167</v>
          </cell>
          <cell r="D1378" t="str">
            <v>LANÇAMENTO OU BOMBEAMENTO E    ADENSAMENTO DE CONCRETO-ALTURA</v>
          </cell>
          <cell r="F1378" t="str">
            <v>M3</v>
          </cell>
          <cell r="G1378">
            <v>0.94</v>
          </cell>
          <cell r="H1378">
            <v>37.374913467492263</v>
          </cell>
          <cell r="I1378">
            <v>35.130000000000003</v>
          </cell>
          <cell r="K1378" t="str">
            <v>CA0167</v>
          </cell>
          <cell r="L1378">
            <v>0.94</v>
          </cell>
          <cell r="M1378">
            <v>1419.93</v>
          </cell>
          <cell r="N1378">
            <v>1334.7341999999999</v>
          </cell>
        </row>
        <row r="1379">
          <cell r="C1379" t="str">
            <v>CD0241</v>
          </cell>
          <cell r="D1379" t="str">
            <v>Chamine poço de visita tipo    PMSP em alvenaria diam</v>
          </cell>
          <cell r="F1379" t="str">
            <v>m</v>
          </cell>
          <cell r="G1379">
            <v>0.6</v>
          </cell>
          <cell r="H1379">
            <v>172.66016990712072</v>
          </cell>
          <cell r="I1379">
            <v>103.6</v>
          </cell>
          <cell r="K1379" t="str">
            <v>CD0241</v>
          </cell>
          <cell r="L1379">
            <v>0.6</v>
          </cell>
          <cell r="M1379">
            <v>1419.93</v>
          </cell>
          <cell r="N1379">
            <v>851.95799999999997</v>
          </cell>
        </row>
        <row r="1380">
          <cell r="C1380">
            <v>0</v>
          </cell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M1380">
            <v>1419.93</v>
          </cell>
          <cell r="N1380">
            <v>0</v>
          </cell>
        </row>
        <row r="1381">
          <cell r="C1381">
            <v>0</v>
          </cell>
          <cell r="D1381">
            <v>0</v>
          </cell>
          <cell r="F1381">
            <v>0</v>
          </cell>
          <cell r="G1381">
            <v>0</v>
          </cell>
          <cell r="H1381">
            <v>0</v>
          </cell>
          <cell r="I1381">
            <v>0</v>
          </cell>
          <cell r="M1381">
            <v>1419.93</v>
          </cell>
          <cell r="N1381">
            <v>0</v>
          </cell>
        </row>
        <row r="1382">
          <cell r="C1382">
            <v>0</v>
          </cell>
          <cell r="D1382">
            <v>0</v>
          </cell>
          <cell r="F1382">
            <v>0</v>
          </cell>
          <cell r="G1382">
            <v>0</v>
          </cell>
          <cell r="H1382">
            <v>0</v>
          </cell>
          <cell r="I1382">
            <v>0</v>
          </cell>
          <cell r="M1382">
            <v>1419.93</v>
          </cell>
          <cell r="N1382">
            <v>0</v>
          </cell>
        </row>
        <row r="1383">
          <cell r="C1383">
            <v>0</v>
          </cell>
          <cell r="D1383">
            <v>0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M1383">
            <v>1419.93</v>
          </cell>
          <cell r="N1383">
            <v>0</v>
          </cell>
        </row>
        <row r="1384">
          <cell r="C1384">
            <v>0</v>
          </cell>
          <cell r="D1384">
            <v>0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M1384">
            <v>1419.93</v>
          </cell>
          <cell r="N1384">
            <v>0</v>
          </cell>
        </row>
        <row r="1385">
          <cell r="C1385">
            <v>0</v>
          </cell>
          <cell r="D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  <cell r="M1385">
            <v>1419.93</v>
          </cell>
          <cell r="N1385">
            <v>0</v>
          </cell>
        </row>
        <row r="1386">
          <cell r="C1386">
            <v>0</v>
          </cell>
          <cell r="D1386">
            <v>0</v>
          </cell>
          <cell r="F1386">
            <v>0</v>
          </cell>
          <cell r="G1386">
            <v>0</v>
          </cell>
          <cell r="H1386">
            <v>0</v>
          </cell>
          <cell r="I1386">
            <v>0</v>
          </cell>
          <cell r="M1386">
            <v>1419.93</v>
          </cell>
          <cell r="N1386">
            <v>0</v>
          </cell>
        </row>
        <row r="1387">
          <cell r="C1387">
            <v>0</v>
          </cell>
          <cell r="D1387">
            <v>0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M1387">
            <v>1419.93</v>
          </cell>
          <cell r="N1387">
            <v>0</v>
          </cell>
        </row>
        <row r="1388">
          <cell r="C1388">
            <v>0</v>
          </cell>
          <cell r="D1388">
            <v>0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  <cell r="M1388">
            <v>1419.93</v>
          </cell>
          <cell r="N1388">
            <v>0</v>
          </cell>
        </row>
        <row r="1389">
          <cell r="C1389">
            <v>0</v>
          </cell>
          <cell r="D1389">
            <v>0</v>
          </cell>
          <cell r="F1389">
            <v>0</v>
          </cell>
          <cell r="G1389">
            <v>0</v>
          </cell>
          <cell r="H1389">
            <v>0</v>
          </cell>
          <cell r="I1389">
            <v>0</v>
          </cell>
          <cell r="M1389">
            <v>1419.93</v>
          </cell>
          <cell r="N1389">
            <v>0</v>
          </cell>
        </row>
        <row r="1390">
          <cell r="C1390">
            <v>0</v>
          </cell>
          <cell r="D1390">
            <v>0</v>
          </cell>
          <cell r="F1390">
            <v>0</v>
          </cell>
          <cell r="G1390">
            <v>0</v>
          </cell>
          <cell r="H1390">
            <v>0</v>
          </cell>
          <cell r="I1390">
            <v>0</v>
          </cell>
          <cell r="M1390">
            <v>1419.93</v>
          </cell>
          <cell r="N1390">
            <v>0</v>
          </cell>
        </row>
        <row r="1391">
          <cell r="C1391">
            <v>0</v>
          </cell>
          <cell r="D1391">
            <v>0</v>
          </cell>
          <cell r="F1391">
            <v>0</v>
          </cell>
          <cell r="G1391">
            <v>0</v>
          </cell>
          <cell r="H1391">
            <v>0</v>
          </cell>
          <cell r="I1391">
            <v>0</v>
          </cell>
          <cell r="M1391">
            <v>1419.93</v>
          </cell>
          <cell r="N1391">
            <v>0</v>
          </cell>
        </row>
        <row r="1392">
          <cell r="C1392" t="str">
            <v xml:space="preserve">TOTAL </v>
          </cell>
          <cell r="I1392">
            <v>974.95</v>
          </cell>
        </row>
        <row r="1393">
          <cell r="C1393" t="str">
            <v>BDI %</v>
          </cell>
          <cell r="H1393">
            <v>0</v>
          </cell>
          <cell r="I1393">
            <v>0</v>
          </cell>
        </row>
        <row r="1394">
          <cell r="A1394">
            <v>49</v>
          </cell>
          <cell r="C1394" t="str">
            <v>TOTAL DO SERVIÇO</v>
          </cell>
          <cell r="I1394">
            <v>974.95</v>
          </cell>
          <cell r="K1394" t="e">
            <v>#REF!</v>
          </cell>
          <cell r="L1394" t="e">
            <v>#REF!</v>
          </cell>
        </row>
        <row r="1395">
          <cell r="C1395" t="str">
            <v>AGESPISA - AREAIS</v>
          </cell>
        </row>
        <row r="1397">
          <cell r="C1397" t="str">
            <v>COMPOSIÇÃO DE PREÇO UNITÁRIO</v>
          </cell>
        </row>
        <row r="1399">
          <cell r="B1399">
            <v>50</v>
          </cell>
          <cell r="C1399">
            <v>50</v>
          </cell>
          <cell r="D1399" t="str">
            <v>BOTA FORA DTM = 5 KM</v>
          </cell>
          <cell r="I1399" t="str">
            <v>M3</v>
          </cell>
          <cell r="K1399">
            <v>1.29</v>
          </cell>
        </row>
        <row r="1401">
          <cell r="C1401" t="str">
            <v>CÓDIGO</v>
          </cell>
          <cell r="D1401" t="str">
            <v>DESCRIÇÃO DO SERVIÇO</v>
          </cell>
          <cell r="F1401" t="str">
            <v>UNIDADE</v>
          </cell>
          <cell r="G1401" t="str">
            <v>COEF.</v>
          </cell>
          <cell r="H1401" t="str">
            <v>PR. UNITÁRIO</v>
          </cell>
          <cell r="I1401" t="str">
            <v>PR. TOTAL</v>
          </cell>
        </row>
        <row r="1402">
          <cell r="C1402" t="str">
            <v>IE0458</v>
          </cell>
          <cell r="D1402" t="str">
            <v>CAMINHAO BASCULANTE 6M3/12M3</v>
          </cell>
          <cell r="F1402" t="str">
            <v>hp</v>
          </cell>
          <cell r="G1402">
            <v>0.02</v>
          </cell>
          <cell r="H1402">
            <v>28</v>
          </cell>
          <cell r="I1402">
            <v>0.56000000000000005</v>
          </cell>
          <cell r="K1402" t="str">
            <v>IE0458</v>
          </cell>
          <cell r="L1402">
            <v>0.02</v>
          </cell>
          <cell r="M1402">
            <v>1.29</v>
          </cell>
          <cell r="N1402">
            <v>2.58E-2</v>
          </cell>
        </row>
        <row r="1403">
          <cell r="C1403">
            <v>0</v>
          </cell>
          <cell r="D1403">
            <v>0</v>
          </cell>
          <cell r="F1403">
            <v>0</v>
          </cell>
          <cell r="G1403">
            <v>0</v>
          </cell>
          <cell r="H1403">
            <v>0</v>
          </cell>
          <cell r="I1403">
            <v>0</v>
          </cell>
          <cell r="M1403">
            <v>1.29</v>
          </cell>
          <cell r="N1403">
            <v>0</v>
          </cell>
        </row>
        <row r="1404">
          <cell r="C1404">
            <v>0</v>
          </cell>
          <cell r="D1404">
            <v>0</v>
          </cell>
          <cell r="F1404">
            <v>0</v>
          </cell>
          <cell r="G1404">
            <v>0</v>
          </cell>
          <cell r="H1404">
            <v>0</v>
          </cell>
          <cell r="I1404">
            <v>0</v>
          </cell>
          <cell r="M1404">
            <v>1.29</v>
          </cell>
          <cell r="N1404">
            <v>0</v>
          </cell>
        </row>
        <row r="1405">
          <cell r="C1405">
            <v>0</v>
          </cell>
          <cell r="D1405">
            <v>0</v>
          </cell>
          <cell r="F1405">
            <v>0</v>
          </cell>
          <cell r="G1405">
            <v>0</v>
          </cell>
          <cell r="H1405">
            <v>0</v>
          </cell>
          <cell r="I1405">
            <v>0</v>
          </cell>
          <cell r="M1405">
            <v>1.29</v>
          </cell>
          <cell r="N1405">
            <v>0</v>
          </cell>
        </row>
        <row r="1406">
          <cell r="C1406">
            <v>0</v>
          </cell>
          <cell r="D1406">
            <v>0</v>
          </cell>
          <cell r="F1406">
            <v>0</v>
          </cell>
          <cell r="G1406">
            <v>0</v>
          </cell>
          <cell r="H1406">
            <v>0</v>
          </cell>
          <cell r="I1406">
            <v>0</v>
          </cell>
          <cell r="M1406">
            <v>1.29</v>
          </cell>
          <cell r="N1406">
            <v>0</v>
          </cell>
        </row>
        <row r="1407">
          <cell r="C1407">
            <v>0</v>
          </cell>
          <cell r="D1407">
            <v>0</v>
          </cell>
          <cell r="F1407">
            <v>0</v>
          </cell>
          <cell r="G1407">
            <v>0</v>
          </cell>
          <cell r="H1407">
            <v>0</v>
          </cell>
          <cell r="I1407">
            <v>0</v>
          </cell>
          <cell r="M1407">
            <v>1.29</v>
          </cell>
          <cell r="N1407">
            <v>0</v>
          </cell>
        </row>
        <row r="1408">
          <cell r="C1408">
            <v>0</v>
          </cell>
          <cell r="D1408">
            <v>0</v>
          </cell>
          <cell r="F1408">
            <v>0</v>
          </cell>
          <cell r="G1408">
            <v>0</v>
          </cell>
          <cell r="H1408">
            <v>0</v>
          </cell>
          <cell r="I1408">
            <v>0</v>
          </cell>
          <cell r="M1408">
            <v>1.29</v>
          </cell>
          <cell r="N1408">
            <v>0</v>
          </cell>
        </row>
        <row r="1409">
          <cell r="C1409">
            <v>0</v>
          </cell>
          <cell r="D1409">
            <v>0</v>
          </cell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M1409">
            <v>1.29</v>
          </cell>
          <cell r="N1409">
            <v>0</v>
          </cell>
        </row>
        <row r="1410">
          <cell r="C1410">
            <v>0</v>
          </cell>
          <cell r="D1410">
            <v>0</v>
          </cell>
          <cell r="F1410">
            <v>0</v>
          </cell>
          <cell r="G1410">
            <v>0</v>
          </cell>
          <cell r="H1410">
            <v>0</v>
          </cell>
          <cell r="I1410">
            <v>0</v>
          </cell>
          <cell r="M1410">
            <v>1.29</v>
          </cell>
          <cell r="N1410">
            <v>0</v>
          </cell>
        </row>
        <row r="1411">
          <cell r="C1411">
            <v>0</v>
          </cell>
          <cell r="D1411">
            <v>0</v>
          </cell>
          <cell r="F1411">
            <v>0</v>
          </cell>
          <cell r="G1411">
            <v>0</v>
          </cell>
          <cell r="H1411">
            <v>0</v>
          </cell>
          <cell r="I1411">
            <v>0</v>
          </cell>
          <cell r="M1411">
            <v>1.29</v>
          </cell>
          <cell r="N1411">
            <v>0</v>
          </cell>
        </row>
        <row r="1412">
          <cell r="C1412">
            <v>0</v>
          </cell>
          <cell r="D1412">
            <v>0</v>
          </cell>
          <cell r="F1412">
            <v>0</v>
          </cell>
          <cell r="G1412">
            <v>0</v>
          </cell>
          <cell r="H1412">
            <v>0</v>
          </cell>
          <cell r="I1412">
            <v>0</v>
          </cell>
          <cell r="M1412">
            <v>1.29</v>
          </cell>
          <cell r="N1412">
            <v>0</v>
          </cell>
        </row>
        <row r="1413">
          <cell r="C1413">
            <v>0</v>
          </cell>
          <cell r="D1413">
            <v>0</v>
          </cell>
          <cell r="F1413">
            <v>0</v>
          </cell>
          <cell r="G1413">
            <v>0</v>
          </cell>
          <cell r="H1413">
            <v>0</v>
          </cell>
          <cell r="I1413">
            <v>0</v>
          </cell>
          <cell r="M1413">
            <v>1.29</v>
          </cell>
          <cell r="N1413">
            <v>0</v>
          </cell>
        </row>
        <row r="1414">
          <cell r="C1414">
            <v>0</v>
          </cell>
          <cell r="D1414">
            <v>0</v>
          </cell>
          <cell r="F1414">
            <v>0</v>
          </cell>
          <cell r="G1414">
            <v>0</v>
          </cell>
          <cell r="H1414">
            <v>0</v>
          </cell>
          <cell r="I1414">
            <v>0</v>
          </cell>
          <cell r="M1414">
            <v>1.29</v>
          </cell>
          <cell r="N1414">
            <v>0</v>
          </cell>
        </row>
        <row r="1415">
          <cell r="C1415">
            <v>0</v>
          </cell>
          <cell r="D1415">
            <v>0</v>
          </cell>
          <cell r="F1415">
            <v>0</v>
          </cell>
          <cell r="G1415">
            <v>0</v>
          </cell>
          <cell r="H1415">
            <v>0</v>
          </cell>
          <cell r="I1415">
            <v>0</v>
          </cell>
          <cell r="M1415">
            <v>1.29</v>
          </cell>
          <cell r="N1415">
            <v>0</v>
          </cell>
        </row>
        <row r="1416">
          <cell r="C1416">
            <v>0</v>
          </cell>
          <cell r="D1416">
            <v>0</v>
          </cell>
          <cell r="F1416">
            <v>0</v>
          </cell>
          <cell r="G1416">
            <v>0</v>
          </cell>
          <cell r="H1416">
            <v>0</v>
          </cell>
          <cell r="I1416">
            <v>0</v>
          </cell>
          <cell r="M1416">
            <v>1.29</v>
          </cell>
          <cell r="N1416">
            <v>0</v>
          </cell>
        </row>
        <row r="1417">
          <cell r="C1417">
            <v>0</v>
          </cell>
          <cell r="D1417">
            <v>0</v>
          </cell>
          <cell r="F1417">
            <v>0</v>
          </cell>
          <cell r="G1417">
            <v>0</v>
          </cell>
          <cell r="H1417">
            <v>0</v>
          </cell>
          <cell r="I1417">
            <v>0</v>
          </cell>
          <cell r="M1417">
            <v>1.29</v>
          </cell>
          <cell r="N1417">
            <v>0</v>
          </cell>
        </row>
        <row r="1418">
          <cell r="C1418">
            <v>0</v>
          </cell>
          <cell r="D1418">
            <v>0</v>
          </cell>
          <cell r="F1418">
            <v>0</v>
          </cell>
          <cell r="G1418">
            <v>0</v>
          </cell>
          <cell r="H1418">
            <v>0</v>
          </cell>
          <cell r="I1418">
            <v>0</v>
          </cell>
          <cell r="M1418">
            <v>1.29</v>
          </cell>
          <cell r="N1418">
            <v>0</v>
          </cell>
        </row>
        <row r="1419">
          <cell r="C1419">
            <v>0</v>
          </cell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M1419">
            <v>1.29</v>
          </cell>
          <cell r="N1419">
            <v>0</v>
          </cell>
        </row>
        <row r="1420">
          <cell r="C1420">
            <v>0</v>
          </cell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M1420">
            <v>1.29</v>
          </cell>
          <cell r="N1420">
            <v>0</v>
          </cell>
        </row>
        <row r="1421">
          <cell r="C1421">
            <v>0</v>
          </cell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M1421">
            <v>1.29</v>
          </cell>
          <cell r="N1421">
            <v>0</v>
          </cell>
        </row>
        <row r="1422">
          <cell r="C1422">
            <v>0</v>
          </cell>
          <cell r="D1422">
            <v>0</v>
          </cell>
          <cell r="F1422">
            <v>0</v>
          </cell>
          <cell r="G1422">
            <v>0</v>
          </cell>
          <cell r="H1422">
            <v>0</v>
          </cell>
          <cell r="I1422">
            <v>0</v>
          </cell>
          <cell r="M1422">
            <v>1.29</v>
          </cell>
          <cell r="N1422">
            <v>0</v>
          </cell>
        </row>
        <row r="1423">
          <cell r="C1423" t="str">
            <v xml:space="preserve">TOTAL </v>
          </cell>
          <cell r="I1423">
            <v>0.56000000000000005</v>
          </cell>
        </row>
        <row r="1424">
          <cell r="C1424" t="str">
            <v>BDI %</v>
          </cell>
          <cell r="H1424">
            <v>0</v>
          </cell>
          <cell r="I1424">
            <v>0</v>
          </cell>
        </row>
        <row r="1425">
          <cell r="A1425">
            <v>50</v>
          </cell>
          <cell r="C1425" t="str">
            <v>TOTAL DO SERVIÇO</v>
          </cell>
          <cell r="I1425">
            <v>0.56000000000000005</v>
          </cell>
          <cell r="K1425" t="e">
            <v>#REF!</v>
          </cell>
          <cell r="L1425" t="e">
            <v>#REF!</v>
          </cell>
        </row>
        <row r="1426">
          <cell r="C1426" t="str">
            <v>AGESPISA - AREAIS</v>
          </cell>
        </row>
        <row r="1428">
          <cell r="C1428" t="str">
            <v>COMPOSIÇÃO DE PREÇO UNITÁRIO</v>
          </cell>
        </row>
        <row r="1430">
          <cell r="B1430">
            <v>51</v>
          </cell>
          <cell r="C1430">
            <v>51</v>
          </cell>
          <cell r="D1430" t="str">
            <v>TRANSPORTE DE MATERIAL - ENTULHO DMT 5KM</v>
          </cell>
          <cell r="I1430" t="str">
            <v>M3</v>
          </cell>
          <cell r="K1430">
            <v>1.29</v>
          </cell>
        </row>
        <row r="1432">
          <cell r="C1432" t="str">
            <v>CÓDIGO</v>
          </cell>
          <cell r="D1432" t="str">
            <v>DESCRIÇÃO DO SERVIÇO</v>
          </cell>
          <cell r="F1432" t="str">
            <v>UNIDADE</v>
          </cell>
          <cell r="G1432" t="str">
            <v>COEF.</v>
          </cell>
          <cell r="H1432" t="str">
            <v>PR. UNITÁRIO</v>
          </cell>
          <cell r="I1432" t="str">
            <v>PR. TOTAL</v>
          </cell>
        </row>
        <row r="1433">
          <cell r="C1433" t="str">
            <v>IE0458</v>
          </cell>
          <cell r="D1433" t="str">
            <v>CAMINHAO BASCULANTE 6M3/12M3</v>
          </cell>
          <cell r="F1433" t="str">
            <v>hp</v>
          </cell>
          <cell r="G1433">
            <v>0.02</v>
          </cell>
          <cell r="H1433">
            <v>28</v>
          </cell>
          <cell r="I1433">
            <v>0.56000000000000005</v>
          </cell>
          <cell r="K1433" t="str">
            <v>IE0458</v>
          </cell>
          <cell r="L1433">
            <v>0.02</v>
          </cell>
          <cell r="M1433">
            <v>1.29</v>
          </cell>
          <cell r="N1433">
            <v>2.58E-2</v>
          </cell>
        </row>
        <row r="1434">
          <cell r="C1434">
            <v>0</v>
          </cell>
          <cell r="D1434">
            <v>0</v>
          </cell>
          <cell r="F1434">
            <v>0</v>
          </cell>
          <cell r="G1434">
            <v>0</v>
          </cell>
          <cell r="H1434">
            <v>0</v>
          </cell>
          <cell r="I1434">
            <v>0</v>
          </cell>
          <cell r="M1434">
            <v>1.29</v>
          </cell>
          <cell r="N1434">
            <v>0</v>
          </cell>
        </row>
        <row r="1435">
          <cell r="C1435">
            <v>0</v>
          </cell>
          <cell r="D1435">
            <v>0</v>
          </cell>
          <cell r="F1435">
            <v>0</v>
          </cell>
          <cell r="G1435">
            <v>0</v>
          </cell>
          <cell r="H1435">
            <v>0</v>
          </cell>
          <cell r="I1435">
            <v>0</v>
          </cell>
          <cell r="M1435">
            <v>1.29</v>
          </cell>
          <cell r="N1435">
            <v>0</v>
          </cell>
        </row>
        <row r="1436">
          <cell r="C1436">
            <v>0</v>
          </cell>
          <cell r="D1436">
            <v>0</v>
          </cell>
          <cell r="F1436">
            <v>0</v>
          </cell>
          <cell r="G1436">
            <v>0</v>
          </cell>
          <cell r="H1436">
            <v>0</v>
          </cell>
          <cell r="I1436">
            <v>0</v>
          </cell>
          <cell r="M1436">
            <v>1.29</v>
          </cell>
          <cell r="N1436">
            <v>0</v>
          </cell>
        </row>
        <row r="1437">
          <cell r="C1437">
            <v>0</v>
          </cell>
          <cell r="D1437">
            <v>0</v>
          </cell>
          <cell r="F1437">
            <v>0</v>
          </cell>
          <cell r="G1437">
            <v>0</v>
          </cell>
          <cell r="H1437">
            <v>0</v>
          </cell>
          <cell r="I1437">
            <v>0</v>
          </cell>
          <cell r="M1437">
            <v>1.29</v>
          </cell>
          <cell r="N1437">
            <v>0</v>
          </cell>
        </row>
        <row r="1438">
          <cell r="C1438">
            <v>0</v>
          </cell>
          <cell r="D1438">
            <v>0</v>
          </cell>
          <cell r="F1438">
            <v>0</v>
          </cell>
          <cell r="G1438">
            <v>0</v>
          </cell>
          <cell r="H1438">
            <v>0</v>
          </cell>
          <cell r="I1438">
            <v>0</v>
          </cell>
          <cell r="M1438">
            <v>1.29</v>
          </cell>
          <cell r="N1438">
            <v>0</v>
          </cell>
        </row>
        <row r="1439">
          <cell r="C1439">
            <v>0</v>
          </cell>
          <cell r="D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M1439">
            <v>1.29</v>
          </cell>
          <cell r="N1439">
            <v>0</v>
          </cell>
        </row>
        <row r="1440">
          <cell r="C1440">
            <v>0</v>
          </cell>
          <cell r="D1440">
            <v>0</v>
          </cell>
          <cell r="F1440">
            <v>0</v>
          </cell>
          <cell r="G1440">
            <v>0</v>
          </cell>
          <cell r="H1440">
            <v>0</v>
          </cell>
          <cell r="I1440">
            <v>0</v>
          </cell>
          <cell r="M1440">
            <v>1.29</v>
          </cell>
          <cell r="N1440">
            <v>0</v>
          </cell>
        </row>
        <row r="1441">
          <cell r="C1441">
            <v>0</v>
          </cell>
          <cell r="D1441">
            <v>0</v>
          </cell>
          <cell r="F1441">
            <v>0</v>
          </cell>
          <cell r="G1441">
            <v>0</v>
          </cell>
          <cell r="H1441">
            <v>0</v>
          </cell>
          <cell r="I1441">
            <v>0</v>
          </cell>
          <cell r="M1441">
            <v>1.29</v>
          </cell>
          <cell r="N1441">
            <v>0</v>
          </cell>
        </row>
        <row r="1442">
          <cell r="C1442">
            <v>0</v>
          </cell>
          <cell r="D1442">
            <v>0</v>
          </cell>
          <cell r="F1442">
            <v>0</v>
          </cell>
          <cell r="G1442">
            <v>0</v>
          </cell>
          <cell r="H1442">
            <v>0</v>
          </cell>
          <cell r="I1442">
            <v>0</v>
          </cell>
          <cell r="M1442">
            <v>1.29</v>
          </cell>
          <cell r="N1442">
            <v>0</v>
          </cell>
        </row>
        <row r="1443">
          <cell r="C1443">
            <v>0</v>
          </cell>
          <cell r="D1443">
            <v>0</v>
          </cell>
          <cell r="F1443">
            <v>0</v>
          </cell>
          <cell r="G1443">
            <v>0</v>
          </cell>
          <cell r="H1443">
            <v>0</v>
          </cell>
          <cell r="I1443">
            <v>0</v>
          </cell>
          <cell r="M1443">
            <v>1.29</v>
          </cell>
          <cell r="N1443">
            <v>0</v>
          </cell>
        </row>
        <row r="1444">
          <cell r="C1444">
            <v>0</v>
          </cell>
          <cell r="D1444">
            <v>0</v>
          </cell>
          <cell r="F1444">
            <v>0</v>
          </cell>
          <cell r="G1444">
            <v>0</v>
          </cell>
          <cell r="H1444">
            <v>0</v>
          </cell>
          <cell r="I1444">
            <v>0</v>
          </cell>
          <cell r="M1444">
            <v>1.29</v>
          </cell>
          <cell r="N1444">
            <v>0</v>
          </cell>
        </row>
        <row r="1445">
          <cell r="C1445">
            <v>0</v>
          </cell>
          <cell r="D1445">
            <v>0</v>
          </cell>
          <cell r="F1445">
            <v>0</v>
          </cell>
          <cell r="G1445">
            <v>0</v>
          </cell>
          <cell r="H1445">
            <v>0</v>
          </cell>
          <cell r="I1445">
            <v>0</v>
          </cell>
          <cell r="M1445">
            <v>1.29</v>
          </cell>
          <cell r="N1445">
            <v>0</v>
          </cell>
        </row>
        <row r="1446">
          <cell r="C1446">
            <v>0</v>
          </cell>
          <cell r="D1446">
            <v>0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  <cell r="M1446">
            <v>1.29</v>
          </cell>
          <cell r="N1446">
            <v>0</v>
          </cell>
        </row>
        <row r="1447">
          <cell r="C1447">
            <v>0</v>
          </cell>
          <cell r="D1447">
            <v>0</v>
          </cell>
          <cell r="F1447">
            <v>0</v>
          </cell>
          <cell r="G1447">
            <v>0</v>
          </cell>
          <cell r="H1447">
            <v>0</v>
          </cell>
          <cell r="I1447">
            <v>0</v>
          </cell>
          <cell r="M1447">
            <v>1.29</v>
          </cell>
          <cell r="N1447">
            <v>0</v>
          </cell>
        </row>
        <row r="1448">
          <cell r="C1448">
            <v>0</v>
          </cell>
          <cell r="D1448">
            <v>0</v>
          </cell>
          <cell r="F1448">
            <v>0</v>
          </cell>
          <cell r="G1448">
            <v>0</v>
          </cell>
          <cell r="H1448">
            <v>0</v>
          </cell>
          <cell r="I1448">
            <v>0</v>
          </cell>
          <cell r="M1448">
            <v>1.29</v>
          </cell>
          <cell r="N1448">
            <v>0</v>
          </cell>
        </row>
        <row r="1449">
          <cell r="C1449">
            <v>0</v>
          </cell>
          <cell r="D1449">
            <v>0</v>
          </cell>
          <cell r="F1449">
            <v>0</v>
          </cell>
          <cell r="G1449">
            <v>0</v>
          </cell>
          <cell r="H1449">
            <v>0</v>
          </cell>
          <cell r="I1449">
            <v>0</v>
          </cell>
          <cell r="M1449">
            <v>1.29</v>
          </cell>
          <cell r="N1449">
            <v>0</v>
          </cell>
        </row>
        <row r="1450">
          <cell r="C1450">
            <v>0</v>
          </cell>
          <cell r="D1450">
            <v>0</v>
          </cell>
          <cell r="F1450">
            <v>0</v>
          </cell>
          <cell r="G1450">
            <v>0</v>
          </cell>
          <cell r="H1450">
            <v>0</v>
          </cell>
          <cell r="I1450">
            <v>0</v>
          </cell>
          <cell r="M1450">
            <v>1.29</v>
          </cell>
          <cell r="N1450">
            <v>0</v>
          </cell>
        </row>
        <row r="1451">
          <cell r="C1451">
            <v>0</v>
          </cell>
          <cell r="D1451">
            <v>0</v>
          </cell>
          <cell r="F1451">
            <v>0</v>
          </cell>
          <cell r="G1451">
            <v>0</v>
          </cell>
          <cell r="H1451">
            <v>0</v>
          </cell>
          <cell r="I1451">
            <v>0</v>
          </cell>
          <cell r="M1451">
            <v>1.29</v>
          </cell>
          <cell r="N1451">
            <v>0</v>
          </cell>
        </row>
        <row r="1452">
          <cell r="C1452">
            <v>0</v>
          </cell>
          <cell r="D1452">
            <v>0</v>
          </cell>
          <cell r="F1452">
            <v>0</v>
          </cell>
          <cell r="G1452">
            <v>0</v>
          </cell>
          <cell r="H1452">
            <v>0</v>
          </cell>
          <cell r="I1452">
            <v>0</v>
          </cell>
          <cell r="M1452">
            <v>1.29</v>
          </cell>
          <cell r="N1452">
            <v>0</v>
          </cell>
        </row>
        <row r="1453">
          <cell r="C1453">
            <v>0</v>
          </cell>
          <cell r="D1453">
            <v>0</v>
          </cell>
          <cell r="F1453">
            <v>0</v>
          </cell>
          <cell r="G1453">
            <v>0</v>
          </cell>
          <cell r="H1453">
            <v>0</v>
          </cell>
          <cell r="I1453">
            <v>0</v>
          </cell>
          <cell r="M1453">
            <v>1.29</v>
          </cell>
          <cell r="N1453">
            <v>0</v>
          </cell>
        </row>
        <row r="1454">
          <cell r="C1454" t="str">
            <v xml:space="preserve">TOTAL </v>
          </cell>
          <cell r="I1454">
            <v>0.56000000000000005</v>
          </cell>
        </row>
        <row r="1455">
          <cell r="C1455" t="str">
            <v>BDI %</v>
          </cell>
          <cell r="H1455">
            <v>0</v>
          </cell>
          <cell r="I1455">
            <v>0</v>
          </cell>
        </row>
        <row r="1456">
          <cell r="A1456">
            <v>51</v>
          </cell>
          <cell r="C1456" t="str">
            <v>TOTAL DO SERVIÇO</v>
          </cell>
          <cell r="I1456">
            <v>0.56000000000000005</v>
          </cell>
          <cell r="K1456" t="e">
            <v>#REF!</v>
          </cell>
          <cell r="L1456" t="e">
            <v>#REF!</v>
          </cell>
        </row>
        <row r="1457">
          <cell r="C1457" t="str">
            <v>AGESPISA - AREAIS</v>
          </cell>
        </row>
        <row r="1459">
          <cell r="C1459" t="str">
            <v>COMPOSIÇÃO DE PREÇO UNITÁRIO</v>
          </cell>
        </row>
        <row r="1461">
          <cell r="B1461">
            <v>52</v>
          </cell>
          <cell r="C1461">
            <v>52</v>
          </cell>
          <cell r="D1461" t="str">
            <v>MEIA-CANA DE CONCRETO DN 400</v>
          </cell>
          <cell r="I1461" t="str">
            <v>M</v>
          </cell>
          <cell r="K1461">
            <v>38.75</v>
          </cell>
        </row>
        <row r="1463">
          <cell r="C1463" t="str">
            <v>CÓDIGO</v>
          </cell>
          <cell r="D1463" t="str">
            <v>DESCRIÇÃO DO SERVIÇO</v>
          </cell>
          <cell r="F1463" t="str">
            <v>UNIDADE</v>
          </cell>
          <cell r="G1463" t="str">
            <v>COEF.</v>
          </cell>
          <cell r="H1463" t="str">
            <v>PR. UNITÁRIO</v>
          </cell>
          <cell r="I1463" t="str">
            <v>PR. TOTAL</v>
          </cell>
        </row>
        <row r="1464">
          <cell r="C1464" t="str">
            <v>IH0006</v>
          </cell>
          <cell r="D1464" t="str">
            <v>SERVENTE</v>
          </cell>
          <cell r="F1464" t="str">
            <v>H</v>
          </cell>
          <cell r="G1464">
            <v>0.6</v>
          </cell>
          <cell r="H1464">
            <v>4.4723219814241482</v>
          </cell>
          <cell r="I1464">
            <v>2.68</v>
          </cell>
          <cell r="K1464" t="str">
            <v>IH0006</v>
          </cell>
          <cell r="L1464">
            <v>0.6</v>
          </cell>
          <cell r="M1464">
            <v>38.75</v>
          </cell>
          <cell r="N1464">
            <v>23.25</v>
          </cell>
        </row>
        <row r="1465">
          <cell r="C1465" t="str">
            <v>IH0074</v>
          </cell>
          <cell r="D1465" t="str">
            <v>PEDREIRO</v>
          </cell>
          <cell r="F1465" t="str">
            <v>H</v>
          </cell>
          <cell r="G1465">
            <v>0.3</v>
          </cell>
          <cell r="H1465">
            <v>6.2786377708978325</v>
          </cell>
          <cell r="I1465">
            <v>1.88</v>
          </cell>
          <cell r="K1465" t="str">
            <v>IH0074</v>
          </cell>
          <cell r="L1465">
            <v>0.3</v>
          </cell>
          <cell r="M1465">
            <v>38.75</v>
          </cell>
          <cell r="N1465">
            <v>11.625</v>
          </cell>
        </row>
        <row r="1466">
          <cell r="C1466" t="str">
            <v>IM0611</v>
          </cell>
          <cell r="D1466" t="str">
            <v>AREIA</v>
          </cell>
          <cell r="F1466" t="str">
            <v>M3</v>
          </cell>
          <cell r="G1466">
            <v>1E-3</v>
          </cell>
          <cell r="H1466">
            <v>26</v>
          </cell>
          <cell r="I1466">
            <v>0.03</v>
          </cell>
          <cell r="K1466" t="str">
            <v>IM0611</v>
          </cell>
          <cell r="L1466">
            <v>1E-3</v>
          </cell>
          <cell r="M1466">
            <v>38.75</v>
          </cell>
          <cell r="N1466">
            <v>3.875E-2</v>
          </cell>
        </row>
        <row r="1467">
          <cell r="C1467" t="str">
            <v>IM3691</v>
          </cell>
          <cell r="D1467" t="str">
            <v>CIMENTO PORTLAND</v>
          </cell>
          <cell r="F1467" t="str">
            <v>KG</v>
          </cell>
          <cell r="G1467">
            <v>0.45</v>
          </cell>
          <cell r="H1467">
            <v>0.35</v>
          </cell>
          <cell r="I1467">
            <v>0.16</v>
          </cell>
          <cell r="K1467" t="str">
            <v>IM3691</v>
          </cell>
          <cell r="L1467">
            <v>0.45</v>
          </cell>
          <cell r="M1467">
            <v>38.75</v>
          </cell>
          <cell r="N1467">
            <v>17.4375</v>
          </cell>
        </row>
        <row r="1468">
          <cell r="C1468" t="str">
            <v>IM3703</v>
          </cell>
          <cell r="D1468" t="str">
            <v>MEIA CANA DE CONCRETO,         DIAMETRO 400 mm</v>
          </cell>
          <cell r="F1468" t="str">
            <v>M</v>
          </cell>
          <cell r="G1468">
            <v>1.05</v>
          </cell>
          <cell r="H1468">
            <v>20</v>
          </cell>
          <cell r="I1468">
            <v>21</v>
          </cell>
          <cell r="K1468" t="str">
            <v>IM3703</v>
          </cell>
          <cell r="L1468">
            <v>1.05</v>
          </cell>
          <cell r="M1468">
            <v>38.75</v>
          </cell>
          <cell r="N1468">
            <v>40.6875</v>
          </cell>
        </row>
        <row r="1469">
          <cell r="C1469">
            <v>0</v>
          </cell>
          <cell r="D1469">
            <v>0</v>
          </cell>
          <cell r="F1469">
            <v>0</v>
          </cell>
          <cell r="G1469">
            <v>0</v>
          </cell>
          <cell r="H1469">
            <v>0</v>
          </cell>
          <cell r="I1469">
            <v>0</v>
          </cell>
          <cell r="M1469">
            <v>38.75</v>
          </cell>
          <cell r="N1469">
            <v>0</v>
          </cell>
        </row>
        <row r="1470">
          <cell r="C1470">
            <v>0</v>
          </cell>
          <cell r="D1470">
            <v>0</v>
          </cell>
          <cell r="F1470">
            <v>0</v>
          </cell>
          <cell r="G1470">
            <v>0</v>
          </cell>
          <cell r="H1470">
            <v>0</v>
          </cell>
          <cell r="I1470">
            <v>0</v>
          </cell>
          <cell r="M1470">
            <v>38.75</v>
          </cell>
          <cell r="N1470">
            <v>0</v>
          </cell>
        </row>
        <row r="1471">
          <cell r="C1471">
            <v>0</v>
          </cell>
          <cell r="D1471">
            <v>0</v>
          </cell>
          <cell r="F1471">
            <v>0</v>
          </cell>
          <cell r="G1471">
            <v>0</v>
          </cell>
          <cell r="H1471">
            <v>0</v>
          </cell>
          <cell r="I1471">
            <v>0</v>
          </cell>
          <cell r="M1471">
            <v>38.75</v>
          </cell>
          <cell r="N1471">
            <v>0</v>
          </cell>
        </row>
        <row r="1472">
          <cell r="C1472">
            <v>0</v>
          </cell>
          <cell r="D1472">
            <v>0</v>
          </cell>
          <cell r="F1472">
            <v>0</v>
          </cell>
          <cell r="G1472">
            <v>0</v>
          </cell>
          <cell r="H1472">
            <v>0</v>
          </cell>
          <cell r="I1472">
            <v>0</v>
          </cell>
          <cell r="M1472">
            <v>38.75</v>
          </cell>
          <cell r="N1472">
            <v>0</v>
          </cell>
        </row>
        <row r="1473">
          <cell r="C1473">
            <v>0</v>
          </cell>
          <cell r="D1473">
            <v>0</v>
          </cell>
          <cell r="F1473">
            <v>0</v>
          </cell>
          <cell r="G1473">
            <v>0</v>
          </cell>
          <cell r="H1473">
            <v>0</v>
          </cell>
          <cell r="I1473">
            <v>0</v>
          </cell>
          <cell r="M1473">
            <v>38.75</v>
          </cell>
          <cell r="N1473">
            <v>0</v>
          </cell>
        </row>
        <row r="1474">
          <cell r="C1474">
            <v>0</v>
          </cell>
          <cell r="D1474">
            <v>0</v>
          </cell>
          <cell r="F1474">
            <v>0</v>
          </cell>
          <cell r="G1474">
            <v>0</v>
          </cell>
          <cell r="H1474">
            <v>0</v>
          </cell>
          <cell r="I1474">
            <v>0</v>
          </cell>
          <cell r="M1474">
            <v>38.75</v>
          </cell>
          <cell r="N1474">
            <v>0</v>
          </cell>
        </row>
        <row r="1475">
          <cell r="C1475">
            <v>0</v>
          </cell>
          <cell r="D1475">
            <v>0</v>
          </cell>
          <cell r="F1475">
            <v>0</v>
          </cell>
          <cell r="G1475">
            <v>0</v>
          </cell>
          <cell r="H1475">
            <v>0</v>
          </cell>
          <cell r="I1475">
            <v>0</v>
          </cell>
          <cell r="M1475">
            <v>38.75</v>
          </cell>
          <cell r="N1475">
            <v>0</v>
          </cell>
        </row>
        <row r="1476">
          <cell r="C1476">
            <v>0</v>
          </cell>
          <cell r="D1476">
            <v>0</v>
          </cell>
          <cell r="F1476">
            <v>0</v>
          </cell>
          <cell r="G1476">
            <v>0</v>
          </cell>
          <cell r="H1476">
            <v>0</v>
          </cell>
          <cell r="I1476">
            <v>0</v>
          </cell>
          <cell r="M1476">
            <v>38.75</v>
          </cell>
          <cell r="N1476">
            <v>0</v>
          </cell>
        </row>
        <row r="1477">
          <cell r="C1477">
            <v>0</v>
          </cell>
          <cell r="D1477">
            <v>0</v>
          </cell>
          <cell r="F1477">
            <v>0</v>
          </cell>
          <cell r="G1477">
            <v>0</v>
          </cell>
          <cell r="H1477">
            <v>0</v>
          </cell>
          <cell r="I1477">
            <v>0</v>
          </cell>
          <cell r="M1477">
            <v>38.75</v>
          </cell>
          <cell r="N1477">
            <v>0</v>
          </cell>
        </row>
        <row r="1478">
          <cell r="C1478">
            <v>0</v>
          </cell>
          <cell r="D1478">
            <v>0</v>
          </cell>
          <cell r="F1478">
            <v>0</v>
          </cell>
          <cell r="G1478">
            <v>0</v>
          </cell>
          <cell r="H1478">
            <v>0</v>
          </cell>
          <cell r="I1478">
            <v>0</v>
          </cell>
          <cell r="M1478">
            <v>38.75</v>
          </cell>
          <cell r="N1478">
            <v>0</v>
          </cell>
        </row>
        <row r="1479">
          <cell r="C1479">
            <v>0</v>
          </cell>
          <cell r="D1479">
            <v>0</v>
          </cell>
          <cell r="F1479">
            <v>0</v>
          </cell>
          <cell r="G1479">
            <v>0</v>
          </cell>
          <cell r="H1479">
            <v>0</v>
          </cell>
          <cell r="I1479">
            <v>0</v>
          </cell>
          <cell r="M1479">
            <v>38.75</v>
          </cell>
          <cell r="N1479">
            <v>0</v>
          </cell>
        </row>
        <row r="1480">
          <cell r="C1480">
            <v>0</v>
          </cell>
          <cell r="D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M1480">
            <v>38.75</v>
          </cell>
          <cell r="N1480">
            <v>0</v>
          </cell>
        </row>
        <row r="1481">
          <cell r="C1481">
            <v>0</v>
          </cell>
          <cell r="D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M1481">
            <v>38.75</v>
          </cell>
          <cell r="N1481">
            <v>0</v>
          </cell>
        </row>
        <row r="1482">
          <cell r="C1482">
            <v>0</v>
          </cell>
          <cell r="D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M1482">
            <v>38.75</v>
          </cell>
          <cell r="N1482">
            <v>0</v>
          </cell>
        </row>
        <row r="1483">
          <cell r="C1483">
            <v>0</v>
          </cell>
          <cell r="D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M1483">
            <v>38.75</v>
          </cell>
          <cell r="N1483">
            <v>0</v>
          </cell>
        </row>
        <row r="1484">
          <cell r="C1484">
            <v>0</v>
          </cell>
          <cell r="D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M1484">
            <v>38.75</v>
          </cell>
          <cell r="N1484">
            <v>0</v>
          </cell>
        </row>
        <row r="1485">
          <cell r="C1485" t="str">
            <v xml:space="preserve">TOTAL </v>
          </cell>
          <cell r="I1485">
            <v>25.75</v>
          </cell>
        </row>
        <row r="1486">
          <cell r="C1486" t="str">
            <v>BDI %</v>
          </cell>
          <cell r="H1486">
            <v>0</v>
          </cell>
          <cell r="I1486">
            <v>0</v>
          </cell>
        </row>
        <row r="1487">
          <cell r="A1487">
            <v>52</v>
          </cell>
          <cell r="C1487" t="str">
            <v>TOTAL DO SERVIÇO</v>
          </cell>
          <cell r="I1487">
            <v>25.75</v>
          </cell>
          <cell r="K1487" t="e">
            <v>#REF!</v>
          </cell>
          <cell r="L1487" t="e">
            <v>#REF!</v>
          </cell>
        </row>
        <row r="1488">
          <cell r="C1488" t="str">
            <v>AGESPISA - AREAIS</v>
          </cell>
        </row>
        <row r="1490">
          <cell r="C1490" t="str">
            <v>COMPOSIÇÃO DE PREÇO UNITÁRIO</v>
          </cell>
        </row>
        <row r="1492">
          <cell r="B1492">
            <v>53</v>
          </cell>
          <cell r="C1492">
            <v>53</v>
          </cell>
          <cell r="D1492" t="str">
            <v>CERCA DE ARAME FARPADO C/ MOURÃO DE CONCRETO ARMADO PRÉ-MOLDADO PV A CADA 2,50M COM ALTURA DE 1,80M, 10 FIOS</v>
          </cell>
          <cell r="I1492" t="str">
            <v>M</v>
          </cell>
          <cell r="K1492">
            <v>29.01</v>
          </cell>
        </row>
        <row r="1494">
          <cell r="C1494" t="str">
            <v>CÓDIGO</v>
          </cell>
          <cell r="D1494" t="str">
            <v>DESCRIÇÃO DO SERVIÇO</v>
          </cell>
          <cell r="F1494" t="str">
            <v>UNIDADE</v>
          </cell>
          <cell r="G1494" t="str">
            <v>COEF.</v>
          </cell>
          <cell r="H1494" t="str">
            <v>PR. UNITÁRIO</v>
          </cell>
          <cell r="I1494" t="str">
            <v>PR. TOTAL</v>
          </cell>
        </row>
        <row r="1495">
          <cell r="C1495" t="str">
            <v>IH0006</v>
          </cell>
          <cell r="D1495" t="str">
            <v>SERVENTE</v>
          </cell>
          <cell r="F1495" t="str">
            <v>H</v>
          </cell>
          <cell r="G1495">
            <v>0.6</v>
          </cell>
          <cell r="H1495">
            <v>4.4723219814241482</v>
          </cell>
          <cell r="I1495">
            <v>2.68</v>
          </cell>
          <cell r="K1495" t="str">
            <v>IH0006</v>
          </cell>
          <cell r="L1495">
            <v>0.6</v>
          </cell>
          <cell r="M1495">
            <v>29.01</v>
          </cell>
          <cell r="N1495">
            <v>17.405999999999999</v>
          </cell>
        </row>
        <row r="1496">
          <cell r="C1496" t="str">
            <v>IH0074</v>
          </cell>
          <cell r="D1496" t="str">
            <v>PEDREIRO</v>
          </cell>
          <cell r="F1496" t="str">
            <v>H</v>
          </cell>
          <cell r="G1496">
            <v>0.6</v>
          </cell>
          <cell r="H1496">
            <v>6.2786377708978325</v>
          </cell>
          <cell r="I1496">
            <v>3.77</v>
          </cell>
          <cell r="K1496" t="str">
            <v>IH0074</v>
          </cell>
          <cell r="L1496">
            <v>0.6</v>
          </cell>
          <cell r="M1496">
            <v>29.01</v>
          </cell>
          <cell r="N1496">
            <v>17.405999999999999</v>
          </cell>
        </row>
        <row r="1497">
          <cell r="C1497" t="str">
            <v>IM4217</v>
          </cell>
          <cell r="D1497" t="str">
            <v>ARAME FARPADO No. 16 BWG 4 x   4 (pol)</v>
          </cell>
          <cell r="F1497" t="str">
            <v>M</v>
          </cell>
          <cell r="G1497">
            <v>5.5</v>
          </cell>
          <cell r="H1497">
            <v>0.12</v>
          </cell>
          <cell r="I1497">
            <v>0.66</v>
          </cell>
          <cell r="K1497" t="str">
            <v>IM4217</v>
          </cell>
          <cell r="L1497">
            <v>5.5</v>
          </cell>
          <cell r="M1497">
            <v>29.01</v>
          </cell>
          <cell r="N1497">
            <v>159.55500000000001</v>
          </cell>
        </row>
        <row r="1498">
          <cell r="C1498" t="str">
            <v>IM4218</v>
          </cell>
          <cell r="D1498" t="str">
            <v>ARAME GALVANIZADO No.18 BWG</v>
          </cell>
          <cell r="F1498" t="str">
            <v>KG</v>
          </cell>
          <cell r="G1498">
            <v>0.05</v>
          </cell>
          <cell r="H1498">
            <v>2.9</v>
          </cell>
          <cell r="I1498">
            <v>0.15</v>
          </cell>
          <cell r="K1498" t="str">
            <v>IM4218</v>
          </cell>
          <cell r="L1498">
            <v>0.05</v>
          </cell>
          <cell r="M1498">
            <v>29.01</v>
          </cell>
          <cell r="N1498">
            <v>1.4505000000000001</v>
          </cell>
        </row>
        <row r="1499">
          <cell r="C1499" t="str">
            <v>IM4219</v>
          </cell>
          <cell r="D1499" t="str">
            <v>ESCORA CONCRETO PARA MOURAO,   H = 2,30 m</v>
          </cell>
          <cell r="F1499" t="str">
            <v>UN</v>
          </cell>
          <cell r="G1499">
            <v>0.08</v>
          </cell>
          <cell r="H1499">
            <v>13.02</v>
          </cell>
          <cell r="I1499">
            <v>1.04</v>
          </cell>
          <cell r="K1499" t="str">
            <v>IM4219</v>
          </cell>
          <cell r="L1499">
            <v>0.08</v>
          </cell>
          <cell r="M1499">
            <v>29.01</v>
          </cell>
          <cell r="N1499">
            <v>2.3208000000000002</v>
          </cell>
        </row>
        <row r="1500">
          <cell r="C1500" t="str">
            <v>IM4220</v>
          </cell>
          <cell r="D1500" t="str">
            <v>MOURAO CONCRETO TRIANGULAR, H  = 2,20 m</v>
          </cell>
          <cell r="F1500" t="str">
            <v>UN</v>
          </cell>
          <cell r="G1500">
            <v>0.6</v>
          </cell>
          <cell r="H1500">
            <v>18</v>
          </cell>
          <cell r="I1500">
            <v>10.8</v>
          </cell>
          <cell r="K1500" t="str">
            <v>IM4220</v>
          </cell>
          <cell r="L1500">
            <v>0.6</v>
          </cell>
          <cell r="M1500">
            <v>29.01</v>
          </cell>
          <cell r="N1500">
            <v>17.405999999999999</v>
          </cell>
        </row>
        <row r="1501">
          <cell r="C1501">
            <v>0</v>
          </cell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M1501">
            <v>29.01</v>
          </cell>
          <cell r="N1501">
            <v>0</v>
          </cell>
        </row>
        <row r="1502">
          <cell r="C1502">
            <v>0</v>
          </cell>
          <cell r="D1502">
            <v>0</v>
          </cell>
          <cell r="F1502">
            <v>0</v>
          </cell>
          <cell r="G1502">
            <v>0</v>
          </cell>
          <cell r="H1502">
            <v>0</v>
          </cell>
          <cell r="I1502">
            <v>0</v>
          </cell>
          <cell r="M1502">
            <v>29.01</v>
          </cell>
          <cell r="N1502">
            <v>0</v>
          </cell>
        </row>
        <row r="1503">
          <cell r="C1503">
            <v>0</v>
          </cell>
          <cell r="D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M1503">
            <v>29.01</v>
          </cell>
          <cell r="N1503">
            <v>0</v>
          </cell>
        </row>
        <row r="1504">
          <cell r="C1504">
            <v>0</v>
          </cell>
          <cell r="D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M1504">
            <v>29.01</v>
          </cell>
          <cell r="N1504">
            <v>0</v>
          </cell>
        </row>
        <row r="1505">
          <cell r="C1505">
            <v>0</v>
          </cell>
          <cell r="D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M1505">
            <v>29.01</v>
          </cell>
          <cell r="N1505">
            <v>0</v>
          </cell>
        </row>
        <row r="1506">
          <cell r="C1506">
            <v>0</v>
          </cell>
          <cell r="D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M1506">
            <v>29.01</v>
          </cell>
          <cell r="N1506">
            <v>0</v>
          </cell>
        </row>
        <row r="1507">
          <cell r="C1507">
            <v>0</v>
          </cell>
          <cell r="D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M1507">
            <v>29.01</v>
          </cell>
          <cell r="N1507">
            <v>0</v>
          </cell>
        </row>
        <row r="1508">
          <cell r="C1508">
            <v>0</v>
          </cell>
          <cell r="D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M1508">
            <v>29.01</v>
          </cell>
          <cell r="N1508">
            <v>0</v>
          </cell>
        </row>
        <row r="1509">
          <cell r="C1509">
            <v>0</v>
          </cell>
          <cell r="D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M1509">
            <v>29.01</v>
          </cell>
          <cell r="N1509">
            <v>0</v>
          </cell>
        </row>
        <row r="1510">
          <cell r="C1510">
            <v>0</v>
          </cell>
          <cell r="D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M1510">
            <v>29.01</v>
          </cell>
          <cell r="N1510">
            <v>0</v>
          </cell>
        </row>
        <row r="1511">
          <cell r="C1511">
            <v>0</v>
          </cell>
          <cell r="D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M1511">
            <v>29.01</v>
          </cell>
          <cell r="N1511">
            <v>0</v>
          </cell>
        </row>
        <row r="1512">
          <cell r="C1512">
            <v>0</v>
          </cell>
          <cell r="D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M1512">
            <v>29.01</v>
          </cell>
          <cell r="N1512">
            <v>0</v>
          </cell>
        </row>
        <row r="1513">
          <cell r="C1513">
            <v>0</v>
          </cell>
          <cell r="D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M1513">
            <v>29.01</v>
          </cell>
          <cell r="N1513">
            <v>0</v>
          </cell>
        </row>
        <row r="1514">
          <cell r="C1514">
            <v>0</v>
          </cell>
          <cell r="D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M1514">
            <v>29.01</v>
          </cell>
          <cell r="N1514">
            <v>0</v>
          </cell>
        </row>
        <row r="1515">
          <cell r="C1515">
            <v>0</v>
          </cell>
          <cell r="D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M1515">
            <v>29.01</v>
          </cell>
          <cell r="N1515">
            <v>0</v>
          </cell>
        </row>
        <row r="1516">
          <cell r="C1516" t="str">
            <v xml:space="preserve">TOTAL </v>
          </cell>
          <cell r="I1516">
            <v>19.100000000000001</v>
          </cell>
        </row>
        <row r="1517">
          <cell r="C1517" t="str">
            <v>BDI %</v>
          </cell>
          <cell r="H1517">
            <v>0</v>
          </cell>
          <cell r="I1517">
            <v>0</v>
          </cell>
        </row>
        <row r="1518">
          <cell r="A1518">
            <v>53</v>
          </cell>
          <cell r="C1518" t="str">
            <v>TOTAL DO SERVIÇO</v>
          </cell>
          <cell r="I1518">
            <v>19.100000000000001</v>
          </cell>
          <cell r="K1518" t="e">
            <v>#REF!</v>
          </cell>
          <cell r="L1518" t="e">
            <v>#REF!</v>
          </cell>
        </row>
        <row r="1519">
          <cell r="C1519" t="str">
            <v>AGESPISA - AREAIS</v>
          </cell>
        </row>
        <row r="1521">
          <cell r="C1521" t="str">
            <v>COMPOSIÇÃO DE PREÇO UNITÁRIO</v>
          </cell>
        </row>
        <row r="1523">
          <cell r="B1523">
            <v>55</v>
          </cell>
          <cell r="C1523">
            <v>55</v>
          </cell>
          <cell r="D1523" t="str">
            <v>TERMINAL DE INSPEÇÃO E LIMPEZA C/ TAMPÃO QUADRADO EM FºFº (300x300)MM</v>
          </cell>
          <cell r="I1523" t="str">
            <v>UND</v>
          </cell>
          <cell r="K1523">
            <v>137.06</v>
          </cell>
        </row>
        <row r="1525">
          <cell r="C1525" t="str">
            <v>CÓDIGO</v>
          </cell>
          <cell r="D1525" t="str">
            <v>DESCRIÇÃO DO SERVIÇO</v>
          </cell>
          <cell r="F1525" t="str">
            <v>UNIDADE</v>
          </cell>
          <cell r="G1525" t="str">
            <v>COEF.</v>
          </cell>
          <cell r="H1525" t="str">
            <v>PR. UNITÁRIO</v>
          </cell>
          <cell r="I1525" t="str">
            <v>PR. TOTAL</v>
          </cell>
        </row>
        <row r="1526">
          <cell r="C1526" t="str">
            <v>IE0178</v>
          </cell>
          <cell r="D1526" t="str">
            <v>COMPACTADOR PLACA              VIBRATORIA-PO 0.4T</v>
          </cell>
          <cell r="F1526" t="str">
            <v>H</v>
          </cell>
          <cell r="G1526">
            <v>0.20069999999999999</v>
          </cell>
          <cell r="H1526">
            <v>5.48</v>
          </cell>
          <cell r="I1526">
            <v>1.1000000000000001</v>
          </cell>
          <cell r="K1526" t="str">
            <v>IE0178</v>
          </cell>
          <cell r="L1526">
            <v>0.20069999999999999</v>
          </cell>
          <cell r="M1526">
            <v>137.06</v>
          </cell>
          <cell r="N1526">
            <v>27.507942</v>
          </cell>
        </row>
        <row r="1527">
          <cell r="C1527" t="str">
            <v>IE0179</v>
          </cell>
          <cell r="D1527" t="str">
            <v>PA/RETRO ESCAVADEIRA           0,7M3x0,2M3 580H mA</v>
          </cell>
          <cell r="F1527" t="str">
            <v>H</v>
          </cell>
          <cell r="G1527">
            <v>1.72E-2</v>
          </cell>
          <cell r="H1527">
            <v>47.23</v>
          </cell>
          <cell r="I1527">
            <v>0.81</v>
          </cell>
          <cell r="K1527" t="str">
            <v>IE0179</v>
          </cell>
          <cell r="L1527">
            <v>1.72E-2</v>
          </cell>
          <cell r="M1527">
            <v>137.06</v>
          </cell>
          <cell r="N1527">
            <v>2.3574320000000002</v>
          </cell>
        </row>
        <row r="1528">
          <cell r="C1528" t="str">
            <v>IE0180</v>
          </cell>
          <cell r="D1528" t="str">
            <v>CAMINHAO BASCULANTE - 4 m3 -   TOCO</v>
          </cell>
          <cell r="F1528" t="str">
            <v>H</v>
          </cell>
          <cell r="G1528">
            <v>5.2900000000000003E-2</v>
          </cell>
          <cell r="H1528">
            <v>26</v>
          </cell>
          <cell r="I1528">
            <v>1.38</v>
          </cell>
          <cell r="K1528" t="str">
            <v>IE0180</v>
          </cell>
          <cell r="L1528">
            <v>5.2900000000000003E-2</v>
          </cell>
          <cell r="M1528">
            <v>137.06</v>
          </cell>
          <cell r="N1528">
            <v>7.2504740000000005</v>
          </cell>
        </row>
        <row r="1529">
          <cell r="C1529" t="str">
            <v>IE0181</v>
          </cell>
          <cell r="D1529" t="str">
            <v>CAMINHAO BASCULANTE - 4 m3</v>
          </cell>
          <cell r="F1529" t="str">
            <v>DP</v>
          </cell>
          <cell r="G1529">
            <v>2.0799999999999999E-2</v>
          </cell>
          <cell r="H1529">
            <v>26</v>
          </cell>
          <cell r="I1529">
            <v>0.54</v>
          </cell>
          <cell r="K1529" t="str">
            <v>IE0181</v>
          </cell>
          <cell r="L1529">
            <v>2.0799999999999999E-2</v>
          </cell>
          <cell r="M1529">
            <v>137.06</v>
          </cell>
          <cell r="N1529">
            <v>2.850848</v>
          </cell>
        </row>
        <row r="1530">
          <cell r="C1530" t="str">
            <v>IE0188</v>
          </cell>
          <cell r="D1530" t="str">
            <v>ESCAVADEIRA RETRO SOBRE PNEUS  100CV CASE</v>
          </cell>
          <cell r="F1530" t="str">
            <v>H</v>
          </cell>
          <cell r="G1530">
            <v>9.9599999999999994E-2</v>
          </cell>
          <cell r="H1530">
            <v>56</v>
          </cell>
          <cell r="I1530">
            <v>5.58</v>
          </cell>
          <cell r="K1530" t="str">
            <v>IE0188</v>
          </cell>
          <cell r="L1530">
            <v>9.9599999999999994E-2</v>
          </cell>
          <cell r="M1530">
            <v>137.06</v>
          </cell>
          <cell r="N1530">
            <v>13.651176</v>
          </cell>
        </row>
        <row r="1531">
          <cell r="C1531" t="str">
            <v>IE0204</v>
          </cell>
          <cell r="D1531" t="str">
            <v>SOQUETE VIBRATORIO</v>
          </cell>
          <cell r="F1531" t="str">
            <v>H</v>
          </cell>
          <cell r="G1531">
            <v>9.9000000000000008E-3</v>
          </cell>
          <cell r="H1531">
            <v>3.89</v>
          </cell>
          <cell r="I1531">
            <v>0.04</v>
          </cell>
          <cell r="K1531" t="str">
            <v>IE0204</v>
          </cell>
          <cell r="L1531">
            <v>9.9000000000000008E-3</v>
          </cell>
          <cell r="M1531">
            <v>137.06</v>
          </cell>
          <cell r="N1531">
            <v>1.356894</v>
          </cell>
        </row>
        <row r="1532">
          <cell r="C1532" t="str">
            <v>IH0006</v>
          </cell>
          <cell r="D1532" t="str">
            <v>SERVENTE</v>
          </cell>
          <cell r="F1532" t="str">
            <v>H</v>
          </cell>
          <cell r="G1532">
            <v>3</v>
          </cell>
          <cell r="H1532">
            <v>4.4723219814241482</v>
          </cell>
          <cell r="I1532">
            <v>13.42</v>
          </cell>
          <cell r="K1532" t="str">
            <v>IH0006</v>
          </cell>
          <cell r="L1532">
            <v>3</v>
          </cell>
          <cell r="M1532">
            <v>137.06</v>
          </cell>
          <cell r="N1532">
            <v>411.18</v>
          </cell>
        </row>
        <row r="1533">
          <cell r="C1533" t="str">
            <v>IH0068</v>
          </cell>
          <cell r="D1533" t="str">
            <v>AJUDANTE</v>
          </cell>
          <cell r="F1533" t="str">
            <v>H</v>
          </cell>
          <cell r="G1533">
            <v>1.5</v>
          </cell>
          <cell r="H1533">
            <v>4.4723219814241482</v>
          </cell>
          <cell r="I1533">
            <v>6.71</v>
          </cell>
          <cell r="K1533" t="str">
            <v>IH0068</v>
          </cell>
          <cell r="L1533">
            <v>1.5</v>
          </cell>
          <cell r="M1533">
            <v>137.06</v>
          </cell>
          <cell r="N1533">
            <v>205.59</v>
          </cell>
        </row>
        <row r="1534">
          <cell r="C1534" t="str">
            <v>IH0070</v>
          </cell>
          <cell r="D1534" t="str">
            <v>CARPINTEIRO</v>
          </cell>
          <cell r="F1534" t="str">
            <v>H</v>
          </cell>
          <cell r="G1534">
            <v>1.5</v>
          </cell>
          <cell r="H1534">
            <v>6.2786377708978325</v>
          </cell>
          <cell r="I1534">
            <v>9.42</v>
          </cell>
          <cell r="K1534" t="str">
            <v>IH0070</v>
          </cell>
          <cell r="L1534">
            <v>1.5</v>
          </cell>
          <cell r="M1534">
            <v>137.06</v>
          </cell>
          <cell r="N1534">
            <v>205.59</v>
          </cell>
        </row>
        <row r="1535">
          <cell r="C1535" t="str">
            <v>IH0071</v>
          </cell>
          <cell r="D1535" t="str">
            <v>FERREIRO</v>
          </cell>
          <cell r="F1535" t="str">
            <v>H</v>
          </cell>
          <cell r="G1535">
            <v>0.56479999999999997</v>
          </cell>
          <cell r="H1535">
            <v>6.2786377708978325</v>
          </cell>
          <cell r="I1535">
            <v>3.55</v>
          </cell>
          <cell r="K1535" t="str">
            <v>IH0071</v>
          </cell>
          <cell r="L1535">
            <v>0.56479999999999997</v>
          </cell>
          <cell r="M1535">
            <v>137.06</v>
          </cell>
          <cell r="N1535">
            <v>77.411487999999991</v>
          </cell>
        </row>
        <row r="1536">
          <cell r="C1536" t="str">
            <v>IH0074</v>
          </cell>
          <cell r="D1536" t="str">
            <v>PEDREIRO</v>
          </cell>
          <cell r="F1536" t="str">
            <v>H</v>
          </cell>
          <cell r="G1536">
            <v>0.84809999999999997</v>
          </cell>
          <cell r="H1536">
            <v>6.2786377708978325</v>
          </cell>
          <cell r="I1536">
            <v>5.32</v>
          </cell>
          <cell r="K1536" t="str">
            <v>IH0074</v>
          </cell>
          <cell r="L1536">
            <v>0.84809999999999997</v>
          </cell>
          <cell r="M1536">
            <v>137.06</v>
          </cell>
          <cell r="N1536">
            <v>116.24058599999999</v>
          </cell>
        </row>
        <row r="1537">
          <cell r="C1537" t="str">
            <v>IM0004</v>
          </cell>
          <cell r="D1537" t="str">
            <v>CONCRETO PRÉ-MISTURADO, FCK -  15 MPA -  USINADO</v>
          </cell>
          <cell r="F1537" t="str">
            <v>M3</v>
          </cell>
          <cell r="G1537">
            <v>0.1</v>
          </cell>
          <cell r="H1537">
            <v>220</v>
          </cell>
          <cell r="I1537">
            <v>22</v>
          </cell>
          <cell r="K1537" t="str">
            <v>IM0004</v>
          </cell>
          <cell r="L1537">
            <v>0.1</v>
          </cell>
          <cell r="M1537">
            <v>137.06</v>
          </cell>
          <cell r="N1537">
            <v>13.706000000000001</v>
          </cell>
        </row>
        <row r="1538">
          <cell r="C1538" t="str">
            <v>IM0611</v>
          </cell>
          <cell r="D1538" t="str">
            <v>AREIA</v>
          </cell>
          <cell r="F1538" t="str">
            <v>M3</v>
          </cell>
          <cell r="G1538">
            <v>1.8800000000000001E-2</v>
          </cell>
          <cell r="H1538">
            <v>26</v>
          </cell>
          <cell r="I1538">
            <v>0.49</v>
          </cell>
          <cell r="K1538" t="str">
            <v>IM0611</v>
          </cell>
          <cell r="L1538">
            <v>1.8800000000000001E-2</v>
          </cell>
          <cell r="M1538">
            <v>137.06</v>
          </cell>
          <cell r="N1538">
            <v>2.5767280000000001</v>
          </cell>
        </row>
        <row r="1539">
          <cell r="C1539" t="str">
            <v>IM3673</v>
          </cell>
          <cell r="D1539" t="str">
            <v>ACO CA-50 (MEDIA DAS BITOLAS)</v>
          </cell>
          <cell r="F1539" t="str">
            <v>KG</v>
          </cell>
          <cell r="G1539">
            <v>4.0999999999999996</v>
          </cell>
          <cell r="H1539">
            <v>4.2</v>
          </cell>
          <cell r="I1539">
            <v>17.22</v>
          </cell>
          <cell r="K1539" t="str">
            <v>IM3673</v>
          </cell>
          <cell r="L1539">
            <v>4.0999999999999996</v>
          </cell>
          <cell r="M1539">
            <v>137.06</v>
          </cell>
          <cell r="N1539">
            <v>561.94599999999991</v>
          </cell>
        </row>
        <row r="1540">
          <cell r="C1540" t="str">
            <v>IM3678</v>
          </cell>
          <cell r="D1540" t="str">
            <v>PREGO (MEDIA DAS BITOLAS)</v>
          </cell>
          <cell r="F1540" t="str">
            <v>KG</v>
          </cell>
          <cell r="G1540">
            <v>0.38529999999999998</v>
          </cell>
          <cell r="H1540">
            <v>4.8</v>
          </cell>
          <cell r="I1540">
            <v>1.85</v>
          </cell>
          <cell r="K1540" t="str">
            <v>IM3678</v>
          </cell>
          <cell r="L1540">
            <v>0.38529999999999998</v>
          </cell>
          <cell r="M1540">
            <v>137.06</v>
          </cell>
          <cell r="N1540">
            <v>52.809217999999994</v>
          </cell>
        </row>
        <row r="1541">
          <cell r="C1541" t="str">
            <v>IM3679</v>
          </cell>
          <cell r="D1541" t="str">
            <v>TABUA DE PINHO 3a. 1 x 12      (pol.)</v>
          </cell>
          <cell r="F1541" t="str">
            <v>M</v>
          </cell>
          <cell r="G1541">
            <v>1.3754999999999999</v>
          </cell>
          <cell r="H1541">
            <v>5.7</v>
          </cell>
          <cell r="I1541">
            <v>7.84</v>
          </cell>
          <cell r="K1541" t="str">
            <v>IM3679</v>
          </cell>
          <cell r="L1541">
            <v>1.3754999999999999</v>
          </cell>
          <cell r="M1541">
            <v>137.06</v>
          </cell>
          <cell r="N1541">
            <v>188.52602999999999</v>
          </cell>
        </row>
        <row r="1542">
          <cell r="C1542" t="str">
            <v>IM3728</v>
          </cell>
          <cell r="D1542" t="str">
            <v>BRITA N.2 E 3</v>
          </cell>
          <cell r="F1542" t="str">
            <v>M3</v>
          </cell>
          <cell r="G1542">
            <v>2.8299999999999999E-2</v>
          </cell>
          <cell r="H1542">
            <v>54</v>
          </cell>
          <cell r="I1542">
            <v>1.53</v>
          </cell>
          <cell r="K1542" t="str">
            <v>IM3728</v>
          </cell>
          <cell r="L1542">
            <v>2.8299999999999999E-2</v>
          </cell>
          <cell r="M1542">
            <v>137.06</v>
          </cell>
          <cell r="N1542">
            <v>3.8787979999999997</v>
          </cell>
        </row>
        <row r="1543">
          <cell r="C1543" t="str">
            <v>IM4491</v>
          </cell>
          <cell r="D1543" t="str">
            <v>ARAME RECOZIDO N.18 BWG</v>
          </cell>
          <cell r="F1543" t="str">
            <v>KG</v>
          </cell>
          <cell r="G1543">
            <v>0.113</v>
          </cell>
          <cell r="H1543">
            <v>4.8</v>
          </cell>
          <cell r="I1543">
            <v>0.54</v>
          </cell>
          <cell r="K1543" t="str">
            <v>IM4491</v>
          </cell>
          <cell r="L1543">
            <v>0.113</v>
          </cell>
          <cell r="M1543">
            <v>137.06</v>
          </cell>
          <cell r="N1543">
            <v>15.487780000000001</v>
          </cell>
        </row>
        <row r="1544">
          <cell r="C1544" t="str">
            <v>IM5834</v>
          </cell>
          <cell r="D1544" t="str">
            <v>SARRAFO DE 1"X4"</v>
          </cell>
          <cell r="F1544" t="str">
            <v>M</v>
          </cell>
          <cell r="G1544">
            <v>0.96330000000000005</v>
          </cell>
          <cell r="H1544">
            <v>2</v>
          </cell>
          <cell r="I1544">
            <v>1.93</v>
          </cell>
          <cell r="K1544" t="str">
            <v>IM5834</v>
          </cell>
          <cell r="L1544">
            <v>0.96330000000000005</v>
          </cell>
          <cell r="M1544">
            <v>137.06</v>
          </cell>
          <cell r="N1544">
            <v>132.029898</v>
          </cell>
        </row>
        <row r="1545">
          <cell r="C1545" t="str">
            <v>IN1736</v>
          </cell>
          <cell r="D1545" t="str">
            <v>TAMPAO FERRO FUNDIDO,          DIAMETRO 300 mm</v>
          </cell>
          <cell r="F1545" t="str">
            <v>UN</v>
          </cell>
          <cell r="G1545">
            <v>1</v>
          </cell>
          <cell r="H1545">
            <v>33</v>
          </cell>
          <cell r="I1545">
            <v>33</v>
          </cell>
          <cell r="K1545" t="str">
            <v>IN1736</v>
          </cell>
          <cell r="L1545">
            <v>1</v>
          </cell>
          <cell r="M1545">
            <v>137.06</v>
          </cell>
          <cell r="N1545">
            <v>137.06</v>
          </cell>
        </row>
        <row r="1546">
          <cell r="C1546">
            <v>0</v>
          </cell>
          <cell r="D1546">
            <v>0</v>
          </cell>
          <cell r="F1546">
            <v>0</v>
          </cell>
          <cell r="G1546">
            <v>0</v>
          </cell>
          <cell r="H1546">
            <v>0</v>
          </cell>
          <cell r="I1546">
            <v>0</v>
          </cell>
          <cell r="M1546">
            <v>137.06</v>
          </cell>
          <cell r="N1546">
            <v>0</v>
          </cell>
        </row>
        <row r="1547">
          <cell r="C1547" t="str">
            <v xml:space="preserve">TOTAL </v>
          </cell>
          <cell r="I1547">
            <v>134.27000000000001</v>
          </cell>
        </row>
        <row r="1548">
          <cell r="C1548" t="str">
            <v>BDI %</v>
          </cell>
          <cell r="H1548">
            <v>0</v>
          </cell>
          <cell r="I1548">
            <v>0</v>
          </cell>
        </row>
        <row r="1549">
          <cell r="A1549">
            <v>55</v>
          </cell>
          <cell r="C1549" t="str">
            <v>TOTAL DO SERVIÇO</v>
          </cell>
          <cell r="I1549">
            <v>134.27000000000001</v>
          </cell>
          <cell r="K1549" t="e">
            <v>#REF!</v>
          </cell>
          <cell r="L1549" t="e">
            <v>#REF!</v>
          </cell>
        </row>
        <row r="1550">
          <cell r="C1550" t="str">
            <v>AGESPISA - AREAIS</v>
          </cell>
        </row>
        <row r="1552">
          <cell r="C1552" t="str">
            <v>COMPOSIÇÃO DE PREÇO UNITÁRIO</v>
          </cell>
        </row>
        <row r="1554">
          <cell r="B1554">
            <v>56</v>
          </cell>
          <cell r="C1554">
            <v>56</v>
          </cell>
          <cell r="D1554" t="str">
            <v>ESCAVAÇÃO MEC. DE VALAS EM SOLO DE 3ª CAT. COM PROF. ATÉ 2,00M</v>
          </cell>
          <cell r="I1554" t="str">
            <v>M3</v>
          </cell>
          <cell r="K1554">
            <v>155.6</v>
          </cell>
        </row>
        <row r="1556">
          <cell r="C1556" t="str">
            <v>CÓDIGO</v>
          </cell>
          <cell r="D1556" t="str">
            <v>DESCRIÇÃO DO SERVIÇO</v>
          </cell>
          <cell r="F1556" t="str">
            <v>UNIDADE</v>
          </cell>
          <cell r="G1556" t="str">
            <v>COEF.</v>
          </cell>
          <cell r="H1556" t="str">
            <v>PR. UNITÁRIO</v>
          </cell>
          <cell r="I1556" t="str">
            <v>PR. TOTAL</v>
          </cell>
        </row>
        <row r="1557">
          <cell r="C1557" t="str">
            <v>IH0006</v>
          </cell>
          <cell r="D1557" t="str">
            <v>SERVENTE</v>
          </cell>
          <cell r="F1557" t="str">
            <v>H</v>
          </cell>
          <cell r="G1557">
            <v>5</v>
          </cell>
          <cell r="H1557">
            <v>4.4723219814241482</v>
          </cell>
          <cell r="I1557">
            <v>22.36</v>
          </cell>
          <cell r="K1557" t="str">
            <v>IH0006</v>
          </cell>
          <cell r="L1557">
            <v>5</v>
          </cell>
          <cell r="M1557">
            <v>155.6</v>
          </cell>
          <cell r="N1557">
            <v>778</v>
          </cell>
        </row>
        <row r="1558">
          <cell r="C1558" t="str">
            <v>IH0125</v>
          </cell>
          <cell r="D1558" t="str">
            <v>BLASTER</v>
          </cell>
          <cell r="F1558" t="str">
            <v>H</v>
          </cell>
          <cell r="G1558">
            <v>0.6</v>
          </cell>
          <cell r="H1558">
            <v>12.373746130030959</v>
          </cell>
          <cell r="I1558">
            <v>7.42</v>
          </cell>
          <cell r="K1558" t="str">
            <v>IH0125</v>
          </cell>
          <cell r="L1558">
            <v>0.6</v>
          </cell>
          <cell r="M1558">
            <v>155.6</v>
          </cell>
          <cell r="N1558">
            <v>93.36</v>
          </cell>
        </row>
        <row r="1559">
          <cell r="C1559" t="str">
            <v>IM6274</v>
          </cell>
          <cell r="D1559" t="str">
            <v>ESPOLETA</v>
          </cell>
          <cell r="F1559" t="str">
            <v>UN</v>
          </cell>
          <cell r="G1559">
            <v>0.5</v>
          </cell>
          <cell r="H1559">
            <v>1.65</v>
          </cell>
          <cell r="I1559">
            <v>0.83</v>
          </cell>
          <cell r="K1559" t="str">
            <v>IM6274</v>
          </cell>
          <cell r="L1559">
            <v>0.5</v>
          </cell>
          <cell r="M1559">
            <v>155.6</v>
          </cell>
          <cell r="N1559">
            <v>77.8</v>
          </cell>
        </row>
        <row r="1560">
          <cell r="C1560" t="str">
            <v>IM6277</v>
          </cell>
          <cell r="D1560" t="str">
            <v>ESTOPIM</v>
          </cell>
          <cell r="F1560" t="str">
            <v>M</v>
          </cell>
          <cell r="G1560">
            <v>2.5</v>
          </cell>
          <cell r="H1560">
            <v>2.3199999999999998</v>
          </cell>
          <cell r="I1560">
            <v>5.8</v>
          </cell>
          <cell r="K1560" t="str">
            <v>IM6277</v>
          </cell>
          <cell r="L1560">
            <v>2.5</v>
          </cell>
          <cell r="M1560">
            <v>155.6</v>
          </cell>
          <cell r="N1560">
            <v>389</v>
          </cell>
        </row>
        <row r="1561">
          <cell r="C1561" t="str">
            <v>IM6343</v>
          </cell>
          <cell r="D1561" t="str">
            <v>RETARDO 10 SEGUNDOS</v>
          </cell>
          <cell r="F1561" t="str">
            <v>UN</v>
          </cell>
          <cell r="G1561">
            <v>0.5</v>
          </cell>
          <cell r="H1561">
            <v>18.420000000000002</v>
          </cell>
          <cell r="I1561">
            <v>9.2100000000000009</v>
          </cell>
          <cell r="K1561" t="str">
            <v>IM6343</v>
          </cell>
          <cell r="L1561">
            <v>0.5</v>
          </cell>
          <cell r="M1561">
            <v>155.6</v>
          </cell>
          <cell r="N1561">
            <v>77.8</v>
          </cell>
        </row>
        <row r="1562">
          <cell r="C1562" t="str">
            <v>IM6413</v>
          </cell>
          <cell r="D1562" t="str">
            <v>DINAMITE 60%</v>
          </cell>
          <cell r="F1562" t="str">
            <v>KG</v>
          </cell>
          <cell r="G1562">
            <v>1.32</v>
          </cell>
          <cell r="H1562">
            <v>11.98</v>
          </cell>
          <cell r="I1562">
            <v>15.81</v>
          </cell>
          <cell r="K1562" t="str">
            <v>IM6413</v>
          </cell>
          <cell r="L1562">
            <v>1.32</v>
          </cell>
          <cell r="M1562">
            <v>155.6</v>
          </cell>
          <cell r="N1562">
            <v>205.392</v>
          </cell>
        </row>
        <row r="1563">
          <cell r="C1563" t="str">
            <v>IN0652</v>
          </cell>
          <cell r="D1563" t="str">
            <v>COMPRESSOR DE AR 250 PCM (CHP)</v>
          </cell>
          <cell r="F1563" t="str">
            <v>H</v>
          </cell>
          <cell r="G1563">
            <v>0.4</v>
          </cell>
          <cell r="H1563">
            <v>59.56</v>
          </cell>
          <cell r="I1563">
            <v>23.82</v>
          </cell>
          <cell r="K1563" t="str">
            <v>IN0652</v>
          </cell>
          <cell r="L1563">
            <v>0.4</v>
          </cell>
          <cell r="M1563">
            <v>155.6</v>
          </cell>
          <cell r="N1563">
            <v>62.24</v>
          </cell>
        </row>
        <row r="1564">
          <cell r="C1564" t="str">
            <v>IN0659</v>
          </cell>
          <cell r="D1564" t="str">
            <v>PERFURATRIZ PNEUM-TICA (CHP)</v>
          </cell>
          <cell r="F1564" t="str">
            <v>H</v>
          </cell>
          <cell r="G1564">
            <v>0.6</v>
          </cell>
          <cell r="H1564">
            <v>9.59</v>
          </cell>
          <cell r="I1564">
            <v>5.75</v>
          </cell>
          <cell r="K1564" t="str">
            <v>IN0659</v>
          </cell>
          <cell r="L1564">
            <v>0.6</v>
          </cell>
          <cell r="M1564">
            <v>155.6</v>
          </cell>
          <cell r="N1564">
            <v>93.36</v>
          </cell>
        </row>
        <row r="1565">
          <cell r="C1565">
            <v>0</v>
          </cell>
          <cell r="D1565">
            <v>0</v>
          </cell>
          <cell r="F1565">
            <v>0</v>
          </cell>
          <cell r="G1565">
            <v>0</v>
          </cell>
          <cell r="H1565">
            <v>0</v>
          </cell>
          <cell r="I1565">
            <v>0</v>
          </cell>
          <cell r="M1565">
            <v>155.6</v>
          </cell>
          <cell r="N1565">
            <v>0</v>
          </cell>
        </row>
        <row r="1566">
          <cell r="C1566">
            <v>0</v>
          </cell>
          <cell r="D1566">
            <v>0</v>
          </cell>
          <cell r="F1566">
            <v>0</v>
          </cell>
          <cell r="G1566">
            <v>0</v>
          </cell>
          <cell r="H1566">
            <v>0</v>
          </cell>
          <cell r="I1566">
            <v>0</v>
          </cell>
          <cell r="M1566">
            <v>155.6</v>
          </cell>
          <cell r="N1566">
            <v>0</v>
          </cell>
        </row>
        <row r="1567">
          <cell r="C1567">
            <v>0</v>
          </cell>
          <cell r="D1567">
            <v>0</v>
          </cell>
          <cell r="F1567">
            <v>0</v>
          </cell>
          <cell r="G1567">
            <v>0</v>
          </cell>
          <cell r="H1567">
            <v>0</v>
          </cell>
          <cell r="I1567">
            <v>0</v>
          </cell>
          <cell r="M1567">
            <v>155.6</v>
          </cell>
          <cell r="N1567">
            <v>0</v>
          </cell>
        </row>
        <row r="1568">
          <cell r="C1568">
            <v>0</v>
          </cell>
          <cell r="D1568">
            <v>0</v>
          </cell>
          <cell r="F1568">
            <v>0</v>
          </cell>
          <cell r="G1568">
            <v>0</v>
          </cell>
          <cell r="H1568">
            <v>0</v>
          </cell>
          <cell r="I1568">
            <v>0</v>
          </cell>
          <cell r="M1568">
            <v>155.6</v>
          </cell>
          <cell r="N1568">
            <v>0</v>
          </cell>
        </row>
        <row r="1569">
          <cell r="C1569">
            <v>0</v>
          </cell>
          <cell r="D1569">
            <v>0</v>
          </cell>
          <cell r="F1569">
            <v>0</v>
          </cell>
          <cell r="G1569">
            <v>0</v>
          </cell>
          <cell r="H1569">
            <v>0</v>
          </cell>
          <cell r="I1569">
            <v>0</v>
          </cell>
          <cell r="M1569">
            <v>155.6</v>
          </cell>
          <cell r="N1569">
            <v>0</v>
          </cell>
        </row>
        <row r="1570">
          <cell r="C1570">
            <v>0</v>
          </cell>
          <cell r="D1570">
            <v>0</v>
          </cell>
          <cell r="F1570">
            <v>0</v>
          </cell>
          <cell r="G1570">
            <v>0</v>
          </cell>
          <cell r="H1570">
            <v>0</v>
          </cell>
          <cell r="I1570">
            <v>0</v>
          </cell>
          <cell r="M1570">
            <v>155.6</v>
          </cell>
          <cell r="N1570">
            <v>0</v>
          </cell>
        </row>
        <row r="1571">
          <cell r="C1571">
            <v>0</v>
          </cell>
          <cell r="D1571">
            <v>0</v>
          </cell>
          <cell r="F1571">
            <v>0</v>
          </cell>
          <cell r="G1571">
            <v>0</v>
          </cell>
          <cell r="H1571">
            <v>0</v>
          </cell>
          <cell r="I1571">
            <v>0</v>
          </cell>
          <cell r="M1571">
            <v>155.6</v>
          </cell>
          <cell r="N1571">
            <v>0</v>
          </cell>
        </row>
        <row r="1572">
          <cell r="C1572">
            <v>0</v>
          </cell>
          <cell r="D1572">
            <v>0</v>
          </cell>
          <cell r="F1572">
            <v>0</v>
          </cell>
          <cell r="G1572">
            <v>0</v>
          </cell>
          <cell r="H1572">
            <v>0</v>
          </cell>
          <cell r="I1572">
            <v>0</v>
          </cell>
          <cell r="M1572">
            <v>155.6</v>
          </cell>
          <cell r="N1572">
            <v>0</v>
          </cell>
        </row>
        <row r="1573">
          <cell r="C1573">
            <v>0</v>
          </cell>
          <cell r="D1573">
            <v>0</v>
          </cell>
          <cell r="F1573">
            <v>0</v>
          </cell>
          <cell r="G1573">
            <v>0</v>
          </cell>
          <cell r="H1573">
            <v>0</v>
          </cell>
          <cell r="I1573">
            <v>0</v>
          </cell>
          <cell r="M1573">
            <v>155.6</v>
          </cell>
          <cell r="N1573">
            <v>0</v>
          </cell>
        </row>
        <row r="1574">
          <cell r="C1574">
            <v>0</v>
          </cell>
          <cell r="D1574">
            <v>0</v>
          </cell>
          <cell r="F1574">
            <v>0</v>
          </cell>
          <cell r="G1574">
            <v>0</v>
          </cell>
          <cell r="H1574">
            <v>0</v>
          </cell>
          <cell r="I1574">
            <v>0</v>
          </cell>
          <cell r="M1574">
            <v>155.6</v>
          </cell>
          <cell r="N1574">
            <v>0</v>
          </cell>
        </row>
        <row r="1575">
          <cell r="C1575">
            <v>0</v>
          </cell>
          <cell r="D1575">
            <v>0</v>
          </cell>
          <cell r="F1575">
            <v>0</v>
          </cell>
          <cell r="G1575">
            <v>0</v>
          </cell>
          <cell r="H1575">
            <v>0</v>
          </cell>
          <cell r="I1575">
            <v>0</v>
          </cell>
          <cell r="M1575">
            <v>155.6</v>
          </cell>
          <cell r="N1575">
            <v>0</v>
          </cell>
        </row>
        <row r="1576">
          <cell r="C1576">
            <v>0</v>
          </cell>
          <cell r="D1576">
            <v>0</v>
          </cell>
          <cell r="F1576">
            <v>0</v>
          </cell>
          <cell r="G1576">
            <v>0</v>
          </cell>
          <cell r="H1576">
            <v>0</v>
          </cell>
          <cell r="I1576">
            <v>0</v>
          </cell>
          <cell r="M1576">
            <v>155.6</v>
          </cell>
          <cell r="N1576">
            <v>0</v>
          </cell>
        </row>
        <row r="1577">
          <cell r="C1577">
            <v>0</v>
          </cell>
          <cell r="D1577">
            <v>0</v>
          </cell>
          <cell r="F1577">
            <v>0</v>
          </cell>
          <cell r="G1577">
            <v>0</v>
          </cell>
          <cell r="H1577">
            <v>0</v>
          </cell>
          <cell r="I1577">
            <v>0</v>
          </cell>
          <cell r="M1577">
            <v>155.6</v>
          </cell>
          <cell r="N1577">
            <v>0</v>
          </cell>
        </row>
        <row r="1578">
          <cell r="C1578" t="str">
            <v xml:space="preserve">TOTAL </v>
          </cell>
          <cell r="I1578">
            <v>91</v>
          </cell>
        </row>
        <row r="1579">
          <cell r="C1579" t="str">
            <v>BDI %</v>
          </cell>
          <cell r="H1579">
            <v>0</v>
          </cell>
          <cell r="I1579">
            <v>0</v>
          </cell>
        </row>
        <row r="1580">
          <cell r="A1580">
            <v>56</v>
          </cell>
          <cell r="C1580" t="str">
            <v>TOTAL DO SERVIÇO</v>
          </cell>
          <cell r="I1580">
            <v>91</v>
          </cell>
          <cell r="K1580" t="e">
            <v>#REF!</v>
          </cell>
          <cell r="L1580" t="e">
            <v>#REF!</v>
          </cell>
        </row>
        <row r="1581">
          <cell r="C1581" t="str">
            <v>AGESPISA - AREAIS</v>
          </cell>
        </row>
        <row r="1583">
          <cell r="C1583" t="str">
            <v>COMPOSIÇÃO DE PREÇO UNITÁRIO</v>
          </cell>
        </row>
        <row r="1585">
          <cell r="B1585">
            <v>57</v>
          </cell>
          <cell r="C1585">
            <v>57</v>
          </cell>
          <cell r="D1585" t="str">
            <v>RECUPERAÇÃO DE CALÇADA EM CONCRETO SIMPLES</v>
          </cell>
          <cell r="I1585" t="str">
            <v>M2</v>
          </cell>
          <cell r="K1585">
            <v>26.1</v>
          </cell>
        </row>
        <row r="1587">
          <cell r="C1587" t="str">
            <v>CÓDIGO</v>
          </cell>
          <cell r="D1587" t="str">
            <v>DESCRIÇÃO DO SERVIÇO</v>
          </cell>
          <cell r="F1587" t="str">
            <v>UNIDADE</v>
          </cell>
          <cell r="G1587" t="str">
            <v>COEF.</v>
          </cell>
          <cell r="H1587" t="str">
            <v>PR. UNITÁRIO</v>
          </cell>
          <cell r="I1587" t="str">
            <v>PR. TOTAL</v>
          </cell>
        </row>
        <row r="1588">
          <cell r="C1588" t="str">
            <v>IH0006</v>
          </cell>
          <cell r="D1588" t="str">
            <v>SERVENTE</v>
          </cell>
          <cell r="F1588" t="str">
            <v>H</v>
          </cell>
          <cell r="G1588">
            <v>0.2</v>
          </cell>
          <cell r="H1588">
            <v>4.4723219814241482</v>
          </cell>
          <cell r="I1588">
            <v>0.89</v>
          </cell>
          <cell r="K1588" t="str">
            <v>IH0006</v>
          </cell>
          <cell r="L1588">
            <v>0.2</v>
          </cell>
          <cell r="M1588">
            <v>26.1</v>
          </cell>
          <cell r="N1588">
            <v>5.2200000000000006</v>
          </cell>
        </row>
        <row r="1589">
          <cell r="C1589" t="str">
            <v>IH0074</v>
          </cell>
          <cell r="D1589" t="str">
            <v>PEDREIRO</v>
          </cell>
          <cell r="F1589" t="str">
            <v>H</v>
          </cell>
          <cell r="G1589">
            <v>0.2</v>
          </cell>
          <cell r="H1589">
            <v>6.2786377708978325</v>
          </cell>
          <cell r="I1589">
            <v>1.26</v>
          </cell>
          <cell r="K1589" t="str">
            <v>IH0074</v>
          </cell>
          <cell r="L1589">
            <v>0.2</v>
          </cell>
          <cell r="M1589">
            <v>26.1</v>
          </cell>
          <cell r="N1589">
            <v>5.2200000000000006</v>
          </cell>
        </row>
        <row r="1590">
          <cell r="C1590" t="str">
            <v>IM0004</v>
          </cell>
          <cell r="D1590" t="str">
            <v>CONCRETO PRÉ-MISTURADO, FCK -  15 MPA -  USINADO</v>
          </cell>
          <cell r="F1590" t="str">
            <v>M3</v>
          </cell>
          <cell r="G1590">
            <v>0.08</v>
          </cell>
          <cell r="H1590">
            <v>220</v>
          </cell>
          <cell r="I1590">
            <v>17.600000000000001</v>
          </cell>
          <cell r="K1590" t="str">
            <v>IM0004</v>
          </cell>
          <cell r="L1590">
            <v>0.08</v>
          </cell>
          <cell r="M1590">
            <v>26.1</v>
          </cell>
          <cell r="N1590">
            <v>2.0880000000000001</v>
          </cell>
        </row>
        <row r="1591">
          <cell r="C1591" t="str">
            <v>IM5834</v>
          </cell>
          <cell r="D1591" t="str">
            <v>SARRAFO DE 1"X4"</v>
          </cell>
          <cell r="F1591" t="str">
            <v>M</v>
          </cell>
          <cell r="G1591">
            <v>0.05</v>
          </cell>
          <cell r="H1591">
            <v>2</v>
          </cell>
          <cell r="I1591">
            <v>0.1</v>
          </cell>
          <cell r="K1591" t="str">
            <v>IM5834</v>
          </cell>
          <cell r="L1591">
            <v>0.05</v>
          </cell>
          <cell r="M1591">
            <v>26.1</v>
          </cell>
          <cell r="N1591">
            <v>1.3050000000000002</v>
          </cell>
        </row>
        <row r="1592">
          <cell r="C1592">
            <v>0</v>
          </cell>
          <cell r="D1592">
            <v>0</v>
          </cell>
          <cell r="F1592">
            <v>0</v>
          </cell>
          <cell r="G1592">
            <v>0</v>
          </cell>
          <cell r="H1592">
            <v>0</v>
          </cell>
          <cell r="I1592">
            <v>0</v>
          </cell>
          <cell r="M1592">
            <v>26.1</v>
          </cell>
          <cell r="N1592">
            <v>0</v>
          </cell>
        </row>
        <row r="1593">
          <cell r="C1593">
            <v>0</v>
          </cell>
          <cell r="D1593">
            <v>0</v>
          </cell>
          <cell r="F1593">
            <v>0</v>
          </cell>
          <cell r="G1593">
            <v>0</v>
          </cell>
          <cell r="H1593">
            <v>0</v>
          </cell>
          <cell r="I1593">
            <v>0</v>
          </cell>
          <cell r="M1593">
            <v>26.1</v>
          </cell>
          <cell r="N1593">
            <v>0</v>
          </cell>
        </row>
        <row r="1594">
          <cell r="C1594">
            <v>0</v>
          </cell>
          <cell r="D1594">
            <v>0</v>
          </cell>
          <cell r="F1594">
            <v>0</v>
          </cell>
          <cell r="G1594">
            <v>0</v>
          </cell>
          <cell r="H1594">
            <v>0</v>
          </cell>
          <cell r="I1594">
            <v>0</v>
          </cell>
          <cell r="M1594">
            <v>26.1</v>
          </cell>
          <cell r="N1594">
            <v>0</v>
          </cell>
        </row>
        <row r="1595">
          <cell r="C1595">
            <v>0</v>
          </cell>
          <cell r="D1595">
            <v>0</v>
          </cell>
          <cell r="F1595">
            <v>0</v>
          </cell>
          <cell r="G1595">
            <v>0</v>
          </cell>
          <cell r="H1595">
            <v>0</v>
          </cell>
          <cell r="I1595">
            <v>0</v>
          </cell>
          <cell r="M1595">
            <v>26.1</v>
          </cell>
          <cell r="N1595">
            <v>0</v>
          </cell>
        </row>
        <row r="1596">
          <cell r="C1596">
            <v>0</v>
          </cell>
          <cell r="D1596">
            <v>0</v>
          </cell>
          <cell r="F1596">
            <v>0</v>
          </cell>
          <cell r="G1596">
            <v>0</v>
          </cell>
          <cell r="H1596">
            <v>0</v>
          </cell>
          <cell r="I1596">
            <v>0</v>
          </cell>
          <cell r="M1596">
            <v>26.1</v>
          </cell>
          <cell r="N1596">
            <v>0</v>
          </cell>
        </row>
        <row r="1597">
          <cell r="C1597">
            <v>0</v>
          </cell>
          <cell r="D1597">
            <v>0</v>
          </cell>
          <cell r="F1597">
            <v>0</v>
          </cell>
          <cell r="G1597">
            <v>0</v>
          </cell>
          <cell r="H1597">
            <v>0</v>
          </cell>
          <cell r="I1597">
            <v>0</v>
          </cell>
          <cell r="M1597">
            <v>26.1</v>
          </cell>
          <cell r="N1597">
            <v>0</v>
          </cell>
        </row>
        <row r="1598">
          <cell r="C1598">
            <v>0</v>
          </cell>
          <cell r="D1598">
            <v>0</v>
          </cell>
          <cell r="F1598">
            <v>0</v>
          </cell>
          <cell r="G1598">
            <v>0</v>
          </cell>
          <cell r="H1598">
            <v>0</v>
          </cell>
          <cell r="I1598">
            <v>0</v>
          </cell>
          <cell r="M1598">
            <v>26.1</v>
          </cell>
          <cell r="N1598">
            <v>0</v>
          </cell>
        </row>
        <row r="1599">
          <cell r="C1599">
            <v>0</v>
          </cell>
          <cell r="D1599">
            <v>0</v>
          </cell>
          <cell r="F1599">
            <v>0</v>
          </cell>
          <cell r="G1599">
            <v>0</v>
          </cell>
          <cell r="H1599">
            <v>0</v>
          </cell>
          <cell r="I1599">
            <v>0</v>
          </cell>
          <cell r="M1599">
            <v>26.1</v>
          </cell>
          <cell r="N1599">
            <v>0</v>
          </cell>
        </row>
        <row r="1600">
          <cell r="C1600">
            <v>0</v>
          </cell>
          <cell r="D1600">
            <v>0</v>
          </cell>
          <cell r="F1600">
            <v>0</v>
          </cell>
          <cell r="G1600">
            <v>0</v>
          </cell>
          <cell r="H1600">
            <v>0</v>
          </cell>
          <cell r="I1600">
            <v>0</v>
          </cell>
          <cell r="M1600">
            <v>26.1</v>
          </cell>
          <cell r="N1600">
            <v>0</v>
          </cell>
        </row>
        <row r="1601">
          <cell r="C1601">
            <v>0</v>
          </cell>
          <cell r="D1601">
            <v>0</v>
          </cell>
          <cell r="F1601">
            <v>0</v>
          </cell>
          <cell r="G1601">
            <v>0</v>
          </cell>
          <cell r="H1601">
            <v>0</v>
          </cell>
          <cell r="I1601">
            <v>0</v>
          </cell>
          <cell r="M1601">
            <v>26.1</v>
          </cell>
          <cell r="N1601">
            <v>0</v>
          </cell>
        </row>
        <row r="1602">
          <cell r="C1602">
            <v>0</v>
          </cell>
          <cell r="D1602">
            <v>0</v>
          </cell>
          <cell r="F1602">
            <v>0</v>
          </cell>
          <cell r="G1602">
            <v>0</v>
          </cell>
          <cell r="H1602">
            <v>0</v>
          </cell>
          <cell r="I1602">
            <v>0</v>
          </cell>
          <cell r="M1602">
            <v>26.1</v>
          </cell>
          <cell r="N1602">
            <v>0</v>
          </cell>
        </row>
        <row r="1603">
          <cell r="C1603">
            <v>0</v>
          </cell>
          <cell r="D1603">
            <v>0</v>
          </cell>
          <cell r="F1603">
            <v>0</v>
          </cell>
          <cell r="G1603">
            <v>0</v>
          </cell>
          <cell r="H1603">
            <v>0</v>
          </cell>
          <cell r="I1603">
            <v>0</v>
          </cell>
          <cell r="M1603">
            <v>26.1</v>
          </cell>
          <cell r="N1603">
            <v>0</v>
          </cell>
        </row>
        <row r="1604">
          <cell r="C1604">
            <v>0</v>
          </cell>
          <cell r="D1604">
            <v>0</v>
          </cell>
          <cell r="F1604">
            <v>0</v>
          </cell>
          <cell r="G1604">
            <v>0</v>
          </cell>
          <cell r="H1604">
            <v>0</v>
          </cell>
          <cell r="I1604">
            <v>0</v>
          </cell>
          <cell r="M1604">
            <v>26.1</v>
          </cell>
          <cell r="N1604">
            <v>0</v>
          </cell>
        </row>
        <row r="1605">
          <cell r="C1605">
            <v>0</v>
          </cell>
          <cell r="D1605">
            <v>0</v>
          </cell>
          <cell r="F1605">
            <v>0</v>
          </cell>
          <cell r="G1605">
            <v>0</v>
          </cell>
          <cell r="H1605">
            <v>0</v>
          </cell>
          <cell r="I1605">
            <v>0</v>
          </cell>
          <cell r="M1605">
            <v>26.1</v>
          </cell>
          <cell r="N1605">
            <v>0</v>
          </cell>
        </row>
        <row r="1606">
          <cell r="C1606">
            <v>0</v>
          </cell>
          <cell r="D1606">
            <v>0</v>
          </cell>
          <cell r="F1606">
            <v>0</v>
          </cell>
          <cell r="G1606">
            <v>0</v>
          </cell>
          <cell r="H1606">
            <v>0</v>
          </cell>
          <cell r="I1606">
            <v>0</v>
          </cell>
          <cell r="M1606">
            <v>26.1</v>
          </cell>
          <cell r="N1606">
            <v>0</v>
          </cell>
        </row>
        <row r="1607">
          <cell r="C1607">
            <v>0</v>
          </cell>
          <cell r="D1607">
            <v>0</v>
          </cell>
          <cell r="F1607">
            <v>0</v>
          </cell>
          <cell r="G1607">
            <v>0</v>
          </cell>
          <cell r="H1607">
            <v>0</v>
          </cell>
          <cell r="I1607">
            <v>0</v>
          </cell>
          <cell r="M1607">
            <v>26.1</v>
          </cell>
          <cell r="N1607">
            <v>0</v>
          </cell>
        </row>
        <row r="1608">
          <cell r="C1608">
            <v>0</v>
          </cell>
          <cell r="D1608">
            <v>0</v>
          </cell>
          <cell r="F1608">
            <v>0</v>
          </cell>
          <cell r="G1608">
            <v>0</v>
          </cell>
          <cell r="H1608">
            <v>0</v>
          </cell>
          <cell r="I1608">
            <v>0</v>
          </cell>
          <cell r="M1608">
            <v>26.1</v>
          </cell>
          <cell r="N1608">
            <v>0</v>
          </cell>
        </row>
        <row r="1609">
          <cell r="C1609" t="str">
            <v xml:space="preserve">TOTAL </v>
          </cell>
          <cell r="I1609">
            <v>19.850000000000001</v>
          </cell>
        </row>
        <row r="1610">
          <cell r="C1610" t="str">
            <v>BDI %</v>
          </cell>
          <cell r="H1610">
            <v>0</v>
          </cell>
          <cell r="I1610">
            <v>0</v>
          </cell>
        </row>
        <row r="1611">
          <cell r="A1611">
            <v>57</v>
          </cell>
          <cell r="C1611" t="str">
            <v>TOTAL DO SERVIÇO</v>
          </cell>
          <cell r="I1611">
            <v>19.850000000000001</v>
          </cell>
          <cell r="K1611" t="e">
            <v>#REF!</v>
          </cell>
          <cell r="L1611" t="e">
            <v>#REF!</v>
          </cell>
        </row>
        <row r="1612">
          <cell r="C1612" t="str">
            <v>AGESPISA - AREAIS</v>
          </cell>
        </row>
        <row r="1614">
          <cell r="C1614" t="str">
            <v>COMPOSIÇÃO DE PREÇO UNITÁRIO</v>
          </cell>
        </row>
        <row r="1616">
          <cell r="B1616">
            <v>58</v>
          </cell>
          <cell r="C1616">
            <v>58</v>
          </cell>
          <cell r="D1616" t="str">
            <v>PAINEL ELETRICO C/1 SOFT START 25 CV,380V,60Hz</v>
          </cell>
          <cell r="I1616" t="str">
            <v>UN</v>
          </cell>
          <cell r="K1616">
            <v>53703</v>
          </cell>
        </row>
        <row r="1618">
          <cell r="C1618" t="str">
            <v>CÓDIGO</v>
          </cell>
          <cell r="D1618" t="str">
            <v>DESCRIÇÃO DO SERVIÇO</v>
          </cell>
          <cell r="F1618" t="str">
            <v>UNIDADE</v>
          </cell>
          <cell r="G1618" t="str">
            <v>COEF.</v>
          </cell>
          <cell r="H1618" t="str">
            <v>PR. UNITÁRIO</v>
          </cell>
          <cell r="I1618" t="str">
            <v>PR. TOTAL</v>
          </cell>
        </row>
        <row r="1619">
          <cell r="C1619" t="str">
            <v>IM8757</v>
          </cell>
          <cell r="D1619" t="str">
            <v>PAINEL ELETRICO C/1 SOFT START 25CV,380V,60Hz</v>
          </cell>
          <cell r="F1619" t="str">
            <v>UN</v>
          </cell>
          <cell r="G1619">
            <v>1</v>
          </cell>
          <cell r="H1619">
            <v>26500</v>
          </cell>
          <cell r="I1619">
            <v>26500</v>
          </cell>
          <cell r="K1619" t="str">
            <v>IM8757</v>
          </cell>
          <cell r="L1619">
            <v>1</v>
          </cell>
          <cell r="M1619">
            <v>53703</v>
          </cell>
          <cell r="N1619">
            <v>53703</v>
          </cell>
        </row>
        <row r="1620">
          <cell r="C1620">
            <v>0</v>
          </cell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M1620">
            <v>53703</v>
          </cell>
          <cell r="N1620">
            <v>0</v>
          </cell>
        </row>
        <row r="1621">
          <cell r="C1621">
            <v>0</v>
          </cell>
          <cell r="D1621">
            <v>0</v>
          </cell>
          <cell r="F1621">
            <v>0</v>
          </cell>
          <cell r="G1621">
            <v>0</v>
          </cell>
          <cell r="H1621">
            <v>0</v>
          </cell>
          <cell r="I1621">
            <v>0</v>
          </cell>
          <cell r="M1621">
            <v>53703</v>
          </cell>
          <cell r="N1621">
            <v>0</v>
          </cell>
        </row>
        <row r="1622">
          <cell r="C1622">
            <v>0</v>
          </cell>
          <cell r="D1622">
            <v>0</v>
          </cell>
          <cell r="F1622">
            <v>0</v>
          </cell>
          <cell r="G1622">
            <v>0</v>
          </cell>
          <cell r="H1622">
            <v>0</v>
          </cell>
          <cell r="I1622">
            <v>0</v>
          </cell>
          <cell r="M1622">
            <v>53703</v>
          </cell>
          <cell r="N1622">
            <v>0</v>
          </cell>
        </row>
        <row r="1623">
          <cell r="C1623">
            <v>0</v>
          </cell>
          <cell r="D1623">
            <v>0</v>
          </cell>
          <cell r="F1623">
            <v>0</v>
          </cell>
          <cell r="G1623">
            <v>0</v>
          </cell>
          <cell r="H1623">
            <v>0</v>
          </cell>
          <cell r="I1623">
            <v>0</v>
          </cell>
          <cell r="M1623">
            <v>53703</v>
          </cell>
          <cell r="N1623">
            <v>0</v>
          </cell>
        </row>
        <row r="1624">
          <cell r="C1624">
            <v>0</v>
          </cell>
          <cell r="D1624">
            <v>0</v>
          </cell>
          <cell r="F1624">
            <v>0</v>
          </cell>
          <cell r="G1624">
            <v>0</v>
          </cell>
          <cell r="H1624">
            <v>0</v>
          </cell>
          <cell r="I1624">
            <v>0</v>
          </cell>
          <cell r="M1624">
            <v>53703</v>
          </cell>
          <cell r="N1624">
            <v>0</v>
          </cell>
        </row>
        <row r="1625">
          <cell r="C1625">
            <v>0</v>
          </cell>
          <cell r="D1625">
            <v>0</v>
          </cell>
          <cell r="F1625">
            <v>0</v>
          </cell>
          <cell r="G1625">
            <v>0</v>
          </cell>
          <cell r="H1625">
            <v>0</v>
          </cell>
          <cell r="I1625">
            <v>0</v>
          </cell>
          <cell r="M1625">
            <v>53703</v>
          </cell>
          <cell r="N1625">
            <v>0</v>
          </cell>
        </row>
        <row r="1626">
          <cell r="C1626">
            <v>0</v>
          </cell>
          <cell r="D1626">
            <v>0</v>
          </cell>
          <cell r="F1626">
            <v>0</v>
          </cell>
          <cell r="G1626">
            <v>0</v>
          </cell>
          <cell r="H1626">
            <v>0</v>
          </cell>
          <cell r="I1626">
            <v>0</v>
          </cell>
          <cell r="M1626">
            <v>53703</v>
          </cell>
          <cell r="N1626">
            <v>0</v>
          </cell>
        </row>
        <row r="1627">
          <cell r="C1627">
            <v>0</v>
          </cell>
          <cell r="D1627">
            <v>0</v>
          </cell>
          <cell r="F1627">
            <v>0</v>
          </cell>
          <cell r="G1627">
            <v>0</v>
          </cell>
          <cell r="H1627">
            <v>0</v>
          </cell>
          <cell r="I1627">
            <v>0</v>
          </cell>
          <cell r="M1627">
            <v>53703</v>
          </cell>
          <cell r="N1627">
            <v>0</v>
          </cell>
        </row>
        <row r="1628">
          <cell r="C1628">
            <v>0</v>
          </cell>
          <cell r="D1628">
            <v>0</v>
          </cell>
          <cell r="F1628">
            <v>0</v>
          </cell>
          <cell r="G1628">
            <v>0</v>
          </cell>
          <cell r="H1628">
            <v>0</v>
          </cell>
          <cell r="I1628">
            <v>0</v>
          </cell>
          <cell r="M1628">
            <v>53703</v>
          </cell>
          <cell r="N1628">
            <v>0</v>
          </cell>
        </row>
        <row r="1629">
          <cell r="C1629">
            <v>0</v>
          </cell>
          <cell r="D1629">
            <v>0</v>
          </cell>
          <cell r="F1629">
            <v>0</v>
          </cell>
          <cell r="G1629">
            <v>0</v>
          </cell>
          <cell r="H1629">
            <v>0</v>
          </cell>
          <cell r="I1629">
            <v>0</v>
          </cell>
          <cell r="M1629">
            <v>53703</v>
          </cell>
          <cell r="N1629">
            <v>0</v>
          </cell>
        </row>
        <row r="1630">
          <cell r="C1630">
            <v>0</v>
          </cell>
          <cell r="D1630">
            <v>0</v>
          </cell>
          <cell r="F1630">
            <v>0</v>
          </cell>
          <cell r="G1630">
            <v>0</v>
          </cell>
          <cell r="H1630">
            <v>0</v>
          </cell>
          <cell r="I1630">
            <v>0</v>
          </cell>
          <cell r="M1630">
            <v>53703</v>
          </cell>
          <cell r="N1630">
            <v>0</v>
          </cell>
        </row>
        <row r="1631">
          <cell r="C1631">
            <v>0</v>
          </cell>
          <cell r="D1631">
            <v>0</v>
          </cell>
          <cell r="F1631">
            <v>0</v>
          </cell>
          <cell r="G1631">
            <v>0</v>
          </cell>
          <cell r="H1631">
            <v>0</v>
          </cell>
          <cell r="I1631">
            <v>0</v>
          </cell>
          <cell r="M1631">
            <v>53703</v>
          </cell>
          <cell r="N1631">
            <v>0</v>
          </cell>
        </row>
        <row r="1632">
          <cell r="C1632">
            <v>0</v>
          </cell>
          <cell r="D1632">
            <v>0</v>
          </cell>
          <cell r="F1632">
            <v>0</v>
          </cell>
          <cell r="G1632">
            <v>0</v>
          </cell>
          <cell r="H1632">
            <v>0</v>
          </cell>
          <cell r="I1632">
            <v>0</v>
          </cell>
          <cell r="M1632">
            <v>53703</v>
          </cell>
          <cell r="N1632">
            <v>0</v>
          </cell>
        </row>
        <row r="1633">
          <cell r="C1633">
            <v>0</v>
          </cell>
          <cell r="D1633">
            <v>0</v>
          </cell>
          <cell r="F1633">
            <v>0</v>
          </cell>
          <cell r="G1633">
            <v>0</v>
          </cell>
          <cell r="H1633">
            <v>0</v>
          </cell>
          <cell r="I1633">
            <v>0</v>
          </cell>
          <cell r="M1633">
            <v>53703</v>
          </cell>
          <cell r="N1633">
            <v>0</v>
          </cell>
        </row>
        <row r="1634">
          <cell r="C1634">
            <v>0</v>
          </cell>
          <cell r="D1634">
            <v>0</v>
          </cell>
          <cell r="F1634">
            <v>0</v>
          </cell>
          <cell r="G1634">
            <v>0</v>
          </cell>
          <cell r="H1634">
            <v>0</v>
          </cell>
          <cell r="I1634">
            <v>0</v>
          </cell>
          <cell r="M1634">
            <v>53703</v>
          </cell>
          <cell r="N1634">
            <v>0</v>
          </cell>
        </row>
        <row r="1635">
          <cell r="C1635">
            <v>0</v>
          </cell>
          <cell r="D1635">
            <v>0</v>
          </cell>
          <cell r="F1635">
            <v>0</v>
          </cell>
          <cell r="G1635">
            <v>0</v>
          </cell>
          <cell r="H1635">
            <v>0</v>
          </cell>
          <cell r="I1635">
            <v>0</v>
          </cell>
          <cell r="M1635">
            <v>53703</v>
          </cell>
          <cell r="N1635">
            <v>0</v>
          </cell>
        </row>
        <row r="1636">
          <cell r="C1636">
            <v>0</v>
          </cell>
          <cell r="D1636">
            <v>0</v>
          </cell>
          <cell r="F1636">
            <v>0</v>
          </cell>
          <cell r="G1636">
            <v>0</v>
          </cell>
          <cell r="H1636">
            <v>0</v>
          </cell>
          <cell r="I1636">
            <v>0</v>
          </cell>
          <cell r="M1636">
            <v>53703</v>
          </cell>
          <cell r="N1636">
            <v>0</v>
          </cell>
        </row>
        <row r="1637">
          <cell r="C1637">
            <v>0</v>
          </cell>
          <cell r="D1637">
            <v>0</v>
          </cell>
          <cell r="F1637">
            <v>0</v>
          </cell>
          <cell r="G1637">
            <v>0</v>
          </cell>
          <cell r="H1637">
            <v>0</v>
          </cell>
          <cell r="I1637">
            <v>0</v>
          </cell>
          <cell r="M1637">
            <v>53703</v>
          </cell>
          <cell r="N1637">
            <v>0</v>
          </cell>
        </row>
        <row r="1638">
          <cell r="C1638">
            <v>0</v>
          </cell>
          <cell r="D1638">
            <v>0</v>
          </cell>
          <cell r="F1638">
            <v>0</v>
          </cell>
          <cell r="G1638">
            <v>0</v>
          </cell>
          <cell r="H1638">
            <v>0</v>
          </cell>
          <cell r="I1638">
            <v>0</v>
          </cell>
          <cell r="M1638">
            <v>53703</v>
          </cell>
          <cell r="N1638">
            <v>0</v>
          </cell>
        </row>
        <row r="1639">
          <cell r="C1639">
            <v>0</v>
          </cell>
          <cell r="D1639">
            <v>0</v>
          </cell>
          <cell r="F1639">
            <v>0</v>
          </cell>
          <cell r="G1639">
            <v>0</v>
          </cell>
          <cell r="H1639">
            <v>0</v>
          </cell>
          <cell r="I1639">
            <v>0</v>
          </cell>
          <cell r="M1639">
            <v>53703</v>
          </cell>
          <cell r="N1639">
            <v>0</v>
          </cell>
        </row>
        <row r="1640">
          <cell r="C1640" t="str">
            <v xml:space="preserve">TOTAL </v>
          </cell>
          <cell r="I1640">
            <v>26500</v>
          </cell>
        </row>
        <row r="1641">
          <cell r="C1641" t="str">
            <v>BDI %</v>
          </cell>
          <cell r="H1641">
            <v>0</v>
          </cell>
          <cell r="I1641">
            <v>0</v>
          </cell>
        </row>
        <row r="1642">
          <cell r="A1642">
            <v>58</v>
          </cell>
          <cell r="C1642" t="str">
            <v>TOTAL DO SERVIÇO</v>
          </cell>
          <cell r="I1642">
            <v>26500</v>
          </cell>
          <cell r="K1642" t="e">
            <v>#REF!</v>
          </cell>
          <cell r="L1642" t="e">
            <v>#REF!</v>
          </cell>
        </row>
        <row r="1643">
          <cell r="C1643" t="str">
            <v>AGESPISA - AREAIS</v>
          </cell>
        </row>
        <row r="1645">
          <cell r="C1645" t="str">
            <v>COMPOSIÇÃO DE PREÇO UNITÁRIO</v>
          </cell>
        </row>
        <row r="1647">
          <cell r="B1647">
            <v>59</v>
          </cell>
          <cell r="C1647">
            <v>59</v>
          </cell>
          <cell r="D1647" t="str">
            <v>CARGA, TRANSPORTE E DESCARGA DE TUBOS E PEÇAS EM PVC DN 150 ATÉ 10KM</v>
          </cell>
          <cell r="I1647" t="str">
            <v>M</v>
          </cell>
          <cell r="K1647">
            <v>0.53</v>
          </cell>
        </row>
        <row r="1649">
          <cell r="C1649" t="str">
            <v>CÓDIGO</v>
          </cell>
          <cell r="D1649" t="str">
            <v>DESCRIÇÃO DO SERVIÇO</v>
          </cell>
          <cell r="F1649" t="str">
            <v>UNIDADE</v>
          </cell>
          <cell r="G1649" t="str">
            <v>COEF.</v>
          </cell>
          <cell r="H1649" t="str">
            <v>PR. UNITÁRIO</v>
          </cell>
          <cell r="I1649" t="str">
            <v>PR. TOTAL</v>
          </cell>
        </row>
        <row r="1650">
          <cell r="C1650" t="str">
            <v>IE0286</v>
          </cell>
          <cell r="D1650" t="str">
            <v>CAMINH+O C/CARROCERIA DE       MADEIRA HP 136 (CHP)</v>
          </cell>
          <cell r="F1650" t="str">
            <v>H</v>
          </cell>
          <cell r="G1650">
            <v>4.0000000000000001E-3</v>
          </cell>
          <cell r="H1650">
            <v>66.09</v>
          </cell>
          <cell r="I1650">
            <v>0.26</v>
          </cell>
          <cell r="K1650" t="str">
            <v>IE0286</v>
          </cell>
          <cell r="L1650">
            <v>4.0000000000000001E-3</v>
          </cell>
          <cell r="M1650">
            <v>0.53</v>
          </cell>
          <cell r="N1650">
            <v>2.1200000000000004E-3</v>
          </cell>
        </row>
        <row r="1651">
          <cell r="C1651" t="str">
            <v>IH0006</v>
          </cell>
          <cell r="D1651" t="str">
            <v>SERVENTE</v>
          </cell>
          <cell r="F1651" t="str">
            <v>H</v>
          </cell>
          <cell r="G1651">
            <v>0.03</v>
          </cell>
          <cell r="H1651">
            <v>4.4723219814241482</v>
          </cell>
          <cell r="I1651">
            <v>0.13</v>
          </cell>
          <cell r="K1651" t="str">
            <v>IH0006</v>
          </cell>
          <cell r="L1651">
            <v>0.03</v>
          </cell>
          <cell r="M1651">
            <v>0.53</v>
          </cell>
          <cell r="N1651">
            <v>1.5900000000000001E-2</v>
          </cell>
        </row>
        <row r="1652">
          <cell r="C1652">
            <v>0</v>
          </cell>
          <cell r="D1652">
            <v>0</v>
          </cell>
          <cell r="F1652">
            <v>0</v>
          </cell>
          <cell r="G1652">
            <v>0</v>
          </cell>
          <cell r="H1652">
            <v>0</v>
          </cell>
          <cell r="I1652">
            <v>0</v>
          </cell>
          <cell r="M1652">
            <v>0.53</v>
          </cell>
          <cell r="N1652">
            <v>0</v>
          </cell>
        </row>
        <row r="1653">
          <cell r="C1653">
            <v>0</v>
          </cell>
          <cell r="D1653">
            <v>0</v>
          </cell>
          <cell r="F1653">
            <v>0</v>
          </cell>
          <cell r="G1653">
            <v>0</v>
          </cell>
          <cell r="H1653">
            <v>0</v>
          </cell>
          <cell r="I1653">
            <v>0</v>
          </cell>
          <cell r="M1653">
            <v>0.53</v>
          </cell>
          <cell r="N1653">
            <v>0</v>
          </cell>
        </row>
        <row r="1654">
          <cell r="C1654">
            <v>0</v>
          </cell>
          <cell r="D1654">
            <v>0</v>
          </cell>
          <cell r="F1654">
            <v>0</v>
          </cell>
          <cell r="G1654">
            <v>0</v>
          </cell>
          <cell r="H1654">
            <v>0</v>
          </cell>
          <cell r="I1654">
            <v>0</v>
          </cell>
          <cell r="M1654">
            <v>0.53</v>
          </cell>
          <cell r="N1654">
            <v>0</v>
          </cell>
        </row>
        <row r="1655">
          <cell r="C1655">
            <v>0</v>
          </cell>
          <cell r="D1655">
            <v>0</v>
          </cell>
          <cell r="F1655">
            <v>0</v>
          </cell>
          <cell r="G1655">
            <v>0</v>
          </cell>
          <cell r="H1655">
            <v>0</v>
          </cell>
          <cell r="I1655">
            <v>0</v>
          </cell>
          <cell r="M1655">
            <v>0.53</v>
          </cell>
          <cell r="N1655">
            <v>0</v>
          </cell>
        </row>
        <row r="1656">
          <cell r="C1656">
            <v>0</v>
          </cell>
          <cell r="D1656">
            <v>0</v>
          </cell>
          <cell r="F1656">
            <v>0</v>
          </cell>
          <cell r="G1656">
            <v>0</v>
          </cell>
          <cell r="H1656">
            <v>0</v>
          </cell>
          <cell r="I1656">
            <v>0</v>
          </cell>
          <cell r="M1656">
            <v>0.53</v>
          </cell>
          <cell r="N1656">
            <v>0</v>
          </cell>
        </row>
        <row r="1657">
          <cell r="C1657">
            <v>0</v>
          </cell>
          <cell r="D1657">
            <v>0</v>
          </cell>
          <cell r="F1657">
            <v>0</v>
          </cell>
          <cell r="G1657">
            <v>0</v>
          </cell>
          <cell r="H1657">
            <v>0</v>
          </cell>
          <cell r="I1657">
            <v>0</v>
          </cell>
          <cell r="M1657">
            <v>0.53</v>
          </cell>
          <cell r="N1657">
            <v>0</v>
          </cell>
        </row>
        <row r="1658">
          <cell r="C1658">
            <v>0</v>
          </cell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M1658">
            <v>0.53</v>
          </cell>
          <cell r="N1658">
            <v>0</v>
          </cell>
        </row>
        <row r="1659">
          <cell r="C1659">
            <v>0</v>
          </cell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M1659">
            <v>0.53</v>
          </cell>
          <cell r="N1659">
            <v>0</v>
          </cell>
        </row>
        <row r="1660">
          <cell r="C1660">
            <v>0</v>
          </cell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M1660">
            <v>0.53</v>
          </cell>
          <cell r="N1660">
            <v>0</v>
          </cell>
        </row>
        <row r="1661">
          <cell r="C1661">
            <v>0</v>
          </cell>
          <cell r="D1661">
            <v>0</v>
          </cell>
          <cell r="F1661">
            <v>0</v>
          </cell>
          <cell r="G1661">
            <v>0</v>
          </cell>
          <cell r="H1661">
            <v>0</v>
          </cell>
          <cell r="I1661">
            <v>0</v>
          </cell>
          <cell r="M1661">
            <v>0.53</v>
          </cell>
          <cell r="N1661">
            <v>0</v>
          </cell>
        </row>
        <row r="1662">
          <cell r="C1662">
            <v>0</v>
          </cell>
          <cell r="D1662">
            <v>0</v>
          </cell>
          <cell r="F1662">
            <v>0</v>
          </cell>
          <cell r="G1662">
            <v>0</v>
          </cell>
          <cell r="H1662">
            <v>0</v>
          </cell>
          <cell r="I1662">
            <v>0</v>
          </cell>
          <cell r="M1662">
            <v>0.53</v>
          </cell>
          <cell r="N1662">
            <v>0</v>
          </cell>
        </row>
        <row r="1663">
          <cell r="C1663">
            <v>0</v>
          </cell>
          <cell r="D1663">
            <v>0</v>
          </cell>
          <cell r="F1663">
            <v>0</v>
          </cell>
          <cell r="G1663">
            <v>0</v>
          </cell>
          <cell r="H1663">
            <v>0</v>
          </cell>
          <cell r="I1663">
            <v>0</v>
          </cell>
          <cell r="M1663">
            <v>0.53</v>
          </cell>
          <cell r="N1663">
            <v>0</v>
          </cell>
        </row>
        <row r="1664">
          <cell r="C1664">
            <v>0</v>
          </cell>
          <cell r="D1664">
            <v>0</v>
          </cell>
          <cell r="F1664">
            <v>0</v>
          </cell>
          <cell r="G1664">
            <v>0</v>
          </cell>
          <cell r="H1664">
            <v>0</v>
          </cell>
          <cell r="I1664">
            <v>0</v>
          </cell>
          <cell r="M1664">
            <v>0.53</v>
          </cell>
          <cell r="N1664">
            <v>0</v>
          </cell>
        </row>
        <row r="1665">
          <cell r="C1665">
            <v>0</v>
          </cell>
          <cell r="D1665">
            <v>0</v>
          </cell>
          <cell r="F1665">
            <v>0</v>
          </cell>
          <cell r="G1665">
            <v>0</v>
          </cell>
          <cell r="H1665">
            <v>0</v>
          </cell>
          <cell r="I1665">
            <v>0</v>
          </cell>
          <cell r="M1665">
            <v>0.53</v>
          </cell>
          <cell r="N1665">
            <v>0</v>
          </cell>
        </row>
        <row r="1666">
          <cell r="C1666">
            <v>0</v>
          </cell>
          <cell r="D1666">
            <v>0</v>
          </cell>
          <cell r="F1666">
            <v>0</v>
          </cell>
          <cell r="G1666">
            <v>0</v>
          </cell>
          <cell r="H1666">
            <v>0</v>
          </cell>
          <cell r="I1666">
            <v>0</v>
          </cell>
          <cell r="M1666">
            <v>0.53</v>
          </cell>
          <cell r="N1666">
            <v>0</v>
          </cell>
        </row>
        <row r="1667">
          <cell r="C1667">
            <v>0</v>
          </cell>
          <cell r="D1667">
            <v>0</v>
          </cell>
          <cell r="F1667">
            <v>0</v>
          </cell>
          <cell r="G1667">
            <v>0</v>
          </cell>
          <cell r="H1667">
            <v>0</v>
          </cell>
          <cell r="I1667">
            <v>0</v>
          </cell>
          <cell r="M1667">
            <v>0.53</v>
          </cell>
          <cell r="N1667">
            <v>0</v>
          </cell>
        </row>
        <row r="1668">
          <cell r="C1668">
            <v>0</v>
          </cell>
          <cell r="D1668">
            <v>0</v>
          </cell>
          <cell r="F1668">
            <v>0</v>
          </cell>
          <cell r="G1668">
            <v>0</v>
          </cell>
          <cell r="H1668">
            <v>0</v>
          </cell>
          <cell r="I1668">
            <v>0</v>
          </cell>
          <cell r="M1668">
            <v>0.53</v>
          </cell>
          <cell r="N1668">
            <v>0</v>
          </cell>
        </row>
        <row r="1669">
          <cell r="C1669">
            <v>0</v>
          </cell>
          <cell r="D1669">
            <v>0</v>
          </cell>
          <cell r="F1669">
            <v>0</v>
          </cell>
          <cell r="G1669">
            <v>0</v>
          </cell>
          <cell r="H1669">
            <v>0</v>
          </cell>
          <cell r="I1669">
            <v>0</v>
          </cell>
          <cell r="M1669">
            <v>0.53</v>
          </cell>
          <cell r="N1669">
            <v>0</v>
          </cell>
        </row>
        <row r="1670">
          <cell r="C1670">
            <v>0</v>
          </cell>
          <cell r="D1670">
            <v>0</v>
          </cell>
          <cell r="F1670">
            <v>0</v>
          </cell>
          <cell r="G1670">
            <v>0</v>
          </cell>
          <cell r="H1670">
            <v>0</v>
          </cell>
          <cell r="I1670">
            <v>0</v>
          </cell>
          <cell r="M1670">
            <v>0.53</v>
          </cell>
          <cell r="N1670">
            <v>0</v>
          </cell>
        </row>
        <row r="1671">
          <cell r="C1671" t="str">
            <v xml:space="preserve">TOTAL </v>
          </cell>
          <cell r="I1671">
            <v>0.39</v>
          </cell>
        </row>
        <row r="1672">
          <cell r="C1672" t="str">
            <v>BDI %</v>
          </cell>
          <cell r="H1672">
            <v>0</v>
          </cell>
          <cell r="I1672">
            <v>0</v>
          </cell>
        </row>
        <row r="1673">
          <cell r="A1673">
            <v>59</v>
          </cell>
          <cell r="C1673" t="str">
            <v>TOTAL DO SERVIÇO</v>
          </cell>
          <cell r="I1673">
            <v>0.39</v>
          </cell>
          <cell r="K1673" t="e">
            <v>#REF!</v>
          </cell>
          <cell r="L1673" t="e">
            <v>#REF!</v>
          </cell>
        </row>
        <row r="1674">
          <cell r="C1674" t="str">
            <v>AGESPISA - AREAIS</v>
          </cell>
        </row>
        <row r="1676">
          <cell r="C1676" t="str">
            <v>COMPOSIÇÃO DE PREÇO UNITÁRIO</v>
          </cell>
        </row>
        <row r="1678">
          <cell r="B1678">
            <v>60</v>
          </cell>
          <cell r="C1678">
            <v>60</v>
          </cell>
          <cell r="D1678" t="str">
            <v>LOCAÇÃO DE OBRAS C/ AUXÍLIO DE EQUIPAMENTO TOPOGRÁFICO</v>
          </cell>
          <cell r="I1678" t="str">
            <v>M2</v>
          </cell>
          <cell r="K1678">
            <v>0.28000000000000003</v>
          </cell>
        </row>
        <row r="1680">
          <cell r="C1680" t="str">
            <v>CÓDIGO</v>
          </cell>
          <cell r="D1680" t="str">
            <v>DESCRIÇÃO DO SERVIÇO</v>
          </cell>
          <cell r="F1680" t="str">
            <v>UNIDADE</v>
          </cell>
          <cell r="G1680" t="str">
            <v>COEF.</v>
          </cell>
          <cell r="H1680" t="str">
            <v>PR. UNITÁRIO</v>
          </cell>
          <cell r="I1680" t="str">
            <v>PR. TOTAL</v>
          </cell>
        </row>
        <row r="1681">
          <cell r="C1681" t="str">
            <v>CA1109</v>
          </cell>
          <cell r="D1681" t="str">
            <v>FURGÃO OU UTILITÁRIO, MOTOR    GASOLINA 86 HP (INCLUSIVE</v>
          </cell>
          <cell r="F1681" t="str">
            <v>H</v>
          </cell>
          <cell r="G1681">
            <v>1.5E-3</v>
          </cell>
          <cell r="H1681">
            <v>36.588582043343649</v>
          </cell>
          <cell r="I1681">
            <v>0.05</v>
          </cell>
          <cell r="K1681" t="str">
            <v>CA1109</v>
          </cell>
          <cell r="L1681">
            <v>1.5E-3</v>
          </cell>
          <cell r="M1681">
            <v>0.28000000000000003</v>
          </cell>
          <cell r="N1681">
            <v>4.2000000000000007E-4</v>
          </cell>
        </row>
        <row r="1682">
          <cell r="C1682" t="str">
            <v>CA1180</v>
          </cell>
          <cell r="D1682" t="str">
            <v>TEODOLITO AUTOMÁTICO C/ TRIPÉ, WILD MODELO T- 1 (PRECISÃO DE</v>
          </cell>
          <cell r="F1682" t="str">
            <v>MÊS</v>
          </cell>
          <cell r="G1682">
            <v>1E-4</v>
          </cell>
          <cell r="H1682">
            <v>450</v>
          </cell>
          <cell r="I1682">
            <v>0.05</v>
          </cell>
          <cell r="K1682" t="str">
            <v>CA1180</v>
          </cell>
          <cell r="L1682">
            <v>1E-4</v>
          </cell>
          <cell r="M1682">
            <v>0.28000000000000003</v>
          </cell>
          <cell r="N1682">
            <v>2.8000000000000003E-5</v>
          </cell>
        </row>
        <row r="1683">
          <cell r="C1683" t="str">
            <v>IE0035</v>
          </cell>
          <cell r="D1683" t="str">
            <v>NÍVEL WILD NA-2, PRECISÃO MAIS OU MENOS 0,7 MM OU SIMILAR</v>
          </cell>
          <cell r="F1683" t="str">
            <v>MÊS</v>
          </cell>
          <cell r="G1683">
            <v>1E-4</v>
          </cell>
          <cell r="H1683">
            <v>300</v>
          </cell>
          <cell r="I1683">
            <v>0.03</v>
          </cell>
          <cell r="K1683" t="str">
            <v>IE0035</v>
          </cell>
          <cell r="L1683">
            <v>1E-4</v>
          </cell>
          <cell r="M1683">
            <v>0.28000000000000003</v>
          </cell>
          <cell r="N1683">
            <v>2.8000000000000003E-5</v>
          </cell>
        </row>
        <row r="1684">
          <cell r="C1684" t="str">
            <v>IH0003</v>
          </cell>
          <cell r="D1684" t="str">
            <v>NIVELADOR</v>
          </cell>
          <cell r="F1684" t="str">
            <v>H</v>
          </cell>
          <cell r="G1684">
            <v>2E-3</v>
          </cell>
          <cell r="H1684">
            <v>6.2786377708978325</v>
          </cell>
          <cell r="I1684">
            <v>0.01</v>
          </cell>
          <cell r="K1684" t="str">
            <v>IH0003</v>
          </cell>
          <cell r="L1684">
            <v>2E-3</v>
          </cell>
          <cell r="M1684">
            <v>0.28000000000000003</v>
          </cell>
          <cell r="N1684">
            <v>5.6000000000000006E-4</v>
          </cell>
        </row>
        <row r="1685">
          <cell r="C1685" t="str">
            <v>IH0007</v>
          </cell>
          <cell r="D1685" t="str">
            <v>TOPÓGRAFO</v>
          </cell>
          <cell r="F1685" t="str">
            <v>H</v>
          </cell>
          <cell r="G1685">
            <v>3.0000000000000001E-3</v>
          </cell>
          <cell r="H1685">
            <v>9.8236532507739955</v>
          </cell>
          <cell r="I1685">
            <v>0.03</v>
          </cell>
          <cell r="K1685" t="str">
            <v>IH0007</v>
          </cell>
          <cell r="L1685">
            <v>3.0000000000000001E-3</v>
          </cell>
          <cell r="M1685">
            <v>0.28000000000000003</v>
          </cell>
          <cell r="N1685">
            <v>8.4000000000000014E-4</v>
          </cell>
        </row>
        <row r="1686">
          <cell r="C1686" t="str">
            <v>IH0008</v>
          </cell>
          <cell r="D1686" t="str">
            <v>AUXILIAR DETOPÓGRAFO</v>
          </cell>
          <cell r="F1686" t="str">
            <v>H</v>
          </cell>
          <cell r="G1686">
            <v>6.0000000000000001E-3</v>
          </cell>
          <cell r="H1686">
            <v>4.7138080495356025</v>
          </cell>
          <cell r="I1686">
            <v>0.03</v>
          </cell>
          <cell r="K1686" t="str">
            <v>IH0008</v>
          </cell>
          <cell r="L1686">
            <v>6.0000000000000001E-3</v>
          </cell>
          <cell r="M1686">
            <v>0.28000000000000003</v>
          </cell>
          <cell r="N1686">
            <v>1.6800000000000003E-3</v>
          </cell>
        </row>
        <row r="1687">
          <cell r="C1687">
            <v>0</v>
          </cell>
          <cell r="D1687">
            <v>0</v>
          </cell>
          <cell r="F1687">
            <v>0</v>
          </cell>
          <cell r="G1687">
            <v>0</v>
          </cell>
          <cell r="H1687">
            <v>0</v>
          </cell>
          <cell r="I1687">
            <v>0</v>
          </cell>
          <cell r="M1687">
            <v>0.28000000000000003</v>
          </cell>
          <cell r="N1687">
            <v>0</v>
          </cell>
        </row>
        <row r="1688">
          <cell r="C1688">
            <v>0</v>
          </cell>
          <cell r="D1688">
            <v>0</v>
          </cell>
          <cell r="F1688">
            <v>0</v>
          </cell>
          <cell r="G1688">
            <v>0</v>
          </cell>
          <cell r="H1688">
            <v>0</v>
          </cell>
          <cell r="I1688">
            <v>0</v>
          </cell>
          <cell r="M1688">
            <v>0.28000000000000003</v>
          </cell>
          <cell r="N1688">
            <v>0</v>
          </cell>
        </row>
        <row r="1689">
          <cell r="C1689">
            <v>0</v>
          </cell>
          <cell r="D1689">
            <v>0</v>
          </cell>
          <cell r="F1689">
            <v>0</v>
          </cell>
          <cell r="G1689">
            <v>0</v>
          </cell>
          <cell r="H1689">
            <v>0</v>
          </cell>
          <cell r="I1689">
            <v>0</v>
          </cell>
          <cell r="M1689">
            <v>0.28000000000000003</v>
          </cell>
          <cell r="N1689">
            <v>0</v>
          </cell>
        </row>
        <row r="1690">
          <cell r="C1690">
            <v>0</v>
          </cell>
          <cell r="D1690">
            <v>0</v>
          </cell>
          <cell r="F1690">
            <v>0</v>
          </cell>
          <cell r="G1690">
            <v>0</v>
          </cell>
          <cell r="H1690">
            <v>0</v>
          </cell>
          <cell r="I1690">
            <v>0</v>
          </cell>
          <cell r="M1690">
            <v>0.28000000000000003</v>
          </cell>
          <cell r="N1690">
            <v>0</v>
          </cell>
        </row>
        <row r="1691">
          <cell r="C1691">
            <v>0</v>
          </cell>
          <cell r="D1691">
            <v>0</v>
          </cell>
          <cell r="F1691">
            <v>0</v>
          </cell>
          <cell r="G1691">
            <v>0</v>
          </cell>
          <cell r="H1691">
            <v>0</v>
          </cell>
          <cell r="I1691">
            <v>0</v>
          </cell>
          <cell r="M1691">
            <v>0.28000000000000003</v>
          </cell>
          <cell r="N1691">
            <v>0</v>
          </cell>
        </row>
        <row r="1692">
          <cell r="C1692">
            <v>0</v>
          </cell>
          <cell r="D1692">
            <v>0</v>
          </cell>
          <cell r="F1692">
            <v>0</v>
          </cell>
          <cell r="G1692">
            <v>0</v>
          </cell>
          <cell r="H1692">
            <v>0</v>
          </cell>
          <cell r="I1692">
            <v>0</v>
          </cell>
          <cell r="M1692">
            <v>0.28000000000000003</v>
          </cell>
          <cell r="N1692">
            <v>0</v>
          </cell>
        </row>
        <row r="1693">
          <cell r="C1693">
            <v>0</v>
          </cell>
          <cell r="D1693">
            <v>0</v>
          </cell>
          <cell r="F1693">
            <v>0</v>
          </cell>
          <cell r="G1693">
            <v>0</v>
          </cell>
          <cell r="H1693">
            <v>0</v>
          </cell>
          <cell r="I1693">
            <v>0</v>
          </cell>
          <cell r="M1693">
            <v>0.28000000000000003</v>
          </cell>
          <cell r="N1693">
            <v>0</v>
          </cell>
        </row>
        <row r="1694">
          <cell r="C1694">
            <v>0</v>
          </cell>
          <cell r="D1694">
            <v>0</v>
          </cell>
          <cell r="F1694">
            <v>0</v>
          </cell>
          <cell r="G1694">
            <v>0</v>
          </cell>
          <cell r="H1694">
            <v>0</v>
          </cell>
          <cell r="I1694">
            <v>0</v>
          </cell>
          <cell r="M1694">
            <v>0.28000000000000003</v>
          </cell>
          <cell r="N1694">
            <v>0</v>
          </cell>
        </row>
        <row r="1695">
          <cell r="C1695">
            <v>0</v>
          </cell>
          <cell r="D1695">
            <v>0</v>
          </cell>
          <cell r="F1695">
            <v>0</v>
          </cell>
          <cell r="G1695">
            <v>0</v>
          </cell>
          <cell r="H1695">
            <v>0</v>
          </cell>
          <cell r="I1695">
            <v>0</v>
          </cell>
          <cell r="M1695">
            <v>0.28000000000000003</v>
          </cell>
          <cell r="N1695">
            <v>0</v>
          </cell>
        </row>
        <row r="1696">
          <cell r="C1696">
            <v>0</v>
          </cell>
          <cell r="D1696">
            <v>0</v>
          </cell>
          <cell r="F1696">
            <v>0</v>
          </cell>
          <cell r="G1696">
            <v>0</v>
          </cell>
          <cell r="H1696">
            <v>0</v>
          </cell>
          <cell r="I1696">
            <v>0</v>
          </cell>
          <cell r="M1696">
            <v>0.28000000000000003</v>
          </cell>
          <cell r="N1696">
            <v>0</v>
          </cell>
        </row>
        <row r="1697">
          <cell r="C1697">
            <v>0</v>
          </cell>
          <cell r="D1697">
            <v>0</v>
          </cell>
          <cell r="F1697">
            <v>0</v>
          </cell>
          <cell r="G1697">
            <v>0</v>
          </cell>
          <cell r="H1697">
            <v>0</v>
          </cell>
          <cell r="I1697">
            <v>0</v>
          </cell>
          <cell r="M1697">
            <v>0.28000000000000003</v>
          </cell>
          <cell r="N1697">
            <v>0</v>
          </cell>
        </row>
        <row r="1698">
          <cell r="C1698">
            <v>0</v>
          </cell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M1698">
            <v>0.28000000000000003</v>
          </cell>
          <cell r="N1698">
            <v>0</v>
          </cell>
        </row>
        <row r="1699">
          <cell r="C1699">
            <v>0</v>
          </cell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M1699">
            <v>0.28000000000000003</v>
          </cell>
          <cell r="N1699">
            <v>0</v>
          </cell>
        </row>
        <row r="1700">
          <cell r="C1700">
            <v>0</v>
          </cell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M1700">
            <v>0.28000000000000003</v>
          </cell>
          <cell r="N1700">
            <v>0</v>
          </cell>
        </row>
        <row r="1701">
          <cell r="C1701">
            <v>0</v>
          </cell>
          <cell r="D1701">
            <v>0</v>
          </cell>
          <cell r="F1701">
            <v>0</v>
          </cell>
          <cell r="G1701">
            <v>0</v>
          </cell>
          <cell r="H1701">
            <v>0</v>
          </cell>
          <cell r="I1701">
            <v>0</v>
          </cell>
          <cell r="M1701">
            <v>0.28000000000000003</v>
          </cell>
          <cell r="N1701">
            <v>0</v>
          </cell>
        </row>
        <row r="1702">
          <cell r="C1702" t="str">
            <v xml:space="preserve">TOTAL </v>
          </cell>
          <cell r="I1702">
            <v>0.2</v>
          </cell>
        </row>
        <row r="1703">
          <cell r="C1703" t="str">
            <v>BDI %</v>
          </cell>
          <cell r="H1703">
            <v>0</v>
          </cell>
          <cell r="I1703">
            <v>0</v>
          </cell>
        </row>
        <row r="1704">
          <cell r="A1704">
            <v>60</v>
          </cell>
          <cell r="C1704" t="str">
            <v>TOTAL DO SERVIÇO</v>
          </cell>
          <cell r="I1704">
            <v>0.2</v>
          </cell>
          <cell r="K1704" t="e">
            <v>#REF!</v>
          </cell>
          <cell r="L1704" t="e">
            <v>#REF!</v>
          </cell>
        </row>
        <row r="1705">
          <cell r="C1705" t="str">
            <v>AGESPISA - AREAIS</v>
          </cell>
        </row>
        <row r="1707">
          <cell r="C1707" t="str">
            <v>COMPOSIÇÃO DE PREÇO UNITÁRIO</v>
          </cell>
        </row>
        <row r="1709">
          <cell r="B1709">
            <v>62</v>
          </cell>
          <cell r="C1709">
            <v>62</v>
          </cell>
          <cell r="D1709" t="str">
            <v>CARGA E DESCARGA - ENTULHO</v>
          </cell>
          <cell r="I1709" t="str">
            <v>M3</v>
          </cell>
          <cell r="K1709">
            <v>3.03</v>
          </cell>
        </row>
        <row r="1711">
          <cell r="C1711" t="str">
            <v>CÓDIGO</v>
          </cell>
          <cell r="D1711" t="str">
            <v>DESCRIÇÃO DO SERVIÇO</v>
          </cell>
          <cell r="F1711" t="str">
            <v>UNIDADE</v>
          </cell>
          <cell r="G1711" t="str">
            <v>COEF.</v>
          </cell>
          <cell r="H1711" t="str">
            <v>PR. UNITÁRIO</v>
          </cell>
          <cell r="I1711" t="str">
            <v>PR. TOTAL</v>
          </cell>
        </row>
        <row r="1712">
          <cell r="C1712" t="str">
            <v>IH0006</v>
          </cell>
          <cell r="D1712" t="str">
            <v>SERVENTE</v>
          </cell>
          <cell r="F1712" t="str">
            <v>H</v>
          </cell>
          <cell r="G1712">
            <v>2.0799999999999999E-2</v>
          </cell>
          <cell r="H1712">
            <v>4.4723219814241482</v>
          </cell>
          <cell r="I1712">
            <v>0.09</v>
          </cell>
          <cell r="K1712" t="str">
            <v>IH0006</v>
          </cell>
          <cell r="L1712">
            <v>2.0799999999999999E-2</v>
          </cell>
          <cell r="M1712">
            <v>3.03</v>
          </cell>
          <cell r="N1712">
            <v>6.3023999999999997E-2</v>
          </cell>
        </row>
        <row r="1713">
          <cell r="C1713" t="str">
            <v>IN0642</v>
          </cell>
          <cell r="D1713" t="str">
            <v>CAMINH+O BASCULANTE 6 M3 (CHP)</v>
          </cell>
          <cell r="F1713" t="str">
            <v>H</v>
          </cell>
          <cell r="G1713">
            <v>1.4999999999999999E-2</v>
          </cell>
          <cell r="H1713">
            <v>28</v>
          </cell>
          <cell r="I1713">
            <v>0.42</v>
          </cell>
          <cell r="K1713" t="str">
            <v>IN0642</v>
          </cell>
          <cell r="L1713">
            <v>1.4999999999999999E-2</v>
          </cell>
          <cell r="M1713">
            <v>3.03</v>
          </cell>
          <cell r="N1713">
            <v>4.5449999999999997E-2</v>
          </cell>
        </row>
        <row r="1714">
          <cell r="C1714" t="str">
            <v>IN0646</v>
          </cell>
          <cell r="D1714" t="str">
            <v>CARREGADEIRA DE PNEUS HP 111   (CHP)</v>
          </cell>
          <cell r="F1714" t="str">
            <v>H</v>
          </cell>
          <cell r="G1714">
            <v>1.4999999999999999E-2</v>
          </cell>
          <cell r="H1714">
            <v>104.99</v>
          </cell>
          <cell r="I1714">
            <v>1.57</v>
          </cell>
          <cell r="K1714" t="str">
            <v>IN0646</v>
          </cell>
          <cell r="L1714">
            <v>1.4999999999999999E-2</v>
          </cell>
          <cell r="M1714">
            <v>3.03</v>
          </cell>
          <cell r="N1714">
            <v>4.5449999999999997E-2</v>
          </cell>
        </row>
        <row r="1715">
          <cell r="C1715">
            <v>0</v>
          </cell>
          <cell r="D1715">
            <v>0</v>
          </cell>
          <cell r="F1715">
            <v>0</v>
          </cell>
          <cell r="G1715">
            <v>0</v>
          </cell>
          <cell r="H1715">
            <v>0</v>
          </cell>
          <cell r="I1715">
            <v>0</v>
          </cell>
          <cell r="M1715">
            <v>3.03</v>
          </cell>
          <cell r="N1715">
            <v>0</v>
          </cell>
        </row>
        <row r="1716">
          <cell r="C1716">
            <v>0</v>
          </cell>
          <cell r="D1716">
            <v>0</v>
          </cell>
          <cell r="F1716">
            <v>0</v>
          </cell>
          <cell r="G1716">
            <v>0</v>
          </cell>
          <cell r="H1716">
            <v>0</v>
          </cell>
          <cell r="I1716">
            <v>0</v>
          </cell>
          <cell r="M1716">
            <v>3.03</v>
          </cell>
          <cell r="N1716">
            <v>0</v>
          </cell>
        </row>
        <row r="1717">
          <cell r="C1717">
            <v>0</v>
          </cell>
          <cell r="D1717">
            <v>0</v>
          </cell>
          <cell r="F1717">
            <v>0</v>
          </cell>
          <cell r="G1717">
            <v>0</v>
          </cell>
          <cell r="H1717">
            <v>0</v>
          </cell>
          <cell r="I1717">
            <v>0</v>
          </cell>
          <cell r="M1717">
            <v>3.03</v>
          </cell>
          <cell r="N1717">
            <v>0</v>
          </cell>
        </row>
        <row r="1718">
          <cell r="C1718">
            <v>0</v>
          </cell>
          <cell r="D1718">
            <v>0</v>
          </cell>
          <cell r="F1718">
            <v>0</v>
          </cell>
          <cell r="G1718">
            <v>0</v>
          </cell>
          <cell r="H1718">
            <v>0</v>
          </cell>
          <cell r="I1718">
            <v>0</v>
          </cell>
          <cell r="M1718">
            <v>3.03</v>
          </cell>
          <cell r="N1718">
            <v>0</v>
          </cell>
        </row>
        <row r="1719">
          <cell r="C1719">
            <v>0</v>
          </cell>
          <cell r="D1719">
            <v>0</v>
          </cell>
          <cell r="F1719">
            <v>0</v>
          </cell>
          <cell r="G1719">
            <v>0</v>
          </cell>
          <cell r="H1719">
            <v>0</v>
          </cell>
          <cell r="I1719">
            <v>0</v>
          </cell>
          <cell r="M1719">
            <v>3.03</v>
          </cell>
          <cell r="N1719">
            <v>0</v>
          </cell>
        </row>
        <row r="1720">
          <cell r="C1720">
            <v>0</v>
          </cell>
          <cell r="D1720">
            <v>0</v>
          </cell>
          <cell r="F1720">
            <v>0</v>
          </cell>
          <cell r="G1720">
            <v>0</v>
          </cell>
          <cell r="H1720">
            <v>0</v>
          </cell>
          <cell r="I1720">
            <v>0</v>
          </cell>
          <cell r="M1720">
            <v>3.03</v>
          </cell>
          <cell r="N1720">
            <v>0</v>
          </cell>
        </row>
        <row r="1721">
          <cell r="C1721">
            <v>0</v>
          </cell>
          <cell r="D1721">
            <v>0</v>
          </cell>
          <cell r="F1721">
            <v>0</v>
          </cell>
          <cell r="G1721">
            <v>0</v>
          </cell>
          <cell r="H1721">
            <v>0</v>
          </cell>
          <cell r="I1721">
            <v>0</v>
          </cell>
          <cell r="M1721">
            <v>3.03</v>
          </cell>
          <cell r="N1721">
            <v>0</v>
          </cell>
        </row>
        <row r="1722">
          <cell r="C1722">
            <v>0</v>
          </cell>
          <cell r="D1722">
            <v>0</v>
          </cell>
          <cell r="F1722">
            <v>0</v>
          </cell>
          <cell r="G1722">
            <v>0</v>
          </cell>
          <cell r="H1722">
            <v>0</v>
          </cell>
          <cell r="I1722">
            <v>0</v>
          </cell>
          <cell r="M1722">
            <v>3.03</v>
          </cell>
          <cell r="N1722">
            <v>0</v>
          </cell>
        </row>
        <row r="1723">
          <cell r="C1723">
            <v>0</v>
          </cell>
          <cell r="D1723">
            <v>0</v>
          </cell>
          <cell r="F1723">
            <v>0</v>
          </cell>
          <cell r="G1723">
            <v>0</v>
          </cell>
          <cell r="H1723">
            <v>0</v>
          </cell>
          <cell r="I1723">
            <v>0</v>
          </cell>
          <cell r="M1723">
            <v>3.03</v>
          </cell>
          <cell r="N1723">
            <v>0</v>
          </cell>
        </row>
        <row r="1724">
          <cell r="C1724">
            <v>0</v>
          </cell>
          <cell r="D1724">
            <v>0</v>
          </cell>
          <cell r="F1724">
            <v>0</v>
          </cell>
          <cell r="G1724">
            <v>0</v>
          </cell>
          <cell r="H1724">
            <v>0</v>
          </cell>
          <cell r="I1724">
            <v>0</v>
          </cell>
          <cell r="M1724">
            <v>3.03</v>
          </cell>
          <cell r="N1724">
            <v>0</v>
          </cell>
        </row>
        <row r="1725">
          <cell r="C1725">
            <v>0</v>
          </cell>
          <cell r="D1725">
            <v>0</v>
          </cell>
          <cell r="F1725">
            <v>0</v>
          </cell>
          <cell r="G1725">
            <v>0</v>
          </cell>
          <cell r="H1725">
            <v>0</v>
          </cell>
          <cell r="I1725">
            <v>0</v>
          </cell>
          <cell r="M1725">
            <v>3.03</v>
          </cell>
          <cell r="N1725">
            <v>0</v>
          </cell>
        </row>
        <row r="1726">
          <cell r="C1726">
            <v>0</v>
          </cell>
          <cell r="D1726">
            <v>0</v>
          </cell>
          <cell r="F1726">
            <v>0</v>
          </cell>
          <cell r="G1726">
            <v>0</v>
          </cell>
          <cell r="H1726">
            <v>0</v>
          </cell>
          <cell r="I1726">
            <v>0</v>
          </cell>
          <cell r="M1726">
            <v>3.03</v>
          </cell>
          <cell r="N1726">
            <v>0</v>
          </cell>
        </row>
        <row r="1727">
          <cell r="C1727">
            <v>0</v>
          </cell>
          <cell r="D1727">
            <v>0</v>
          </cell>
          <cell r="F1727">
            <v>0</v>
          </cell>
          <cell r="G1727">
            <v>0</v>
          </cell>
          <cell r="H1727">
            <v>0</v>
          </cell>
          <cell r="I1727">
            <v>0</v>
          </cell>
          <cell r="M1727">
            <v>3.03</v>
          </cell>
          <cell r="N1727">
            <v>0</v>
          </cell>
        </row>
        <row r="1728">
          <cell r="C1728">
            <v>0</v>
          </cell>
          <cell r="D1728">
            <v>0</v>
          </cell>
          <cell r="F1728">
            <v>0</v>
          </cell>
          <cell r="G1728">
            <v>0</v>
          </cell>
          <cell r="H1728">
            <v>0</v>
          </cell>
          <cell r="I1728">
            <v>0</v>
          </cell>
          <cell r="M1728">
            <v>3.03</v>
          </cell>
          <cell r="N1728">
            <v>0</v>
          </cell>
        </row>
        <row r="1729">
          <cell r="C1729">
            <v>0</v>
          </cell>
          <cell r="D1729">
            <v>0</v>
          </cell>
          <cell r="F1729">
            <v>0</v>
          </cell>
          <cell r="G1729">
            <v>0</v>
          </cell>
          <cell r="H1729">
            <v>0</v>
          </cell>
          <cell r="I1729">
            <v>0</v>
          </cell>
          <cell r="M1729">
            <v>3.03</v>
          </cell>
          <cell r="N1729">
            <v>0</v>
          </cell>
        </row>
        <row r="1730">
          <cell r="C1730">
            <v>0</v>
          </cell>
          <cell r="D1730">
            <v>0</v>
          </cell>
          <cell r="F1730">
            <v>0</v>
          </cell>
          <cell r="G1730">
            <v>0</v>
          </cell>
          <cell r="H1730">
            <v>0</v>
          </cell>
          <cell r="I1730">
            <v>0</v>
          </cell>
          <cell r="M1730">
            <v>3.03</v>
          </cell>
          <cell r="N1730">
            <v>0</v>
          </cell>
        </row>
        <row r="1731">
          <cell r="C1731">
            <v>0</v>
          </cell>
          <cell r="D1731">
            <v>0</v>
          </cell>
          <cell r="F1731">
            <v>0</v>
          </cell>
          <cell r="G1731">
            <v>0</v>
          </cell>
          <cell r="H1731">
            <v>0</v>
          </cell>
          <cell r="I1731">
            <v>0</v>
          </cell>
          <cell r="M1731">
            <v>3.03</v>
          </cell>
          <cell r="N1731">
            <v>0</v>
          </cell>
        </row>
        <row r="1732">
          <cell r="C1732">
            <v>0</v>
          </cell>
          <cell r="D1732">
            <v>0</v>
          </cell>
          <cell r="F1732">
            <v>0</v>
          </cell>
          <cell r="G1732">
            <v>0</v>
          </cell>
          <cell r="H1732">
            <v>0</v>
          </cell>
          <cell r="I1732">
            <v>0</v>
          </cell>
          <cell r="M1732">
            <v>3.03</v>
          </cell>
          <cell r="N1732">
            <v>0</v>
          </cell>
        </row>
        <row r="1733">
          <cell r="C1733" t="str">
            <v xml:space="preserve">TOTAL </v>
          </cell>
          <cell r="I1733">
            <v>2.08</v>
          </cell>
        </row>
        <row r="1734">
          <cell r="C1734" t="str">
            <v>BDI %</v>
          </cell>
          <cell r="H1734">
            <v>0</v>
          </cell>
          <cell r="I1734">
            <v>0</v>
          </cell>
        </row>
        <row r="1735">
          <cell r="A1735">
            <v>62</v>
          </cell>
          <cell r="C1735" t="str">
            <v>TOTAL DO SERVIÇO</v>
          </cell>
          <cell r="I1735">
            <v>2.08</v>
          </cell>
          <cell r="K1735" t="e">
            <v>#REF!</v>
          </cell>
          <cell r="L1735" t="e">
            <v>#REF!</v>
          </cell>
        </row>
        <row r="1736">
          <cell r="C1736" t="str">
            <v>AGESPISA - AREAIS</v>
          </cell>
        </row>
        <row r="1738">
          <cell r="C1738" t="str">
            <v>COMPOSIÇÃO DE PREÇO UNITÁRIO</v>
          </cell>
        </row>
        <row r="1740">
          <cell r="B1740">
            <v>64</v>
          </cell>
          <cell r="C1740">
            <v>64</v>
          </cell>
          <cell r="D1740" t="str">
            <v>PAVIMENTAÇÃO EM PARALELEPIPEDO</v>
          </cell>
          <cell r="I1740" t="str">
            <v>M2</v>
          </cell>
          <cell r="K1740">
            <v>37.130000000000003</v>
          </cell>
        </row>
        <row r="1742">
          <cell r="C1742" t="str">
            <v>CÓDIGO</v>
          </cell>
          <cell r="D1742" t="str">
            <v>DESCRIÇÃO DO SERVIÇO</v>
          </cell>
          <cell r="F1742" t="str">
            <v>UNIDADE</v>
          </cell>
          <cell r="G1742" t="str">
            <v>COEF.</v>
          </cell>
          <cell r="H1742" t="str">
            <v>PR. UNITÁRIO</v>
          </cell>
          <cell r="I1742" t="str">
            <v>PR. TOTAL</v>
          </cell>
        </row>
        <row r="1743">
          <cell r="C1743" t="str">
            <v>IH0006</v>
          </cell>
          <cell r="D1743" t="str">
            <v>SERVENTE</v>
          </cell>
          <cell r="F1743" t="str">
            <v>H</v>
          </cell>
          <cell r="G1743">
            <v>0.4</v>
          </cell>
          <cell r="H1743">
            <v>4.4723219814241482</v>
          </cell>
          <cell r="I1743">
            <v>1.79</v>
          </cell>
          <cell r="K1743" t="str">
            <v>IH0006</v>
          </cell>
          <cell r="L1743">
            <v>0.4</v>
          </cell>
          <cell r="M1743">
            <v>37.130000000000003</v>
          </cell>
          <cell r="N1743">
            <v>14.852000000000002</v>
          </cell>
        </row>
        <row r="1744">
          <cell r="C1744" t="str">
            <v>IH0128</v>
          </cell>
          <cell r="D1744" t="str">
            <v>CALCETEIRO</v>
          </cell>
          <cell r="F1744" t="str">
            <v>H</v>
          </cell>
          <cell r="G1744">
            <v>0.15</v>
          </cell>
          <cell r="H1744">
            <v>6.2786377708978325</v>
          </cell>
          <cell r="I1744">
            <v>0.94</v>
          </cell>
          <cell r="K1744" t="str">
            <v>IH0128</v>
          </cell>
          <cell r="L1744">
            <v>0.15</v>
          </cell>
          <cell r="M1744">
            <v>37.130000000000003</v>
          </cell>
          <cell r="N1744">
            <v>5.5695000000000006</v>
          </cell>
        </row>
        <row r="1745">
          <cell r="C1745" t="str">
            <v>IM4496</v>
          </cell>
          <cell r="D1745" t="str">
            <v>AREIA GROSSA</v>
          </cell>
          <cell r="F1745" t="str">
            <v>M3</v>
          </cell>
          <cell r="G1745">
            <v>0.15</v>
          </cell>
          <cell r="H1745">
            <v>26</v>
          </cell>
          <cell r="I1745">
            <v>3.9</v>
          </cell>
          <cell r="K1745" t="str">
            <v>IM4496</v>
          </cell>
          <cell r="L1745">
            <v>0.15</v>
          </cell>
          <cell r="M1745">
            <v>37.130000000000003</v>
          </cell>
          <cell r="N1745">
            <v>5.5695000000000006</v>
          </cell>
        </row>
        <row r="1746">
          <cell r="C1746" t="str">
            <v>IM6428</v>
          </cell>
          <cell r="D1746" t="str">
            <v>PARALELEPIPEDO (11 X 18 CM)</v>
          </cell>
          <cell r="F1746" t="str">
            <v>UN</v>
          </cell>
          <cell r="G1746">
            <v>32</v>
          </cell>
          <cell r="H1746">
            <v>0.14000000000000001</v>
          </cell>
          <cell r="I1746">
            <v>4.4800000000000004</v>
          </cell>
          <cell r="K1746" t="str">
            <v>IM6428</v>
          </cell>
          <cell r="L1746">
            <v>32</v>
          </cell>
          <cell r="M1746">
            <v>37.130000000000003</v>
          </cell>
          <cell r="N1746">
            <v>1188.1600000000001</v>
          </cell>
        </row>
        <row r="1747">
          <cell r="C1747" t="str">
            <v>IN0650</v>
          </cell>
          <cell r="D1747" t="str">
            <v>COMPACTADOR LISO TANDEM        AUTOPROPELIDO (CHP)</v>
          </cell>
          <cell r="F1747" t="str">
            <v>H</v>
          </cell>
          <cell r="G1747">
            <v>0.01</v>
          </cell>
          <cell r="H1747">
            <v>42</v>
          </cell>
          <cell r="I1747">
            <v>0.42</v>
          </cell>
          <cell r="K1747" t="str">
            <v>IN0650</v>
          </cell>
          <cell r="L1747">
            <v>0.01</v>
          </cell>
          <cell r="M1747">
            <v>37.130000000000003</v>
          </cell>
          <cell r="N1747">
            <v>0.37130000000000002</v>
          </cell>
        </row>
        <row r="1748">
          <cell r="C1748">
            <v>0</v>
          </cell>
          <cell r="D1748">
            <v>0</v>
          </cell>
          <cell r="F1748">
            <v>0</v>
          </cell>
          <cell r="G1748">
            <v>0</v>
          </cell>
          <cell r="H1748">
            <v>0</v>
          </cell>
          <cell r="I1748">
            <v>0</v>
          </cell>
          <cell r="M1748">
            <v>37.130000000000003</v>
          </cell>
          <cell r="N1748">
            <v>0</v>
          </cell>
        </row>
        <row r="1749">
          <cell r="C1749">
            <v>0</v>
          </cell>
          <cell r="D1749">
            <v>0</v>
          </cell>
          <cell r="F1749">
            <v>0</v>
          </cell>
          <cell r="G1749">
            <v>0</v>
          </cell>
          <cell r="H1749">
            <v>0</v>
          </cell>
          <cell r="I1749">
            <v>0</v>
          </cell>
          <cell r="M1749">
            <v>37.130000000000003</v>
          </cell>
          <cell r="N1749">
            <v>0</v>
          </cell>
        </row>
        <row r="1750">
          <cell r="C1750">
            <v>0</v>
          </cell>
          <cell r="D1750">
            <v>0</v>
          </cell>
          <cell r="F1750">
            <v>0</v>
          </cell>
          <cell r="G1750">
            <v>0</v>
          </cell>
          <cell r="H1750">
            <v>0</v>
          </cell>
          <cell r="I1750">
            <v>0</v>
          </cell>
          <cell r="M1750">
            <v>37.130000000000003</v>
          </cell>
          <cell r="N1750">
            <v>0</v>
          </cell>
        </row>
        <row r="1751">
          <cell r="C1751">
            <v>0</v>
          </cell>
          <cell r="D1751">
            <v>0</v>
          </cell>
          <cell r="F1751">
            <v>0</v>
          </cell>
          <cell r="G1751">
            <v>0</v>
          </cell>
          <cell r="H1751">
            <v>0</v>
          </cell>
          <cell r="I1751">
            <v>0</v>
          </cell>
          <cell r="M1751">
            <v>37.130000000000003</v>
          </cell>
          <cell r="N1751">
            <v>0</v>
          </cell>
        </row>
        <row r="1752">
          <cell r="C1752">
            <v>0</v>
          </cell>
          <cell r="D1752">
            <v>0</v>
          </cell>
          <cell r="F1752">
            <v>0</v>
          </cell>
          <cell r="G1752">
            <v>0</v>
          </cell>
          <cell r="H1752">
            <v>0</v>
          </cell>
          <cell r="I1752">
            <v>0</v>
          </cell>
          <cell r="M1752">
            <v>37.130000000000003</v>
          </cell>
          <cell r="N1752">
            <v>0</v>
          </cell>
        </row>
        <row r="1753">
          <cell r="C1753">
            <v>0</v>
          </cell>
          <cell r="D1753">
            <v>0</v>
          </cell>
          <cell r="F1753">
            <v>0</v>
          </cell>
          <cell r="G1753">
            <v>0</v>
          </cell>
          <cell r="H1753">
            <v>0</v>
          </cell>
          <cell r="I1753">
            <v>0</v>
          </cell>
          <cell r="M1753">
            <v>37.130000000000003</v>
          </cell>
          <cell r="N1753">
            <v>0</v>
          </cell>
        </row>
        <row r="1754">
          <cell r="C1754">
            <v>0</v>
          </cell>
          <cell r="D1754">
            <v>0</v>
          </cell>
          <cell r="F1754">
            <v>0</v>
          </cell>
          <cell r="G1754">
            <v>0</v>
          </cell>
          <cell r="H1754">
            <v>0</v>
          </cell>
          <cell r="I1754">
            <v>0</v>
          </cell>
          <cell r="M1754">
            <v>37.130000000000003</v>
          </cell>
          <cell r="N1754">
            <v>0</v>
          </cell>
        </row>
        <row r="1755">
          <cell r="C1755">
            <v>0</v>
          </cell>
          <cell r="D1755">
            <v>0</v>
          </cell>
          <cell r="F1755">
            <v>0</v>
          </cell>
          <cell r="G1755">
            <v>0</v>
          </cell>
          <cell r="H1755">
            <v>0</v>
          </cell>
          <cell r="I1755">
            <v>0</v>
          </cell>
          <cell r="M1755">
            <v>37.130000000000003</v>
          </cell>
          <cell r="N1755">
            <v>0</v>
          </cell>
        </row>
        <row r="1756">
          <cell r="C1756">
            <v>0</v>
          </cell>
          <cell r="D1756">
            <v>0</v>
          </cell>
          <cell r="F1756">
            <v>0</v>
          </cell>
          <cell r="G1756">
            <v>0</v>
          </cell>
          <cell r="H1756">
            <v>0</v>
          </cell>
          <cell r="I1756">
            <v>0</v>
          </cell>
          <cell r="M1756">
            <v>37.130000000000003</v>
          </cell>
          <cell r="N1756">
            <v>0</v>
          </cell>
        </row>
        <row r="1757">
          <cell r="C1757">
            <v>0</v>
          </cell>
          <cell r="D1757">
            <v>0</v>
          </cell>
          <cell r="F1757">
            <v>0</v>
          </cell>
          <cell r="G1757">
            <v>0</v>
          </cell>
          <cell r="H1757">
            <v>0</v>
          </cell>
          <cell r="I1757">
            <v>0</v>
          </cell>
          <cell r="M1757">
            <v>37.130000000000003</v>
          </cell>
          <cell r="N1757">
            <v>0</v>
          </cell>
        </row>
        <row r="1758">
          <cell r="C1758">
            <v>0</v>
          </cell>
          <cell r="D1758">
            <v>0</v>
          </cell>
          <cell r="F1758">
            <v>0</v>
          </cell>
          <cell r="G1758">
            <v>0</v>
          </cell>
          <cell r="H1758">
            <v>0</v>
          </cell>
          <cell r="I1758">
            <v>0</v>
          </cell>
          <cell r="M1758">
            <v>37.130000000000003</v>
          </cell>
          <cell r="N1758">
            <v>0</v>
          </cell>
        </row>
        <row r="1759">
          <cell r="C1759">
            <v>0</v>
          </cell>
          <cell r="D1759">
            <v>0</v>
          </cell>
          <cell r="F1759">
            <v>0</v>
          </cell>
          <cell r="G1759">
            <v>0</v>
          </cell>
          <cell r="H1759">
            <v>0</v>
          </cell>
          <cell r="I1759">
            <v>0</v>
          </cell>
          <cell r="M1759">
            <v>37.130000000000003</v>
          </cell>
          <cell r="N1759">
            <v>0</v>
          </cell>
        </row>
        <row r="1760">
          <cell r="C1760">
            <v>0</v>
          </cell>
          <cell r="D1760">
            <v>0</v>
          </cell>
          <cell r="F1760">
            <v>0</v>
          </cell>
          <cell r="G1760">
            <v>0</v>
          </cell>
          <cell r="H1760">
            <v>0</v>
          </cell>
          <cell r="I1760">
            <v>0</v>
          </cell>
          <cell r="M1760">
            <v>37.130000000000003</v>
          </cell>
          <cell r="N1760">
            <v>0</v>
          </cell>
        </row>
        <row r="1761">
          <cell r="C1761">
            <v>0</v>
          </cell>
          <cell r="D1761">
            <v>0</v>
          </cell>
          <cell r="F1761">
            <v>0</v>
          </cell>
          <cell r="G1761">
            <v>0</v>
          </cell>
          <cell r="H1761">
            <v>0</v>
          </cell>
          <cell r="I1761">
            <v>0</v>
          </cell>
          <cell r="M1761">
            <v>37.130000000000003</v>
          </cell>
          <cell r="N1761">
            <v>0</v>
          </cell>
        </row>
        <row r="1762">
          <cell r="C1762">
            <v>0</v>
          </cell>
          <cell r="D1762">
            <v>0</v>
          </cell>
          <cell r="F1762">
            <v>0</v>
          </cell>
          <cell r="G1762">
            <v>0</v>
          </cell>
          <cell r="H1762">
            <v>0</v>
          </cell>
          <cell r="I1762">
            <v>0</v>
          </cell>
          <cell r="M1762">
            <v>37.130000000000003</v>
          </cell>
          <cell r="N1762">
            <v>0</v>
          </cell>
        </row>
        <row r="1763">
          <cell r="C1763">
            <v>0</v>
          </cell>
          <cell r="D1763">
            <v>0</v>
          </cell>
          <cell r="F1763">
            <v>0</v>
          </cell>
          <cell r="G1763">
            <v>0</v>
          </cell>
          <cell r="H1763">
            <v>0</v>
          </cell>
          <cell r="I1763">
            <v>0</v>
          </cell>
          <cell r="M1763">
            <v>37.130000000000003</v>
          </cell>
          <cell r="N1763">
            <v>0</v>
          </cell>
        </row>
        <row r="1764">
          <cell r="C1764" t="str">
            <v xml:space="preserve">TOTAL </v>
          </cell>
          <cell r="I1764">
            <v>11.53</v>
          </cell>
        </row>
        <row r="1765">
          <cell r="C1765" t="str">
            <v>BDI %</v>
          </cell>
          <cell r="H1765">
            <v>0</v>
          </cell>
          <cell r="I1765">
            <v>0</v>
          </cell>
        </row>
        <row r="1766">
          <cell r="A1766">
            <v>64</v>
          </cell>
          <cell r="C1766" t="str">
            <v>TOTAL DO SERVIÇO</v>
          </cell>
          <cell r="I1766">
            <v>11.53</v>
          </cell>
          <cell r="K1766" t="e">
            <v>#REF!</v>
          </cell>
          <cell r="L1766" t="e">
            <v>#REF!</v>
          </cell>
        </row>
        <row r="1767">
          <cell r="C1767" t="str">
            <v>AGESPISA - AREAIS</v>
          </cell>
        </row>
        <row r="1769">
          <cell r="C1769" t="str">
            <v>COMPOSIÇÃO DE PREÇO UNITÁRIO</v>
          </cell>
        </row>
        <row r="1771">
          <cell r="B1771">
            <v>66</v>
          </cell>
          <cell r="C1771">
            <v>66</v>
          </cell>
          <cell r="D1771" t="str">
            <v>ASSENTAMENTO DE TUBOS E CONEXÕES EM PVC, JEI DN 100</v>
          </cell>
          <cell r="I1771" t="str">
            <v>M</v>
          </cell>
          <cell r="K1771">
            <v>1.4</v>
          </cell>
        </row>
        <row r="1773">
          <cell r="C1773" t="str">
            <v>CÓDIGO</v>
          </cell>
          <cell r="D1773" t="str">
            <v>DESCRIÇÃO DO SERVIÇO</v>
          </cell>
          <cell r="F1773" t="str">
            <v>UNIDADE</v>
          </cell>
          <cell r="G1773" t="str">
            <v>COEF.</v>
          </cell>
          <cell r="H1773" t="str">
            <v>PR. UNITÁRIO</v>
          </cell>
          <cell r="I1773" t="str">
            <v>PR. TOTAL</v>
          </cell>
        </row>
        <row r="1774">
          <cell r="C1774" t="str">
            <v>IH0074</v>
          </cell>
          <cell r="D1774" t="str">
            <v>PEDREIRO</v>
          </cell>
          <cell r="F1774" t="str">
            <v>H</v>
          </cell>
          <cell r="G1774">
            <v>0.08</v>
          </cell>
          <cell r="H1774">
            <v>6.2786377708978325</v>
          </cell>
          <cell r="I1774">
            <v>0.5</v>
          </cell>
          <cell r="K1774" t="str">
            <v>IH0074</v>
          </cell>
          <cell r="L1774">
            <v>0.08</v>
          </cell>
          <cell r="M1774">
            <v>1.4</v>
          </cell>
          <cell r="N1774">
            <v>0.11199999999999999</v>
          </cell>
        </row>
        <row r="1775">
          <cell r="C1775" t="str">
            <v>IH0107</v>
          </cell>
          <cell r="D1775" t="str">
            <v>AJUDANTE</v>
          </cell>
          <cell r="F1775" t="str">
            <v>H</v>
          </cell>
          <cell r="G1775">
            <v>0.08</v>
          </cell>
          <cell r="H1775">
            <v>4.4723219814241482</v>
          </cell>
          <cell r="I1775">
            <v>0.36</v>
          </cell>
          <cell r="K1775" t="str">
            <v>IH0107</v>
          </cell>
          <cell r="L1775">
            <v>0.08</v>
          </cell>
          <cell r="M1775">
            <v>1.4</v>
          </cell>
          <cell r="N1775">
            <v>0.11199999999999999</v>
          </cell>
        </row>
        <row r="1776">
          <cell r="C1776" t="str">
            <v>IM3221</v>
          </cell>
          <cell r="D1776" t="str">
            <v>PASTA LUBRIFICANTE</v>
          </cell>
          <cell r="F1776" t="str">
            <v>KG</v>
          </cell>
          <cell r="G1776">
            <v>7.7000000000000002E-3</v>
          </cell>
          <cell r="H1776">
            <v>9.0500000000000007</v>
          </cell>
          <cell r="I1776">
            <v>7.0000000000000007E-2</v>
          </cell>
          <cell r="K1776" t="str">
            <v>IM3221</v>
          </cell>
          <cell r="L1776">
            <v>7.7000000000000002E-3</v>
          </cell>
          <cell r="M1776">
            <v>1.4</v>
          </cell>
          <cell r="N1776">
            <v>1.078E-2</v>
          </cell>
        </row>
        <row r="1777">
          <cell r="C1777">
            <v>0</v>
          </cell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M1777">
            <v>1.4</v>
          </cell>
          <cell r="N1777">
            <v>0</v>
          </cell>
        </row>
        <row r="1778">
          <cell r="C1778">
            <v>0</v>
          </cell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M1778">
            <v>1.4</v>
          </cell>
          <cell r="N1778">
            <v>0</v>
          </cell>
        </row>
        <row r="1779">
          <cell r="C1779">
            <v>0</v>
          </cell>
          <cell r="D1779">
            <v>0</v>
          </cell>
          <cell r="F1779">
            <v>0</v>
          </cell>
          <cell r="G1779">
            <v>0</v>
          </cell>
          <cell r="H1779">
            <v>0</v>
          </cell>
          <cell r="I1779">
            <v>0</v>
          </cell>
          <cell r="M1779">
            <v>1.4</v>
          </cell>
          <cell r="N1779">
            <v>0</v>
          </cell>
        </row>
        <row r="1780">
          <cell r="C1780">
            <v>0</v>
          </cell>
          <cell r="D1780">
            <v>0</v>
          </cell>
          <cell r="F1780">
            <v>0</v>
          </cell>
          <cell r="G1780">
            <v>0</v>
          </cell>
          <cell r="H1780">
            <v>0</v>
          </cell>
          <cell r="I1780">
            <v>0</v>
          </cell>
          <cell r="M1780">
            <v>1.4</v>
          </cell>
          <cell r="N1780">
            <v>0</v>
          </cell>
        </row>
        <row r="1781">
          <cell r="C1781">
            <v>0</v>
          </cell>
          <cell r="D1781">
            <v>0</v>
          </cell>
          <cell r="F1781">
            <v>0</v>
          </cell>
          <cell r="G1781">
            <v>0</v>
          </cell>
          <cell r="H1781">
            <v>0</v>
          </cell>
          <cell r="I1781">
            <v>0</v>
          </cell>
          <cell r="M1781">
            <v>1.4</v>
          </cell>
          <cell r="N1781">
            <v>0</v>
          </cell>
        </row>
        <row r="1782">
          <cell r="C1782">
            <v>0</v>
          </cell>
          <cell r="D1782">
            <v>0</v>
          </cell>
          <cell r="F1782">
            <v>0</v>
          </cell>
          <cell r="G1782">
            <v>0</v>
          </cell>
          <cell r="H1782">
            <v>0</v>
          </cell>
          <cell r="I1782">
            <v>0</v>
          </cell>
          <cell r="M1782">
            <v>1.4</v>
          </cell>
          <cell r="N1782">
            <v>0</v>
          </cell>
        </row>
        <row r="1783">
          <cell r="C1783">
            <v>0</v>
          </cell>
          <cell r="D1783">
            <v>0</v>
          </cell>
          <cell r="F1783">
            <v>0</v>
          </cell>
          <cell r="G1783">
            <v>0</v>
          </cell>
          <cell r="H1783">
            <v>0</v>
          </cell>
          <cell r="I1783">
            <v>0</v>
          </cell>
          <cell r="M1783">
            <v>1.4</v>
          </cell>
          <cell r="N1783">
            <v>0</v>
          </cell>
        </row>
        <row r="1784">
          <cell r="C1784">
            <v>0</v>
          </cell>
          <cell r="D1784">
            <v>0</v>
          </cell>
          <cell r="F1784">
            <v>0</v>
          </cell>
          <cell r="G1784">
            <v>0</v>
          </cell>
          <cell r="H1784">
            <v>0</v>
          </cell>
          <cell r="I1784">
            <v>0</v>
          </cell>
          <cell r="M1784">
            <v>1.4</v>
          </cell>
          <cell r="N1784">
            <v>0</v>
          </cell>
        </row>
        <row r="1785">
          <cell r="C1785">
            <v>0</v>
          </cell>
          <cell r="D1785">
            <v>0</v>
          </cell>
          <cell r="F1785">
            <v>0</v>
          </cell>
          <cell r="G1785">
            <v>0</v>
          </cell>
          <cell r="H1785">
            <v>0</v>
          </cell>
          <cell r="I1785">
            <v>0</v>
          </cell>
          <cell r="M1785">
            <v>1.4</v>
          </cell>
          <cell r="N1785">
            <v>0</v>
          </cell>
        </row>
        <row r="1786">
          <cell r="C1786">
            <v>0</v>
          </cell>
          <cell r="D1786">
            <v>0</v>
          </cell>
          <cell r="F1786">
            <v>0</v>
          </cell>
          <cell r="G1786">
            <v>0</v>
          </cell>
          <cell r="H1786">
            <v>0</v>
          </cell>
          <cell r="I1786">
            <v>0</v>
          </cell>
          <cell r="M1786">
            <v>1.4</v>
          </cell>
          <cell r="N1786">
            <v>0</v>
          </cell>
        </row>
        <row r="1787">
          <cell r="C1787">
            <v>0</v>
          </cell>
          <cell r="D1787">
            <v>0</v>
          </cell>
          <cell r="F1787">
            <v>0</v>
          </cell>
          <cell r="G1787">
            <v>0</v>
          </cell>
          <cell r="H1787">
            <v>0</v>
          </cell>
          <cell r="I1787">
            <v>0</v>
          </cell>
          <cell r="M1787">
            <v>1.4</v>
          </cell>
          <cell r="N1787">
            <v>0</v>
          </cell>
        </row>
        <row r="1788">
          <cell r="C1788">
            <v>0</v>
          </cell>
          <cell r="D1788">
            <v>0</v>
          </cell>
          <cell r="F1788">
            <v>0</v>
          </cell>
          <cell r="G1788">
            <v>0</v>
          </cell>
          <cell r="H1788">
            <v>0</v>
          </cell>
          <cell r="I1788">
            <v>0</v>
          </cell>
          <cell r="M1788">
            <v>1.4</v>
          </cell>
          <cell r="N1788">
            <v>0</v>
          </cell>
        </row>
        <row r="1789">
          <cell r="C1789">
            <v>0</v>
          </cell>
          <cell r="D1789">
            <v>0</v>
          </cell>
          <cell r="F1789">
            <v>0</v>
          </cell>
          <cell r="G1789">
            <v>0</v>
          </cell>
          <cell r="H1789">
            <v>0</v>
          </cell>
          <cell r="I1789">
            <v>0</v>
          </cell>
          <cell r="M1789">
            <v>1.4</v>
          </cell>
          <cell r="N1789">
            <v>0</v>
          </cell>
        </row>
        <row r="1790">
          <cell r="C1790">
            <v>0</v>
          </cell>
          <cell r="D1790">
            <v>0</v>
          </cell>
          <cell r="F1790">
            <v>0</v>
          </cell>
          <cell r="G1790">
            <v>0</v>
          </cell>
          <cell r="H1790">
            <v>0</v>
          </cell>
          <cell r="I1790">
            <v>0</v>
          </cell>
          <cell r="M1790">
            <v>1.4</v>
          </cell>
          <cell r="N1790">
            <v>0</v>
          </cell>
        </row>
        <row r="1791">
          <cell r="C1791">
            <v>0</v>
          </cell>
          <cell r="D1791">
            <v>0</v>
          </cell>
          <cell r="F1791">
            <v>0</v>
          </cell>
          <cell r="G1791">
            <v>0</v>
          </cell>
          <cell r="H1791">
            <v>0</v>
          </cell>
          <cell r="I1791">
            <v>0</v>
          </cell>
          <cell r="M1791">
            <v>1.4</v>
          </cell>
          <cell r="N1791">
            <v>0</v>
          </cell>
        </row>
        <row r="1792">
          <cell r="C1792">
            <v>0</v>
          </cell>
          <cell r="D1792">
            <v>0</v>
          </cell>
          <cell r="F1792">
            <v>0</v>
          </cell>
          <cell r="G1792">
            <v>0</v>
          </cell>
          <cell r="H1792">
            <v>0</v>
          </cell>
          <cell r="I1792">
            <v>0</v>
          </cell>
          <cell r="M1792">
            <v>1.4</v>
          </cell>
          <cell r="N1792">
            <v>0</v>
          </cell>
        </row>
        <row r="1793">
          <cell r="C1793">
            <v>0</v>
          </cell>
          <cell r="D1793">
            <v>0</v>
          </cell>
          <cell r="F1793">
            <v>0</v>
          </cell>
          <cell r="G1793">
            <v>0</v>
          </cell>
          <cell r="H1793">
            <v>0</v>
          </cell>
          <cell r="I1793">
            <v>0</v>
          </cell>
          <cell r="M1793">
            <v>1.4</v>
          </cell>
          <cell r="N1793">
            <v>0</v>
          </cell>
        </row>
        <row r="1794">
          <cell r="C1794">
            <v>0</v>
          </cell>
          <cell r="D1794">
            <v>0</v>
          </cell>
          <cell r="F1794">
            <v>0</v>
          </cell>
          <cell r="G1794">
            <v>0</v>
          </cell>
          <cell r="H1794">
            <v>0</v>
          </cell>
          <cell r="I1794">
            <v>0</v>
          </cell>
          <cell r="M1794">
            <v>1.4</v>
          </cell>
          <cell r="N1794">
            <v>0</v>
          </cell>
        </row>
        <row r="1795">
          <cell r="C1795" t="str">
            <v xml:space="preserve">TOTAL </v>
          </cell>
          <cell r="I1795">
            <v>0.92999999999999994</v>
          </cell>
        </row>
        <row r="1796">
          <cell r="C1796" t="str">
            <v>BDI %</v>
          </cell>
          <cell r="H1796">
            <v>0</v>
          </cell>
          <cell r="I1796">
            <v>0</v>
          </cell>
        </row>
        <row r="1797">
          <cell r="A1797">
            <v>66</v>
          </cell>
          <cell r="C1797" t="str">
            <v>TOTAL DO SERVIÇO</v>
          </cell>
          <cell r="I1797">
            <v>0.92999999999999994</v>
          </cell>
          <cell r="K1797" t="e">
            <v>#REF!</v>
          </cell>
          <cell r="L1797" t="e">
            <v>#REF!</v>
          </cell>
        </row>
        <row r="1798">
          <cell r="C1798" t="str">
            <v>AGESPISA - AREAIS</v>
          </cell>
        </row>
        <row r="1800">
          <cell r="C1800" t="str">
            <v>COMPOSIÇÃO DE PREÇO UNITÁRIO</v>
          </cell>
        </row>
        <row r="1802">
          <cell r="B1802">
            <v>67</v>
          </cell>
          <cell r="C1802">
            <v>67</v>
          </cell>
          <cell r="D1802" t="str">
            <v>PAINEL ELETRICO C/1 SOFT START 15 CV,380V,60Hz</v>
          </cell>
          <cell r="I1802" t="str">
            <v>UN</v>
          </cell>
          <cell r="K1802">
            <v>31005</v>
          </cell>
        </row>
        <row r="1804">
          <cell r="C1804" t="str">
            <v>CÓDIGO</v>
          </cell>
          <cell r="D1804" t="str">
            <v>DESCRIÇÃO DO SERVIÇO</v>
          </cell>
          <cell r="F1804" t="str">
            <v>UNIDADE</v>
          </cell>
          <cell r="G1804" t="str">
            <v>COEF.</v>
          </cell>
          <cell r="H1804" t="str">
            <v>PR. UNITÁRIO</v>
          </cell>
          <cell r="I1804" t="str">
            <v>PR. TOTAL</v>
          </cell>
        </row>
        <row r="1805">
          <cell r="C1805" t="str">
            <v>IN1733</v>
          </cell>
          <cell r="D1805" t="str">
            <v>PAINEL ELETRICO C/1 SOFT START</v>
          </cell>
          <cell r="F1805" t="str">
            <v>UN</v>
          </cell>
          <cell r="G1805">
            <v>1</v>
          </cell>
          <cell r="H1805">
            <v>22500</v>
          </cell>
          <cell r="I1805">
            <v>22500</v>
          </cell>
          <cell r="K1805" t="str">
            <v>IN1733</v>
          </cell>
          <cell r="L1805">
            <v>1</v>
          </cell>
          <cell r="M1805">
            <v>31005</v>
          </cell>
          <cell r="N1805">
            <v>31005</v>
          </cell>
        </row>
        <row r="1806">
          <cell r="C1806">
            <v>0</v>
          </cell>
          <cell r="D1806">
            <v>0</v>
          </cell>
          <cell r="F1806">
            <v>0</v>
          </cell>
          <cell r="G1806">
            <v>0</v>
          </cell>
          <cell r="H1806">
            <v>0</v>
          </cell>
          <cell r="I1806">
            <v>0</v>
          </cell>
          <cell r="M1806">
            <v>31005</v>
          </cell>
          <cell r="N1806">
            <v>0</v>
          </cell>
        </row>
        <row r="1807">
          <cell r="C1807">
            <v>0</v>
          </cell>
          <cell r="D1807">
            <v>0</v>
          </cell>
          <cell r="F1807">
            <v>0</v>
          </cell>
          <cell r="G1807">
            <v>0</v>
          </cell>
          <cell r="H1807">
            <v>0</v>
          </cell>
          <cell r="I1807">
            <v>0</v>
          </cell>
          <cell r="M1807">
            <v>31005</v>
          </cell>
          <cell r="N1807">
            <v>0</v>
          </cell>
        </row>
        <row r="1808">
          <cell r="C1808">
            <v>0</v>
          </cell>
          <cell r="D1808">
            <v>0</v>
          </cell>
          <cell r="F1808">
            <v>0</v>
          </cell>
          <cell r="G1808">
            <v>0</v>
          </cell>
          <cell r="H1808">
            <v>0</v>
          </cell>
          <cell r="I1808">
            <v>0</v>
          </cell>
          <cell r="M1808">
            <v>31005</v>
          </cell>
          <cell r="N1808">
            <v>0</v>
          </cell>
        </row>
        <row r="1809">
          <cell r="C1809">
            <v>0</v>
          </cell>
          <cell r="D1809">
            <v>0</v>
          </cell>
          <cell r="F1809">
            <v>0</v>
          </cell>
          <cell r="G1809">
            <v>0</v>
          </cell>
          <cell r="H1809">
            <v>0</v>
          </cell>
          <cell r="I1809">
            <v>0</v>
          </cell>
          <cell r="M1809">
            <v>31005</v>
          </cell>
          <cell r="N1809">
            <v>0</v>
          </cell>
        </row>
        <row r="1810">
          <cell r="C1810">
            <v>0</v>
          </cell>
          <cell r="D1810">
            <v>0</v>
          </cell>
          <cell r="F1810">
            <v>0</v>
          </cell>
          <cell r="G1810">
            <v>0</v>
          </cell>
          <cell r="H1810">
            <v>0</v>
          </cell>
          <cell r="I1810">
            <v>0</v>
          </cell>
          <cell r="M1810">
            <v>31005</v>
          </cell>
          <cell r="N1810">
            <v>0</v>
          </cell>
        </row>
        <row r="1811">
          <cell r="C1811">
            <v>0</v>
          </cell>
          <cell r="D1811">
            <v>0</v>
          </cell>
          <cell r="F1811">
            <v>0</v>
          </cell>
          <cell r="G1811">
            <v>0</v>
          </cell>
          <cell r="H1811">
            <v>0</v>
          </cell>
          <cell r="I1811">
            <v>0</v>
          </cell>
          <cell r="M1811">
            <v>31005</v>
          </cell>
          <cell r="N1811">
            <v>0</v>
          </cell>
        </row>
        <row r="1812">
          <cell r="C1812">
            <v>0</v>
          </cell>
          <cell r="D1812">
            <v>0</v>
          </cell>
          <cell r="F1812">
            <v>0</v>
          </cell>
          <cell r="G1812">
            <v>0</v>
          </cell>
          <cell r="H1812">
            <v>0</v>
          </cell>
          <cell r="I1812">
            <v>0</v>
          </cell>
          <cell r="M1812">
            <v>31005</v>
          </cell>
          <cell r="N1812">
            <v>0</v>
          </cell>
        </row>
        <row r="1813">
          <cell r="C1813">
            <v>0</v>
          </cell>
          <cell r="D1813">
            <v>0</v>
          </cell>
          <cell r="F1813">
            <v>0</v>
          </cell>
          <cell r="G1813">
            <v>0</v>
          </cell>
          <cell r="H1813">
            <v>0</v>
          </cell>
          <cell r="I1813">
            <v>0</v>
          </cell>
          <cell r="M1813">
            <v>31005</v>
          </cell>
          <cell r="N1813">
            <v>0</v>
          </cell>
        </row>
        <row r="1814">
          <cell r="C1814">
            <v>0</v>
          </cell>
          <cell r="D1814">
            <v>0</v>
          </cell>
          <cell r="F1814">
            <v>0</v>
          </cell>
          <cell r="G1814">
            <v>0</v>
          </cell>
          <cell r="H1814">
            <v>0</v>
          </cell>
          <cell r="I1814">
            <v>0</v>
          </cell>
          <cell r="M1814">
            <v>31005</v>
          </cell>
          <cell r="N1814">
            <v>0</v>
          </cell>
        </row>
        <row r="1815">
          <cell r="C1815">
            <v>0</v>
          </cell>
          <cell r="D1815">
            <v>0</v>
          </cell>
          <cell r="F1815">
            <v>0</v>
          </cell>
          <cell r="G1815">
            <v>0</v>
          </cell>
          <cell r="H1815">
            <v>0</v>
          </cell>
          <cell r="I1815">
            <v>0</v>
          </cell>
          <cell r="M1815">
            <v>31005</v>
          </cell>
          <cell r="N1815">
            <v>0</v>
          </cell>
        </row>
        <row r="1816">
          <cell r="C1816">
            <v>0</v>
          </cell>
          <cell r="D1816">
            <v>0</v>
          </cell>
          <cell r="F1816">
            <v>0</v>
          </cell>
          <cell r="G1816">
            <v>0</v>
          </cell>
          <cell r="H1816">
            <v>0</v>
          </cell>
          <cell r="I1816">
            <v>0</v>
          </cell>
          <cell r="M1816">
            <v>31005</v>
          </cell>
          <cell r="N1816">
            <v>0</v>
          </cell>
        </row>
        <row r="1817">
          <cell r="C1817">
            <v>0</v>
          </cell>
          <cell r="D1817">
            <v>0</v>
          </cell>
          <cell r="F1817">
            <v>0</v>
          </cell>
          <cell r="G1817">
            <v>0</v>
          </cell>
          <cell r="H1817">
            <v>0</v>
          </cell>
          <cell r="I1817">
            <v>0</v>
          </cell>
          <cell r="M1817">
            <v>31005</v>
          </cell>
          <cell r="N1817">
            <v>0</v>
          </cell>
        </row>
        <row r="1818">
          <cell r="C1818">
            <v>0</v>
          </cell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M1818">
            <v>31005</v>
          </cell>
          <cell r="N1818">
            <v>0</v>
          </cell>
        </row>
        <row r="1819">
          <cell r="C1819">
            <v>0</v>
          </cell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M1819">
            <v>31005</v>
          </cell>
          <cell r="N1819">
            <v>0</v>
          </cell>
        </row>
        <row r="1820">
          <cell r="C1820">
            <v>0</v>
          </cell>
          <cell r="D1820">
            <v>0</v>
          </cell>
          <cell r="F1820">
            <v>0</v>
          </cell>
          <cell r="G1820">
            <v>0</v>
          </cell>
          <cell r="H1820">
            <v>0</v>
          </cell>
          <cell r="I1820">
            <v>0</v>
          </cell>
          <cell r="M1820">
            <v>31005</v>
          </cell>
          <cell r="N1820">
            <v>0</v>
          </cell>
        </row>
        <row r="1821">
          <cell r="C1821">
            <v>0</v>
          </cell>
          <cell r="D1821">
            <v>0</v>
          </cell>
          <cell r="F1821">
            <v>0</v>
          </cell>
          <cell r="G1821">
            <v>0</v>
          </cell>
          <cell r="H1821">
            <v>0</v>
          </cell>
          <cell r="I1821">
            <v>0</v>
          </cell>
          <cell r="M1821">
            <v>31005</v>
          </cell>
          <cell r="N1821">
            <v>0</v>
          </cell>
        </row>
        <row r="1822">
          <cell r="C1822">
            <v>0</v>
          </cell>
          <cell r="D1822">
            <v>0</v>
          </cell>
          <cell r="F1822">
            <v>0</v>
          </cell>
          <cell r="G1822">
            <v>0</v>
          </cell>
          <cell r="H1822">
            <v>0</v>
          </cell>
          <cell r="I1822">
            <v>0</v>
          </cell>
          <cell r="M1822">
            <v>31005</v>
          </cell>
          <cell r="N1822">
            <v>0</v>
          </cell>
        </row>
        <row r="1823">
          <cell r="C1823">
            <v>0</v>
          </cell>
          <cell r="D1823">
            <v>0</v>
          </cell>
          <cell r="F1823">
            <v>0</v>
          </cell>
          <cell r="G1823">
            <v>0</v>
          </cell>
          <cell r="H1823">
            <v>0</v>
          </cell>
          <cell r="I1823">
            <v>0</v>
          </cell>
          <cell r="M1823">
            <v>31005</v>
          </cell>
          <cell r="N1823">
            <v>0</v>
          </cell>
        </row>
        <row r="1824">
          <cell r="C1824">
            <v>0</v>
          </cell>
          <cell r="D1824">
            <v>0</v>
          </cell>
          <cell r="F1824">
            <v>0</v>
          </cell>
          <cell r="G1824">
            <v>0</v>
          </cell>
          <cell r="H1824">
            <v>0</v>
          </cell>
          <cell r="I1824">
            <v>0</v>
          </cell>
          <cell r="M1824">
            <v>31005</v>
          </cell>
          <cell r="N1824">
            <v>0</v>
          </cell>
        </row>
        <row r="1825">
          <cell r="C1825">
            <v>0</v>
          </cell>
          <cell r="D1825">
            <v>0</v>
          </cell>
          <cell r="F1825">
            <v>0</v>
          </cell>
          <cell r="G1825">
            <v>0</v>
          </cell>
          <cell r="H1825">
            <v>0</v>
          </cell>
          <cell r="I1825">
            <v>0</v>
          </cell>
          <cell r="M1825">
            <v>31005</v>
          </cell>
          <cell r="N1825">
            <v>0</v>
          </cell>
        </row>
        <row r="1826">
          <cell r="C1826" t="str">
            <v xml:space="preserve">TOTAL </v>
          </cell>
          <cell r="I1826">
            <v>22500</v>
          </cell>
        </row>
        <row r="1827">
          <cell r="C1827" t="str">
            <v>BDI %</v>
          </cell>
          <cell r="H1827">
            <v>0</v>
          </cell>
          <cell r="I1827">
            <v>0</v>
          </cell>
        </row>
        <row r="1828">
          <cell r="A1828">
            <v>67</v>
          </cell>
          <cell r="C1828" t="str">
            <v>TOTAL DO SERVIÇO</v>
          </cell>
          <cell r="I1828">
            <v>22500</v>
          </cell>
          <cell r="K1828" t="e">
            <v>#REF!</v>
          </cell>
          <cell r="L1828" t="e">
            <v>#REF!</v>
          </cell>
        </row>
        <row r="1829">
          <cell r="C1829" t="str">
            <v>AGESPISA - AREAIS</v>
          </cell>
        </row>
        <row r="1831">
          <cell r="C1831" t="str">
            <v>COMPOSIÇÃO DE PREÇO UNITÁRIO</v>
          </cell>
        </row>
        <row r="1833">
          <cell r="B1833">
            <v>68</v>
          </cell>
          <cell r="C1833">
            <v>68</v>
          </cell>
          <cell r="D1833" t="str">
            <v>SUBESTAÇÃO AÉREA DE 45 KVA / 13.800-380/220V COM QUADRO DE MEDIÇÃO E PROTEÇÃO GERAL</v>
          </cell>
          <cell r="I1833" t="str">
            <v>UN</v>
          </cell>
          <cell r="K1833">
            <v>9750</v>
          </cell>
        </row>
        <row r="1835">
          <cell r="C1835" t="str">
            <v>CÓDIGO</v>
          </cell>
          <cell r="D1835" t="str">
            <v>DESCRIÇÃO DO SERVIÇO</v>
          </cell>
          <cell r="F1835" t="str">
            <v>UNIDADE</v>
          </cell>
          <cell r="G1835" t="str">
            <v>COEF.</v>
          </cell>
          <cell r="H1835" t="str">
            <v>PR. UNITÁRIO</v>
          </cell>
          <cell r="I1835" t="str">
            <v>PR. TOTAL</v>
          </cell>
        </row>
        <row r="1836">
          <cell r="C1836" t="str">
            <v>IN1734</v>
          </cell>
          <cell r="D1836" t="str">
            <v>SUBESTAÇÃO AÉREA DE 45 KVA / 1</v>
          </cell>
          <cell r="F1836" t="str">
            <v>UN</v>
          </cell>
          <cell r="G1836">
            <v>1</v>
          </cell>
          <cell r="H1836">
            <v>5899</v>
          </cell>
          <cell r="I1836">
            <v>5899</v>
          </cell>
          <cell r="K1836" t="str">
            <v>IN1734</v>
          </cell>
          <cell r="L1836">
            <v>1</v>
          </cell>
          <cell r="M1836">
            <v>9750</v>
          </cell>
          <cell r="N1836">
            <v>9750</v>
          </cell>
        </row>
        <row r="1837">
          <cell r="C1837">
            <v>0</v>
          </cell>
          <cell r="D1837">
            <v>0</v>
          </cell>
          <cell r="F1837">
            <v>0</v>
          </cell>
          <cell r="G1837">
            <v>0</v>
          </cell>
          <cell r="H1837">
            <v>0</v>
          </cell>
          <cell r="I1837">
            <v>0</v>
          </cell>
          <cell r="M1837">
            <v>9750</v>
          </cell>
          <cell r="N1837">
            <v>0</v>
          </cell>
        </row>
        <row r="1838">
          <cell r="C1838">
            <v>0</v>
          </cell>
          <cell r="D1838">
            <v>0</v>
          </cell>
          <cell r="F1838">
            <v>0</v>
          </cell>
          <cell r="G1838">
            <v>0</v>
          </cell>
          <cell r="H1838">
            <v>0</v>
          </cell>
          <cell r="I1838">
            <v>0</v>
          </cell>
          <cell r="M1838">
            <v>9750</v>
          </cell>
          <cell r="N1838">
            <v>0</v>
          </cell>
        </row>
        <row r="1839">
          <cell r="C1839">
            <v>0</v>
          </cell>
          <cell r="D1839">
            <v>0</v>
          </cell>
          <cell r="F1839">
            <v>0</v>
          </cell>
          <cell r="G1839">
            <v>0</v>
          </cell>
          <cell r="H1839">
            <v>0</v>
          </cell>
          <cell r="I1839">
            <v>0</v>
          </cell>
          <cell r="M1839">
            <v>9750</v>
          </cell>
          <cell r="N1839">
            <v>0</v>
          </cell>
        </row>
        <row r="1840">
          <cell r="C1840">
            <v>0</v>
          </cell>
          <cell r="D1840">
            <v>0</v>
          </cell>
          <cell r="F1840">
            <v>0</v>
          </cell>
          <cell r="G1840">
            <v>0</v>
          </cell>
          <cell r="H1840">
            <v>0</v>
          </cell>
          <cell r="I1840">
            <v>0</v>
          </cell>
          <cell r="M1840">
            <v>9750</v>
          </cell>
          <cell r="N1840">
            <v>0</v>
          </cell>
        </row>
        <row r="1841">
          <cell r="C1841">
            <v>0</v>
          </cell>
          <cell r="D1841">
            <v>0</v>
          </cell>
          <cell r="F1841">
            <v>0</v>
          </cell>
          <cell r="G1841">
            <v>0</v>
          </cell>
          <cell r="H1841">
            <v>0</v>
          </cell>
          <cell r="I1841">
            <v>0</v>
          </cell>
          <cell r="M1841">
            <v>9750</v>
          </cell>
          <cell r="N1841">
            <v>0</v>
          </cell>
        </row>
        <row r="1842">
          <cell r="C1842">
            <v>0</v>
          </cell>
          <cell r="D1842">
            <v>0</v>
          </cell>
          <cell r="F1842">
            <v>0</v>
          </cell>
          <cell r="G1842">
            <v>0</v>
          </cell>
          <cell r="H1842">
            <v>0</v>
          </cell>
          <cell r="I1842">
            <v>0</v>
          </cell>
          <cell r="M1842">
            <v>9750</v>
          </cell>
          <cell r="N1842">
            <v>0</v>
          </cell>
        </row>
        <row r="1843">
          <cell r="C1843">
            <v>0</v>
          </cell>
          <cell r="D1843">
            <v>0</v>
          </cell>
          <cell r="F1843">
            <v>0</v>
          </cell>
          <cell r="G1843">
            <v>0</v>
          </cell>
          <cell r="H1843">
            <v>0</v>
          </cell>
          <cell r="I1843">
            <v>0</v>
          </cell>
          <cell r="M1843">
            <v>9750</v>
          </cell>
          <cell r="N1843">
            <v>0</v>
          </cell>
        </row>
        <row r="1844">
          <cell r="C1844">
            <v>0</v>
          </cell>
          <cell r="D1844">
            <v>0</v>
          </cell>
          <cell r="F1844">
            <v>0</v>
          </cell>
          <cell r="G1844">
            <v>0</v>
          </cell>
          <cell r="H1844">
            <v>0</v>
          </cell>
          <cell r="I1844">
            <v>0</v>
          </cell>
          <cell r="M1844">
            <v>9750</v>
          </cell>
          <cell r="N1844">
            <v>0</v>
          </cell>
        </row>
        <row r="1845">
          <cell r="C1845">
            <v>0</v>
          </cell>
          <cell r="D1845">
            <v>0</v>
          </cell>
          <cell r="F1845">
            <v>0</v>
          </cell>
          <cell r="G1845">
            <v>0</v>
          </cell>
          <cell r="H1845">
            <v>0</v>
          </cell>
          <cell r="I1845">
            <v>0</v>
          </cell>
          <cell r="M1845">
            <v>9750</v>
          </cell>
          <cell r="N1845">
            <v>0</v>
          </cell>
        </row>
        <row r="1846">
          <cell r="C1846">
            <v>0</v>
          </cell>
          <cell r="D1846">
            <v>0</v>
          </cell>
          <cell r="F1846">
            <v>0</v>
          </cell>
          <cell r="G1846">
            <v>0</v>
          </cell>
          <cell r="H1846">
            <v>0</v>
          </cell>
          <cell r="I1846">
            <v>0</v>
          </cell>
          <cell r="M1846">
            <v>9750</v>
          </cell>
          <cell r="N1846">
            <v>0</v>
          </cell>
        </row>
        <row r="1847">
          <cell r="C1847">
            <v>0</v>
          </cell>
          <cell r="D1847">
            <v>0</v>
          </cell>
          <cell r="F1847">
            <v>0</v>
          </cell>
          <cell r="G1847">
            <v>0</v>
          </cell>
          <cell r="H1847">
            <v>0</v>
          </cell>
          <cell r="I1847">
            <v>0</v>
          </cell>
          <cell r="M1847">
            <v>9750</v>
          </cell>
          <cell r="N1847">
            <v>0</v>
          </cell>
        </row>
        <row r="1848">
          <cell r="C1848">
            <v>0</v>
          </cell>
          <cell r="D1848">
            <v>0</v>
          </cell>
          <cell r="F1848">
            <v>0</v>
          </cell>
          <cell r="G1848">
            <v>0</v>
          </cell>
          <cell r="H1848">
            <v>0</v>
          </cell>
          <cell r="I1848">
            <v>0</v>
          </cell>
          <cell r="M1848">
            <v>9750</v>
          </cell>
          <cell r="N1848">
            <v>0</v>
          </cell>
        </row>
        <row r="1849">
          <cell r="C1849">
            <v>0</v>
          </cell>
          <cell r="D1849">
            <v>0</v>
          </cell>
          <cell r="F1849">
            <v>0</v>
          </cell>
          <cell r="G1849">
            <v>0</v>
          </cell>
          <cell r="H1849">
            <v>0</v>
          </cell>
          <cell r="I1849">
            <v>0</v>
          </cell>
          <cell r="M1849">
            <v>9750</v>
          </cell>
          <cell r="N1849">
            <v>0</v>
          </cell>
        </row>
        <row r="1850">
          <cell r="C1850">
            <v>0</v>
          </cell>
          <cell r="D1850">
            <v>0</v>
          </cell>
          <cell r="F1850">
            <v>0</v>
          </cell>
          <cell r="G1850">
            <v>0</v>
          </cell>
          <cell r="H1850">
            <v>0</v>
          </cell>
          <cell r="I1850">
            <v>0</v>
          </cell>
          <cell r="M1850">
            <v>9750</v>
          </cell>
          <cell r="N1850">
            <v>0</v>
          </cell>
        </row>
        <row r="1851">
          <cell r="C1851">
            <v>0</v>
          </cell>
          <cell r="D1851">
            <v>0</v>
          </cell>
          <cell r="F1851">
            <v>0</v>
          </cell>
          <cell r="G1851">
            <v>0</v>
          </cell>
          <cell r="H1851">
            <v>0</v>
          </cell>
          <cell r="I1851">
            <v>0</v>
          </cell>
          <cell r="M1851">
            <v>9750</v>
          </cell>
          <cell r="N1851">
            <v>0</v>
          </cell>
        </row>
        <row r="1852">
          <cell r="C1852">
            <v>0</v>
          </cell>
          <cell r="D1852">
            <v>0</v>
          </cell>
          <cell r="F1852">
            <v>0</v>
          </cell>
          <cell r="G1852">
            <v>0</v>
          </cell>
          <cell r="H1852">
            <v>0</v>
          </cell>
          <cell r="I1852">
            <v>0</v>
          </cell>
          <cell r="M1852">
            <v>9750</v>
          </cell>
          <cell r="N1852">
            <v>0</v>
          </cell>
        </row>
        <row r="1853">
          <cell r="C1853">
            <v>0</v>
          </cell>
          <cell r="D1853">
            <v>0</v>
          </cell>
          <cell r="F1853">
            <v>0</v>
          </cell>
          <cell r="G1853">
            <v>0</v>
          </cell>
          <cell r="H1853">
            <v>0</v>
          </cell>
          <cell r="I1853">
            <v>0</v>
          </cell>
          <cell r="M1853">
            <v>9750</v>
          </cell>
          <cell r="N1853">
            <v>0</v>
          </cell>
        </row>
        <row r="1854">
          <cell r="C1854">
            <v>0</v>
          </cell>
          <cell r="D1854">
            <v>0</v>
          </cell>
          <cell r="F1854">
            <v>0</v>
          </cell>
          <cell r="G1854">
            <v>0</v>
          </cell>
          <cell r="H1854">
            <v>0</v>
          </cell>
          <cell r="I1854">
            <v>0</v>
          </cell>
          <cell r="M1854">
            <v>9750</v>
          </cell>
          <cell r="N1854">
            <v>0</v>
          </cell>
        </row>
        <row r="1855">
          <cell r="C1855">
            <v>0</v>
          </cell>
          <cell r="D1855">
            <v>0</v>
          </cell>
          <cell r="F1855">
            <v>0</v>
          </cell>
          <cell r="G1855">
            <v>0</v>
          </cell>
          <cell r="H1855">
            <v>0</v>
          </cell>
          <cell r="I1855">
            <v>0</v>
          </cell>
          <cell r="M1855">
            <v>9750</v>
          </cell>
          <cell r="N1855">
            <v>0</v>
          </cell>
        </row>
        <row r="1856">
          <cell r="C1856">
            <v>0</v>
          </cell>
          <cell r="D1856">
            <v>0</v>
          </cell>
          <cell r="F1856">
            <v>0</v>
          </cell>
          <cell r="G1856">
            <v>0</v>
          </cell>
          <cell r="H1856">
            <v>0</v>
          </cell>
          <cell r="I1856">
            <v>0</v>
          </cell>
          <cell r="M1856">
            <v>9750</v>
          </cell>
          <cell r="N1856">
            <v>0</v>
          </cell>
        </row>
        <row r="1857">
          <cell r="C1857" t="str">
            <v xml:space="preserve">TOTAL </v>
          </cell>
          <cell r="I1857">
            <v>5899</v>
          </cell>
        </row>
        <row r="1858">
          <cell r="C1858" t="str">
            <v>BDI %</v>
          </cell>
          <cell r="H1858">
            <v>0</v>
          </cell>
          <cell r="I1858">
            <v>0</v>
          </cell>
        </row>
        <row r="1859">
          <cell r="A1859">
            <v>68</v>
          </cell>
          <cell r="C1859" t="str">
            <v>TOTAL DO SERVIÇO</v>
          </cell>
          <cell r="I1859">
            <v>5899</v>
          </cell>
          <cell r="K1859" t="e">
            <v>#REF!</v>
          </cell>
          <cell r="L1859" t="e">
            <v>#REF!</v>
          </cell>
        </row>
        <row r="1860">
          <cell r="C1860" t="str">
            <v>AGESPISA - AREAIS</v>
          </cell>
        </row>
        <row r="1862">
          <cell r="C1862" t="str">
            <v>COMPOSIÇÃO DE PREÇO UNITÁRIO</v>
          </cell>
        </row>
        <row r="1864">
          <cell r="B1864">
            <v>69</v>
          </cell>
          <cell r="C1864">
            <v>69</v>
          </cell>
          <cell r="D1864" t="str">
            <v>SINALIZAÇÃO DE TRÂNSITO NOTURNA</v>
          </cell>
          <cell r="I1864" t="str">
            <v>M</v>
          </cell>
          <cell r="K1864">
            <v>1.34</v>
          </cell>
        </row>
        <row r="1866">
          <cell r="C1866" t="str">
            <v>CÓDIGO</v>
          </cell>
          <cell r="D1866" t="str">
            <v>DESCRIÇÃO DO SERVIÇO</v>
          </cell>
          <cell r="F1866" t="str">
            <v>UNIDADE</v>
          </cell>
          <cell r="G1866" t="str">
            <v>COEF.</v>
          </cell>
          <cell r="H1866" t="str">
            <v>PR. UNITÁRIO</v>
          </cell>
          <cell r="I1866" t="str">
            <v>PR. TOTAL</v>
          </cell>
        </row>
        <row r="1867">
          <cell r="C1867" t="str">
            <v>IE0172</v>
          </cell>
          <cell r="D1867" t="str">
            <v>ENERGIA ELETRICA</v>
          </cell>
          <cell r="F1867" t="str">
            <v>KW</v>
          </cell>
          <cell r="G1867">
            <v>0.24</v>
          </cell>
          <cell r="H1867">
            <v>0.23</v>
          </cell>
          <cell r="I1867">
            <v>0.06</v>
          </cell>
          <cell r="K1867" t="str">
            <v>IE0172</v>
          </cell>
          <cell r="L1867">
            <v>0.24</v>
          </cell>
          <cell r="M1867">
            <v>1.34</v>
          </cell>
          <cell r="N1867">
            <v>0.3216</v>
          </cell>
        </row>
        <row r="1868">
          <cell r="C1868" t="str">
            <v>IH0068</v>
          </cell>
          <cell r="D1868" t="str">
            <v>AJUDANTE</v>
          </cell>
          <cell r="F1868" t="str">
            <v>H</v>
          </cell>
          <cell r="G1868">
            <v>0.04</v>
          </cell>
          <cell r="H1868">
            <v>4.4723219814241482</v>
          </cell>
          <cell r="I1868">
            <v>0.18</v>
          </cell>
          <cell r="K1868" t="str">
            <v>IH0068</v>
          </cell>
          <cell r="L1868">
            <v>0.04</v>
          </cell>
          <cell r="M1868">
            <v>1.34</v>
          </cell>
          <cell r="N1868">
            <v>5.3600000000000002E-2</v>
          </cell>
        </row>
        <row r="1869">
          <cell r="C1869" t="str">
            <v>IH0069</v>
          </cell>
          <cell r="D1869" t="str">
            <v>ELETRICISTA</v>
          </cell>
          <cell r="F1869" t="str">
            <v>H</v>
          </cell>
          <cell r="G1869">
            <v>0.04</v>
          </cell>
          <cell r="H1869">
            <v>6.2786377708978325</v>
          </cell>
          <cell r="I1869">
            <v>0.25</v>
          </cell>
          <cell r="K1869" t="str">
            <v>IH0069</v>
          </cell>
          <cell r="L1869">
            <v>0.04</v>
          </cell>
          <cell r="M1869">
            <v>1.34</v>
          </cell>
          <cell r="N1869">
            <v>5.3600000000000002E-2</v>
          </cell>
        </row>
        <row r="1870">
          <cell r="C1870" t="str">
            <v>IM3667</v>
          </cell>
          <cell r="D1870" t="str">
            <v>BALDE PLASTICO, CAPACIDADE 4   L</v>
          </cell>
          <cell r="F1870" t="str">
            <v>UN</v>
          </cell>
          <cell r="G1870">
            <v>0.02</v>
          </cell>
          <cell r="H1870">
            <v>4.2</v>
          </cell>
          <cell r="I1870">
            <v>0.08</v>
          </cell>
          <cell r="K1870" t="str">
            <v>IM3667</v>
          </cell>
          <cell r="L1870">
            <v>0.02</v>
          </cell>
          <cell r="M1870">
            <v>1.34</v>
          </cell>
          <cell r="N1870">
            <v>2.6800000000000001E-2</v>
          </cell>
        </row>
        <row r="1871">
          <cell r="C1871" t="str">
            <v>IM3668</v>
          </cell>
          <cell r="D1871" t="str">
            <v>SOQUETE DE BAQUELITE PARA      LAMPADA</v>
          </cell>
          <cell r="F1871" t="str">
            <v>UN</v>
          </cell>
          <cell r="G1871">
            <v>0.02</v>
          </cell>
          <cell r="H1871">
            <v>0.8</v>
          </cell>
          <cell r="I1871">
            <v>0.02</v>
          </cell>
          <cell r="K1871" t="str">
            <v>IM3668</v>
          </cell>
          <cell r="L1871">
            <v>0.02</v>
          </cell>
          <cell r="M1871">
            <v>1.34</v>
          </cell>
          <cell r="N1871">
            <v>2.6800000000000001E-2</v>
          </cell>
        </row>
        <row r="1872">
          <cell r="C1872" t="str">
            <v>IM3669</v>
          </cell>
          <cell r="D1872" t="str">
            <v>FIO ISOLACAO 600 V No. 12 AWG</v>
          </cell>
          <cell r="F1872" t="str">
            <v>M</v>
          </cell>
          <cell r="G1872">
            <v>0.5</v>
          </cell>
          <cell r="H1872">
            <v>0.6</v>
          </cell>
          <cell r="I1872">
            <v>0.3</v>
          </cell>
          <cell r="K1872" t="str">
            <v>IM3669</v>
          </cell>
          <cell r="L1872">
            <v>0.5</v>
          </cell>
          <cell r="M1872">
            <v>1.34</v>
          </cell>
          <cell r="N1872">
            <v>0.67</v>
          </cell>
        </row>
        <row r="1873">
          <cell r="C1873" t="str">
            <v>IM3670</v>
          </cell>
          <cell r="D1873" t="str">
            <v>LAMPADA INCANDESCENTE 40 W</v>
          </cell>
          <cell r="F1873" t="str">
            <v>UN</v>
          </cell>
          <cell r="G1873">
            <v>0.02</v>
          </cell>
          <cell r="H1873">
            <v>1.2</v>
          </cell>
          <cell r="I1873">
            <v>0.02</v>
          </cell>
          <cell r="K1873" t="str">
            <v>IM3670</v>
          </cell>
          <cell r="L1873">
            <v>0.02</v>
          </cell>
          <cell r="M1873">
            <v>1.34</v>
          </cell>
          <cell r="N1873">
            <v>2.6800000000000001E-2</v>
          </cell>
        </row>
        <row r="1874">
          <cell r="C1874">
            <v>0</v>
          </cell>
          <cell r="D1874">
            <v>0</v>
          </cell>
          <cell r="F1874">
            <v>0</v>
          </cell>
          <cell r="G1874">
            <v>0</v>
          </cell>
          <cell r="H1874">
            <v>0</v>
          </cell>
          <cell r="I1874">
            <v>0</v>
          </cell>
          <cell r="M1874">
            <v>1.34</v>
          </cell>
          <cell r="N1874">
            <v>0</v>
          </cell>
        </row>
        <row r="1875">
          <cell r="C1875">
            <v>0</v>
          </cell>
          <cell r="D1875">
            <v>0</v>
          </cell>
          <cell r="F1875">
            <v>0</v>
          </cell>
          <cell r="G1875">
            <v>0</v>
          </cell>
          <cell r="H1875">
            <v>0</v>
          </cell>
          <cell r="I1875">
            <v>0</v>
          </cell>
          <cell r="M1875">
            <v>1.34</v>
          </cell>
          <cell r="N1875">
            <v>0</v>
          </cell>
        </row>
        <row r="1876">
          <cell r="C1876">
            <v>0</v>
          </cell>
          <cell r="D1876">
            <v>0</v>
          </cell>
          <cell r="F1876">
            <v>0</v>
          </cell>
          <cell r="G1876">
            <v>0</v>
          </cell>
          <cell r="H1876">
            <v>0</v>
          </cell>
          <cell r="I1876">
            <v>0</v>
          </cell>
          <cell r="M1876">
            <v>1.34</v>
          </cell>
          <cell r="N1876">
            <v>0</v>
          </cell>
        </row>
        <row r="1877">
          <cell r="C1877">
            <v>0</v>
          </cell>
          <cell r="D1877">
            <v>0</v>
          </cell>
          <cell r="F1877">
            <v>0</v>
          </cell>
          <cell r="G1877">
            <v>0</v>
          </cell>
          <cell r="H1877">
            <v>0</v>
          </cell>
          <cell r="I1877">
            <v>0</v>
          </cell>
          <cell r="M1877">
            <v>1.34</v>
          </cell>
          <cell r="N1877">
            <v>0</v>
          </cell>
        </row>
        <row r="1878">
          <cell r="C1878">
            <v>0</v>
          </cell>
          <cell r="D1878">
            <v>0</v>
          </cell>
          <cell r="F1878">
            <v>0</v>
          </cell>
          <cell r="G1878">
            <v>0</v>
          </cell>
          <cell r="H1878">
            <v>0</v>
          </cell>
          <cell r="I1878">
            <v>0</v>
          </cell>
          <cell r="M1878">
            <v>1.34</v>
          </cell>
          <cell r="N1878">
            <v>0</v>
          </cell>
        </row>
        <row r="1879">
          <cell r="C1879">
            <v>0</v>
          </cell>
          <cell r="D1879">
            <v>0</v>
          </cell>
          <cell r="F1879">
            <v>0</v>
          </cell>
          <cell r="G1879">
            <v>0</v>
          </cell>
          <cell r="H1879">
            <v>0</v>
          </cell>
          <cell r="I1879">
            <v>0</v>
          </cell>
          <cell r="M1879">
            <v>1.34</v>
          </cell>
          <cell r="N1879">
            <v>0</v>
          </cell>
        </row>
        <row r="1880">
          <cell r="C1880">
            <v>0</v>
          </cell>
          <cell r="D1880">
            <v>0</v>
          </cell>
          <cell r="F1880">
            <v>0</v>
          </cell>
          <cell r="G1880">
            <v>0</v>
          </cell>
          <cell r="H1880">
            <v>0</v>
          </cell>
          <cell r="I1880">
            <v>0</v>
          </cell>
          <cell r="M1880">
            <v>1.34</v>
          </cell>
          <cell r="N1880">
            <v>0</v>
          </cell>
        </row>
        <row r="1881">
          <cell r="C1881">
            <v>0</v>
          </cell>
          <cell r="D1881">
            <v>0</v>
          </cell>
          <cell r="F1881">
            <v>0</v>
          </cell>
          <cell r="G1881">
            <v>0</v>
          </cell>
          <cell r="H1881">
            <v>0</v>
          </cell>
          <cell r="I1881">
            <v>0</v>
          </cell>
          <cell r="M1881">
            <v>1.34</v>
          </cell>
          <cell r="N1881">
            <v>0</v>
          </cell>
        </row>
        <row r="1882">
          <cell r="C1882">
            <v>0</v>
          </cell>
          <cell r="D1882">
            <v>0</v>
          </cell>
          <cell r="F1882">
            <v>0</v>
          </cell>
          <cell r="G1882">
            <v>0</v>
          </cell>
          <cell r="H1882">
            <v>0</v>
          </cell>
          <cell r="I1882">
            <v>0</v>
          </cell>
          <cell r="M1882">
            <v>1.34</v>
          </cell>
          <cell r="N1882">
            <v>0</v>
          </cell>
        </row>
        <row r="1883">
          <cell r="C1883">
            <v>0</v>
          </cell>
          <cell r="D1883">
            <v>0</v>
          </cell>
          <cell r="F1883">
            <v>0</v>
          </cell>
          <cell r="G1883">
            <v>0</v>
          </cell>
          <cell r="H1883">
            <v>0</v>
          </cell>
          <cell r="I1883">
            <v>0</v>
          </cell>
          <cell r="M1883">
            <v>1.34</v>
          </cell>
          <cell r="N1883">
            <v>0</v>
          </cell>
        </row>
        <row r="1884">
          <cell r="C1884">
            <v>0</v>
          </cell>
          <cell r="D1884">
            <v>0</v>
          </cell>
          <cell r="F1884">
            <v>0</v>
          </cell>
          <cell r="G1884">
            <v>0</v>
          </cell>
          <cell r="H1884">
            <v>0</v>
          </cell>
          <cell r="I1884">
            <v>0</v>
          </cell>
          <cell r="M1884">
            <v>1.34</v>
          </cell>
          <cell r="N1884">
            <v>0</v>
          </cell>
        </row>
        <row r="1885">
          <cell r="C1885">
            <v>0</v>
          </cell>
          <cell r="D1885">
            <v>0</v>
          </cell>
          <cell r="F1885">
            <v>0</v>
          </cell>
          <cell r="G1885">
            <v>0</v>
          </cell>
          <cell r="H1885">
            <v>0</v>
          </cell>
          <cell r="I1885">
            <v>0</v>
          </cell>
          <cell r="M1885">
            <v>1.34</v>
          </cell>
          <cell r="N1885">
            <v>0</v>
          </cell>
        </row>
        <row r="1886">
          <cell r="C1886">
            <v>0</v>
          </cell>
          <cell r="D1886">
            <v>0</v>
          </cell>
          <cell r="F1886">
            <v>0</v>
          </cell>
          <cell r="G1886">
            <v>0</v>
          </cell>
          <cell r="H1886">
            <v>0</v>
          </cell>
          <cell r="I1886">
            <v>0</v>
          </cell>
          <cell r="M1886">
            <v>1.34</v>
          </cell>
          <cell r="N1886">
            <v>0</v>
          </cell>
        </row>
        <row r="1887">
          <cell r="C1887">
            <v>0</v>
          </cell>
          <cell r="D1887">
            <v>0</v>
          </cell>
          <cell r="F1887">
            <v>0</v>
          </cell>
          <cell r="G1887">
            <v>0</v>
          </cell>
          <cell r="H1887">
            <v>0</v>
          </cell>
          <cell r="I1887">
            <v>0</v>
          </cell>
          <cell r="M1887">
            <v>1.34</v>
          </cell>
          <cell r="N1887">
            <v>0</v>
          </cell>
        </row>
        <row r="1888">
          <cell r="C1888" t="str">
            <v xml:space="preserve">TOTAL </v>
          </cell>
          <cell r="I1888">
            <v>0.90999999999999992</v>
          </cell>
        </row>
        <row r="1889">
          <cell r="C1889" t="str">
            <v>BDI %</v>
          </cell>
          <cell r="H1889">
            <v>0</v>
          </cell>
          <cell r="I1889">
            <v>0</v>
          </cell>
        </row>
        <row r="1890">
          <cell r="A1890">
            <v>69</v>
          </cell>
          <cell r="C1890" t="str">
            <v>TOTAL DO SERVIÇO</v>
          </cell>
          <cell r="I1890">
            <v>0.90999999999999992</v>
          </cell>
          <cell r="K1890" t="e">
            <v>#REF!</v>
          </cell>
          <cell r="L1890" t="e">
            <v>#REF!</v>
          </cell>
        </row>
        <row r="1891">
          <cell r="C1891" t="str">
            <v>AGESPISA - AREAIS</v>
          </cell>
        </row>
        <row r="1893">
          <cell r="C1893" t="str">
            <v>COMPOSIÇÃO DE PREÇO UNITÁRIO</v>
          </cell>
        </row>
        <row r="1895">
          <cell r="B1895">
            <v>70</v>
          </cell>
          <cell r="C1895">
            <v>70</v>
          </cell>
          <cell r="D1895" t="str">
            <v xml:space="preserve">TAPUME </v>
          </cell>
          <cell r="I1895" t="str">
            <v>M²</v>
          </cell>
          <cell r="K1895">
            <v>26.49</v>
          </cell>
        </row>
        <row r="1897">
          <cell r="C1897" t="str">
            <v>CÓDIGO</v>
          </cell>
          <cell r="D1897" t="str">
            <v>DESCRIÇÃO DO SERVIÇO</v>
          </cell>
          <cell r="F1897" t="str">
            <v>UNIDADE</v>
          </cell>
          <cell r="G1897" t="str">
            <v>COEF.</v>
          </cell>
          <cell r="H1897" t="str">
            <v>PR. UNITÁRIO</v>
          </cell>
          <cell r="I1897" t="str">
            <v>PR. TOTAL</v>
          </cell>
        </row>
        <row r="1898">
          <cell r="C1898" t="str">
            <v>IH0068</v>
          </cell>
          <cell r="D1898" t="str">
            <v>AJUDANTE</v>
          </cell>
          <cell r="F1898" t="str">
            <v>H</v>
          </cell>
          <cell r="G1898">
            <v>0.7</v>
          </cell>
          <cell r="H1898">
            <v>4.4723219814241482</v>
          </cell>
          <cell r="I1898">
            <v>3.13</v>
          </cell>
          <cell r="K1898" t="str">
            <v>IH0068</v>
          </cell>
          <cell r="L1898">
            <v>0.7</v>
          </cell>
          <cell r="M1898">
            <v>26.49</v>
          </cell>
          <cell r="N1898">
            <v>18.542999999999999</v>
          </cell>
        </row>
        <row r="1899">
          <cell r="C1899" t="str">
            <v>IH0070</v>
          </cell>
          <cell r="D1899" t="str">
            <v>CARPINTEIRO</v>
          </cell>
          <cell r="F1899" t="str">
            <v>H</v>
          </cell>
          <cell r="G1899">
            <v>0.7</v>
          </cell>
          <cell r="H1899">
            <v>6.2786377708978325</v>
          </cell>
          <cell r="I1899">
            <v>4.4000000000000004</v>
          </cell>
          <cell r="K1899" t="str">
            <v>IH0070</v>
          </cell>
          <cell r="L1899">
            <v>0.7</v>
          </cell>
          <cell r="M1899">
            <v>26.49</v>
          </cell>
          <cell r="N1899">
            <v>18.542999999999999</v>
          </cell>
        </row>
        <row r="1900">
          <cell r="C1900" t="str">
            <v>IH0072</v>
          </cell>
          <cell r="D1900" t="str">
            <v>PINTOR</v>
          </cell>
          <cell r="F1900" t="str">
            <v>H</v>
          </cell>
          <cell r="G1900">
            <v>0.2</v>
          </cell>
          <cell r="H1900">
            <v>6.2786377708978325</v>
          </cell>
          <cell r="I1900">
            <v>1.26</v>
          </cell>
          <cell r="K1900" t="str">
            <v>IH0072</v>
          </cell>
          <cell r="L1900">
            <v>0.2</v>
          </cell>
          <cell r="M1900">
            <v>26.49</v>
          </cell>
          <cell r="N1900">
            <v>5.298</v>
          </cell>
        </row>
        <row r="1901">
          <cell r="C1901" t="str">
            <v>IM3671</v>
          </cell>
          <cell r="D1901" t="str">
            <v>CAL HIDRATADA</v>
          </cell>
          <cell r="F1901" t="str">
            <v>KG</v>
          </cell>
          <cell r="G1901">
            <v>0.66</v>
          </cell>
          <cell r="H1901">
            <v>0.25</v>
          </cell>
          <cell r="I1901">
            <v>0.17</v>
          </cell>
          <cell r="K1901" t="str">
            <v>IM3671</v>
          </cell>
          <cell r="L1901">
            <v>0.66</v>
          </cell>
          <cell r="M1901">
            <v>26.49</v>
          </cell>
          <cell r="N1901">
            <v>17.4834</v>
          </cell>
        </row>
        <row r="1902">
          <cell r="C1902" t="str">
            <v>IM3674</v>
          </cell>
          <cell r="D1902" t="str">
            <v>OLEO DE LINHACA</v>
          </cell>
          <cell r="F1902" t="str">
            <v>L</v>
          </cell>
          <cell r="G1902">
            <v>2.4199999999999999E-2</v>
          </cell>
          <cell r="H1902">
            <v>2.13</v>
          </cell>
          <cell r="I1902">
            <v>0.05</v>
          </cell>
          <cell r="K1902" t="str">
            <v>IM3674</v>
          </cell>
          <cell r="L1902">
            <v>2.4199999999999999E-2</v>
          </cell>
          <cell r="M1902">
            <v>26.49</v>
          </cell>
          <cell r="N1902">
            <v>0.64105799999999991</v>
          </cell>
        </row>
        <row r="1903">
          <cell r="C1903" t="str">
            <v>IM3675</v>
          </cell>
          <cell r="D1903" t="str">
            <v>CHAPA DE MADEIRA COMPENSADA 6  mm</v>
          </cell>
          <cell r="F1903" t="str">
            <v>M2</v>
          </cell>
          <cell r="G1903">
            <v>0.55000000000000004</v>
          </cell>
          <cell r="H1903">
            <v>6.93</v>
          </cell>
          <cell r="I1903">
            <v>3.81</v>
          </cell>
          <cell r="K1903" t="str">
            <v>IM3675</v>
          </cell>
          <cell r="L1903">
            <v>0.55000000000000004</v>
          </cell>
          <cell r="M1903">
            <v>26.49</v>
          </cell>
          <cell r="N1903">
            <v>14.5695</v>
          </cell>
        </row>
        <row r="1904">
          <cell r="C1904" t="str">
            <v>IM3676</v>
          </cell>
          <cell r="D1904" t="str">
            <v>PONTALETE DE PINHO 3 x 3       (pol.)</v>
          </cell>
          <cell r="F1904" t="str">
            <v>M</v>
          </cell>
          <cell r="G1904">
            <v>1.58</v>
          </cell>
          <cell r="H1904">
            <v>3.3</v>
          </cell>
          <cell r="I1904">
            <v>5.21</v>
          </cell>
          <cell r="K1904" t="str">
            <v>IM3676</v>
          </cell>
          <cell r="L1904">
            <v>1.58</v>
          </cell>
          <cell r="M1904">
            <v>26.49</v>
          </cell>
          <cell r="N1904">
            <v>41.854199999999999</v>
          </cell>
        </row>
        <row r="1905">
          <cell r="C1905" t="str">
            <v>IM3677</v>
          </cell>
          <cell r="D1905" t="str">
            <v>FERRAGEM PARA TAPUME</v>
          </cell>
          <cell r="F1905" t="str">
            <v>KG</v>
          </cell>
          <cell r="G1905">
            <v>0.25</v>
          </cell>
          <cell r="H1905">
            <v>4.38</v>
          </cell>
          <cell r="I1905">
            <v>1.1000000000000001</v>
          </cell>
          <cell r="K1905" t="str">
            <v>IM3677</v>
          </cell>
          <cell r="L1905">
            <v>0.25</v>
          </cell>
          <cell r="M1905">
            <v>26.49</v>
          </cell>
          <cell r="N1905">
            <v>6.6224999999999996</v>
          </cell>
        </row>
        <row r="1906">
          <cell r="C1906" t="str">
            <v>IM3678</v>
          </cell>
          <cell r="D1906" t="str">
            <v>PREGO (MEDIA DAS BITOLAS)</v>
          </cell>
          <cell r="F1906" t="str">
            <v>KG</v>
          </cell>
          <cell r="G1906">
            <v>0.15</v>
          </cell>
          <cell r="H1906">
            <v>4.8</v>
          </cell>
          <cell r="I1906">
            <v>0.72</v>
          </cell>
          <cell r="K1906" t="str">
            <v>IM3678</v>
          </cell>
          <cell r="L1906">
            <v>0.15</v>
          </cell>
          <cell r="M1906">
            <v>26.49</v>
          </cell>
          <cell r="N1906">
            <v>3.9734999999999996</v>
          </cell>
        </row>
        <row r="1907">
          <cell r="C1907">
            <v>0</v>
          </cell>
          <cell r="D1907">
            <v>0</v>
          </cell>
          <cell r="F1907">
            <v>0</v>
          </cell>
          <cell r="G1907">
            <v>0</v>
          </cell>
          <cell r="H1907">
            <v>0</v>
          </cell>
          <cell r="I1907">
            <v>0</v>
          </cell>
          <cell r="M1907">
            <v>26.49</v>
          </cell>
          <cell r="N1907">
            <v>0</v>
          </cell>
        </row>
        <row r="1908">
          <cell r="C1908">
            <v>0</v>
          </cell>
          <cell r="D1908">
            <v>0</v>
          </cell>
          <cell r="F1908">
            <v>0</v>
          </cell>
          <cell r="G1908">
            <v>0</v>
          </cell>
          <cell r="H1908">
            <v>0</v>
          </cell>
          <cell r="I1908">
            <v>0</v>
          </cell>
          <cell r="M1908">
            <v>26.49</v>
          </cell>
          <cell r="N1908">
            <v>0</v>
          </cell>
        </row>
        <row r="1909">
          <cell r="C1909">
            <v>0</v>
          </cell>
          <cell r="D1909">
            <v>0</v>
          </cell>
          <cell r="F1909">
            <v>0</v>
          </cell>
          <cell r="G1909">
            <v>0</v>
          </cell>
          <cell r="H1909">
            <v>0</v>
          </cell>
          <cell r="I1909">
            <v>0</v>
          </cell>
          <cell r="M1909">
            <v>26.49</v>
          </cell>
          <cell r="N1909">
            <v>0</v>
          </cell>
        </row>
        <row r="1910">
          <cell r="C1910">
            <v>0</v>
          </cell>
          <cell r="D1910">
            <v>0</v>
          </cell>
          <cell r="F1910">
            <v>0</v>
          </cell>
          <cell r="G1910">
            <v>0</v>
          </cell>
          <cell r="H1910">
            <v>0</v>
          </cell>
          <cell r="I1910">
            <v>0</v>
          </cell>
          <cell r="M1910">
            <v>26.49</v>
          </cell>
          <cell r="N1910">
            <v>0</v>
          </cell>
        </row>
        <row r="1911">
          <cell r="C1911">
            <v>0</v>
          </cell>
          <cell r="D1911">
            <v>0</v>
          </cell>
          <cell r="F1911">
            <v>0</v>
          </cell>
          <cell r="G1911">
            <v>0</v>
          </cell>
          <cell r="H1911">
            <v>0</v>
          </cell>
          <cell r="I1911">
            <v>0</v>
          </cell>
          <cell r="M1911">
            <v>26.49</v>
          </cell>
          <cell r="N1911">
            <v>0</v>
          </cell>
        </row>
        <row r="1912">
          <cell r="C1912">
            <v>0</v>
          </cell>
          <cell r="D1912">
            <v>0</v>
          </cell>
          <cell r="F1912">
            <v>0</v>
          </cell>
          <cell r="G1912">
            <v>0</v>
          </cell>
          <cell r="H1912">
            <v>0</v>
          </cell>
          <cell r="I1912">
            <v>0</v>
          </cell>
          <cell r="M1912">
            <v>26.49</v>
          </cell>
          <cell r="N1912">
            <v>0</v>
          </cell>
        </row>
        <row r="1913">
          <cell r="C1913">
            <v>0</v>
          </cell>
          <cell r="D1913">
            <v>0</v>
          </cell>
          <cell r="F1913">
            <v>0</v>
          </cell>
          <cell r="G1913">
            <v>0</v>
          </cell>
          <cell r="H1913">
            <v>0</v>
          </cell>
          <cell r="I1913">
            <v>0</v>
          </cell>
          <cell r="M1913">
            <v>26.49</v>
          </cell>
          <cell r="N1913">
            <v>0</v>
          </cell>
        </row>
        <row r="1914">
          <cell r="C1914">
            <v>0</v>
          </cell>
          <cell r="D1914">
            <v>0</v>
          </cell>
          <cell r="F1914">
            <v>0</v>
          </cell>
          <cell r="G1914">
            <v>0</v>
          </cell>
          <cell r="H1914">
            <v>0</v>
          </cell>
          <cell r="I1914">
            <v>0</v>
          </cell>
          <cell r="M1914">
            <v>26.49</v>
          </cell>
          <cell r="N1914">
            <v>0</v>
          </cell>
        </row>
        <row r="1915">
          <cell r="C1915">
            <v>0</v>
          </cell>
          <cell r="D1915">
            <v>0</v>
          </cell>
          <cell r="F1915">
            <v>0</v>
          </cell>
          <cell r="G1915">
            <v>0</v>
          </cell>
          <cell r="H1915">
            <v>0</v>
          </cell>
          <cell r="I1915">
            <v>0</v>
          </cell>
          <cell r="M1915">
            <v>26.49</v>
          </cell>
          <cell r="N1915">
            <v>0</v>
          </cell>
        </row>
        <row r="1916">
          <cell r="C1916">
            <v>0</v>
          </cell>
          <cell r="D1916">
            <v>0</v>
          </cell>
          <cell r="F1916">
            <v>0</v>
          </cell>
          <cell r="G1916">
            <v>0</v>
          </cell>
          <cell r="H1916">
            <v>0</v>
          </cell>
          <cell r="I1916">
            <v>0</v>
          </cell>
          <cell r="M1916">
            <v>26.49</v>
          </cell>
          <cell r="N1916">
            <v>0</v>
          </cell>
        </row>
        <row r="1917">
          <cell r="C1917">
            <v>0</v>
          </cell>
          <cell r="D1917">
            <v>0</v>
          </cell>
          <cell r="F1917">
            <v>0</v>
          </cell>
          <cell r="G1917">
            <v>0</v>
          </cell>
          <cell r="H1917">
            <v>0</v>
          </cell>
          <cell r="I1917">
            <v>0</v>
          </cell>
          <cell r="M1917">
            <v>26.49</v>
          </cell>
          <cell r="N1917">
            <v>0</v>
          </cell>
        </row>
        <row r="1918">
          <cell r="C1918">
            <v>0</v>
          </cell>
          <cell r="D1918">
            <v>0</v>
          </cell>
          <cell r="F1918">
            <v>0</v>
          </cell>
          <cell r="G1918">
            <v>0</v>
          </cell>
          <cell r="H1918">
            <v>0</v>
          </cell>
          <cell r="I1918">
            <v>0</v>
          </cell>
          <cell r="M1918">
            <v>26.49</v>
          </cell>
          <cell r="N1918">
            <v>0</v>
          </cell>
        </row>
        <row r="1919">
          <cell r="C1919" t="str">
            <v xml:space="preserve">TOTAL </v>
          </cell>
          <cell r="I1919">
            <v>19.850000000000001</v>
          </cell>
        </row>
        <row r="1920">
          <cell r="C1920" t="str">
            <v>BDI %</v>
          </cell>
          <cell r="H1920">
            <v>0</v>
          </cell>
          <cell r="I1920">
            <v>0</v>
          </cell>
        </row>
        <row r="1921">
          <cell r="A1921">
            <v>70</v>
          </cell>
          <cell r="C1921" t="str">
            <v>TOTAL DO SERVIÇO</v>
          </cell>
          <cell r="I1921">
            <v>19.850000000000001</v>
          </cell>
          <cell r="K1921" t="e">
            <v>#REF!</v>
          </cell>
          <cell r="L1921" t="e">
            <v>#REF!</v>
          </cell>
        </row>
        <row r="1922">
          <cell r="C1922" t="str">
            <v>AGESPISA - AREAIS</v>
          </cell>
        </row>
        <row r="1924">
          <cell r="C1924" t="str">
            <v>COMPOSIÇÃO DE PREÇO UNITÁRIO</v>
          </cell>
        </row>
        <row r="1926">
          <cell r="B1926">
            <v>71</v>
          </cell>
          <cell r="C1926">
            <v>71</v>
          </cell>
          <cell r="D1926" t="str">
            <v>CARGA, TRANSPORTE E DESCARGA DE TUBOS E PEÇAS CA3 DN 700 ATÉ 10KM</v>
          </cell>
          <cell r="I1926" t="str">
            <v>M</v>
          </cell>
          <cell r="K1926">
            <v>10.4</v>
          </cell>
        </row>
        <row r="1928">
          <cell r="C1928" t="str">
            <v>CÓDIGO</v>
          </cell>
          <cell r="D1928" t="str">
            <v>DESCRIÇÃO DO SERVIÇO</v>
          </cell>
          <cell r="F1928" t="str">
            <v>UNIDADE</v>
          </cell>
          <cell r="G1928" t="str">
            <v>COEF.</v>
          </cell>
          <cell r="H1928" t="str">
            <v>PR. UNITÁRIO</v>
          </cell>
          <cell r="I1928" t="str">
            <v>PR. TOTAL</v>
          </cell>
        </row>
        <row r="1929">
          <cell r="C1929" t="str">
            <v>IE0286</v>
          </cell>
          <cell r="D1929" t="str">
            <v>CAMINH+O C/CARROCERIA DE       MADEIRA HP 136 (CHP)</v>
          </cell>
          <cell r="F1929" t="str">
            <v>H</v>
          </cell>
          <cell r="G1929">
            <v>0.09</v>
          </cell>
          <cell r="H1929">
            <v>66.09</v>
          </cell>
          <cell r="I1929">
            <v>5.95</v>
          </cell>
          <cell r="K1929" t="str">
            <v>IE0286</v>
          </cell>
          <cell r="L1929">
            <v>0.09</v>
          </cell>
          <cell r="M1929">
            <v>10.4</v>
          </cell>
          <cell r="N1929">
            <v>0.93599999999999994</v>
          </cell>
        </row>
        <row r="1930">
          <cell r="C1930" t="str">
            <v>IH0191</v>
          </cell>
          <cell r="D1930" t="str">
            <v>SERVENTE</v>
          </cell>
          <cell r="F1930" t="str">
            <v>H</v>
          </cell>
          <cell r="G1930">
            <v>0.09</v>
          </cell>
          <cell r="H1930">
            <v>4.5013003095975233</v>
          </cell>
          <cell r="I1930">
            <v>0.41</v>
          </cell>
          <cell r="K1930" t="str">
            <v>IH0191</v>
          </cell>
          <cell r="L1930">
            <v>0.09</v>
          </cell>
          <cell r="M1930">
            <v>10.4</v>
          </cell>
          <cell r="N1930">
            <v>0.93599999999999994</v>
          </cell>
        </row>
        <row r="1931">
          <cell r="C1931">
            <v>0</v>
          </cell>
          <cell r="D1931">
            <v>0</v>
          </cell>
          <cell r="F1931">
            <v>0</v>
          </cell>
          <cell r="G1931">
            <v>0</v>
          </cell>
          <cell r="H1931">
            <v>0</v>
          </cell>
          <cell r="I1931">
            <v>0</v>
          </cell>
          <cell r="M1931">
            <v>10.4</v>
          </cell>
          <cell r="N1931">
            <v>0</v>
          </cell>
        </row>
        <row r="1932">
          <cell r="C1932">
            <v>0</v>
          </cell>
          <cell r="D1932">
            <v>0</v>
          </cell>
          <cell r="F1932">
            <v>0</v>
          </cell>
          <cell r="G1932">
            <v>0</v>
          </cell>
          <cell r="H1932">
            <v>0</v>
          </cell>
          <cell r="I1932">
            <v>0</v>
          </cell>
          <cell r="M1932">
            <v>10.4</v>
          </cell>
          <cell r="N1932">
            <v>0</v>
          </cell>
        </row>
        <row r="1933">
          <cell r="C1933">
            <v>0</v>
          </cell>
          <cell r="D1933">
            <v>0</v>
          </cell>
          <cell r="F1933">
            <v>0</v>
          </cell>
          <cell r="G1933">
            <v>0</v>
          </cell>
          <cell r="H1933">
            <v>0</v>
          </cell>
          <cell r="I1933">
            <v>0</v>
          </cell>
          <cell r="M1933">
            <v>10.4</v>
          </cell>
          <cell r="N1933">
            <v>0</v>
          </cell>
        </row>
        <row r="1934">
          <cell r="C1934">
            <v>0</v>
          </cell>
          <cell r="D1934">
            <v>0</v>
          </cell>
          <cell r="F1934">
            <v>0</v>
          </cell>
          <cell r="G1934">
            <v>0</v>
          </cell>
          <cell r="H1934">
            <v>0</v>
          </cell>
          <cell r="I1934">
            <v>0</v>
          </cell>
          <cell r="M1934">
            <v>10.4</v>
          </cell>
          <cell r="N1934">
            <v>0</v>
          </cell>
        </row>
        <row r="1935">
          <cell r="C1935">
            <v>0</v>
          </cell>
          <cell r="D1935">
            <v>0</v>
          </cell>
          <cell r="F1935">
            <v>0</v>
          </cell>
          <cell r="G1935">
            <v>0</v>
          </cell>
          <cell r="H1935">
            <v>0</v>
          </cell>
          <cell r="I1935">
            <v>0</v>
          </cell>
          <cell r="M1935">
            <v>10.4</v>
          </cell>
          <cell r="N1935">
            <v>0</v>
          </cell>
        </row>
        <row r="1936">
          <cell r="C1936">
            <v>0</v>
          </cell>
          <cell r="D1936">
            <v>0</v>
          </cell>
          <cell r="F1936">
            <v>0</v>
          </cell>
          <cell r="G1936">
            <v>0</v>
          </cell>
          <cell r="H1936">
            <v>0</v>
          </cell>
          <cell r="I1936">
            <v>0</v>
          </cell>
          <cell r="M1936">
            <v>10.4</v>
          </cell>
          <cell r="N1936">
            <v>0</v>
          </cell>
        </row>
        <row r="1937">
          <cell r="C1937">
            <v>0</v>
          </cell>
          <cell r="D1937">
            <v>0</v>
          </cell>
          <cell r="F1937">
            <v>0</v>
          </cell>
          <cell r="G1937">
            <v>0</v>
          </cell>
          <cell r="H1937">
            <v>0</v>
          </cell>
          <cell r="I1937">
            <v>0</v>
          </cell>
          <cell r="M1937">
            <v>10.4</v>
          </cell>
          <cell r="N1937">
            <v>0</v>
          </cell>
        </row>
        <row r="1938">
          <cell r="C1938">
            <v>0</v>
          </cell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M1938">
            <v>10.4</v>
          </cell>
          <cell r="N1938">
            <v>0</v>
          </cell>
        </row>
        <row r="1939">
          <cell r="C1939">
            <v>0</v>
          </cell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M1939">
            <v>10.4</v>
          </cell>
          <cell r="N1939">
            <v>0</v>
          </cell>
        </row>
        <row r="1940">
          <cell r="C1940">
            <v>0</v>
          </cell>
          <cell r="D1940">
            <v>0</v>
          </cell>
          <cell r="F1940">
            <v>0</v>
          </cell>
          <cell r="G1940">
            <v>0</v>
          </cell>
          <cell r="H1940">
            <v>0</v>
          </cell>
          <cell r="I1940">
            <v>0</v>
          </cell>
          <cell r="M1940">
            <v>10.4</v>
          </cell>
          <cell r="N1940">
            <v>0</v>
          </cell>
        </row>
        <row r="1941">
          <cell r="C1941">
            <v>0</v>
          </cell>
          <cell r="D1941">
            <v>0</v>
          </cell>
          <cell r="F1941">
            <v>0</v>
          </cell>
          <cell r="G1941">
            <v>0</v>
          </cell>
          <cell r="H1941">
            <v>0</v>
          </cell>
          <cell r="I1941">
            <v>0</v>
          </cell>
          <cell r="M1941">
            <v>10.4</v>
          </cell>
          <cell r="N1941">
            <v>0</v>
          </cell>
        </row>
        <row r="1942">
          <cell r="C1942">
            <v>0</v>
          </cell>
          <cell r="D1942">
            <v>0</v>
          </cell>
          <cell r="F1942">
            <v>0</v>
          </cell>
          <cell r="G1942">
            <v>0</v>
          </cell>
          <cell r="H1942">
            <v>0</v>
          </cell>
          <cell r="I1942">
            <v>0</v>
          </cell>
          <cell r="M1942">
            <v>10.4</v>
          </cell>
          <cell r="N1942">
            <v>0</v>
          </cell>
        </row>
        <row r="1943">
          <cell r="C1943">
            <v>0</v>
          </cell>
          <cell r="D1943">
            <v>0</v>
          </cell>
          <cell r="F1943">
            <v>0</v>
          </cell>
          <cell r="G1943">
            <v>0</v>
          </cell>
          <cell r="H1943">
            <v>0</v>
          </cell>
          <cell r="I1943">
            <v>0</v>
          </cell>
          <cell r="M1943">
            <v>10.4</v>
          </cell>
          <cell r="N1943">
            <v>0</v>
          </cell>
        </row>
        <row r="1944">
          <cell r="C1944">
            <v>0</v>
          </cell>
          <cell r="D1944">
            <v>0</v>
          </cell>
          <cell r="F1944">
            <v>0</v>
          </cell>
          <cell r="G1944">
            <v>0</v>
          </cell>
          <cell r="H1944">
            <v>0</v>
          </cell>
          <cell r="I1944">
            <v>0</v>
          </cell>
          <cell r="M1944">
            <v>10.4</v>
          </cell>
          <cell r="N1944">
            <v>0</v>
          </cell>
        </row>
        <row r="1945">
          <cell r="C1945">
            <v>0</v>
          </cell>
          <cell r="D1945">
            <v>0</v>
          </cell>
          <cell r="F1945">
            <v>0</v>
          </cell>
          <cell r="G1945">
            <v>0</v>
          </cell>
          <cell r="H1945">
            <v>0</v>
          </cell>
          <cell r="I1945">
            <v>0</v>
          </cell>
          <cell r="M1945">
            <v>10.4</v>
          </cell>
          <cell r="N1945">
            <v>0</v>
          </cell>
        </row>
        <row r="1946">
          <cell r="C1946">
            <v>0</v>
          </cell>
          <cell r="D1946">
            <v>0</v>
          </cell>
          <cell r="F1946">
            <v>0</v>
          </cell>
          <cell r="G1946">
            <v>0</v>
          </cell>
          <cell r="H1946">
            <v>0</v>
          </cell>
          <cell r="I1946">
            <v>0</v>
          </cell>
          <cell r="M1946">
            <v>10.4</v>
          </cell>
          <cell r="N1946">
            <v>0</v>
          </cell>
        </row>
        <row r="1947">
          <cell r="C1947">
            <v>0</v>
          </cell>
          <cell r="D1947">
            <v>0</v>
          </cell>
          <cell r="F1947">
            <v>0</v>
          </cell>
          <cell r="G1947">
            <v>0</v>
          </cell>
          <cell r="H1947">
            <v>0</v>
          </cell>
          <cell r="I1947">
            <v>0</v>
          </cell>
          <cell r="M1947">
            <v>10.4</v>
          </cell>
          <cell r="N1947">
            <v>0</v>
          </cell>
        </row>
        <row r="1948">
          <cell r="C1948">
            <v>0</v>
          </cell>
          <cell r="D1948">
            <v>0</v>
          </cell>
          <cell r="F1948">
            <v>0</v>
          </cell>
          <cell r="G1948">
            <v>0</v>
          </cell>
          <cell r="H1948">
            <v>0</v>
          </cell>
          <cell r="I1948">
            <v>0</v>
          </cell>
          <cell r="M1948">
            <v>10.4</v>
          </cell>
          <cell r="N1948">
            <v>0</v>
          </cell>
        </row>
        <row r="1949">
          <cell r="C1949">
            <v>0</v>
          </cell>
          <cell r="D1949">
            <v>0</v>
          </cell>
          <cell r="F1949">
            <v>0</v>
          </cell>
          <cell r="G1949">
            <v>0</v>
          </cell>
          <cell r="H1949">
            <v>0</v>
          </cell>
          <cell r="I1949">
            <v>0</v>
          </cell>
          <cell r="M1949">
            <v>10.4</v>
          </cell>
          <cell r="N1949">
            <v>0</v>
          </cell>
        </row>
        <row r="1950">
          <cell r="C1950" t="str">
            <v xml:space="preserve">TOTAL </v>
          </cell>
          <cell r="I1950">
            <v>6.36</v>
          </cell>
        </row>
        <row r="1951">
          <cell r="C1951" t="str">
            <v>BDI %</v>
          </cell>
          <cell r="H1951">
            <v>0</v>
          </cell>
          <cell r="I1951">
            <v>0</v>
          </cell>
        </row>
        <row r="1952">
          <cell r="A1952">
            <v>71</v>
          </cell>
          <cell r="C1952" t="str">
            <v>TOTAL DO SERVIÇO</v>
          </cell>
          <cell r="I1952">
            <v>6.36</v>
          </cell>
          <cell r="K1952" t="e">
            <v>#REF!</v>
          </cell>
          <cell r="L1952" t="e">
            <v>#REF!</v>
          </cell>
        </row>
        <row r="1953">
          <cell r="C1953" t="str">
            <v>AGESPISA - AREAIS</v>
          </cell>
        </row>
        <row r="1955">
          <cell r="C1955" t="str">
            <v>COMPOSIÇÃO DE PREÇO UNITÁRIO</v>
          </cell>
        </row>
        <row r="1957">
          <cell r="B1957">
            <v>73</v>
          </cell>
          <cell r="C1957">
            <v>73</v>
          </cell>
          <cell r="D1957" t="str">
            <v>Dissipador</v>
          </cell>
          <cell r="I1957" t="str">
            <v>UM</v>
          </cell>
          <cell r="K1957">
            <v>21428.6705</v>
          </cell>
        </row>
        <row r="1959">
          <cell r="C1959" t="str">
            <v>CÓDIGO</v>
          </cell>
          <cell r="D1959" t="str">
            <v>DESCRIÇÃO DO SERVIÇO</v>
          </cell>
          <cell r="F1959" t="str">
            <v>UNIDADE</v>
          </cell>
          <cell r="G1959" t="str">
            <v>COEF.</v>
          </cell>
          <cell r="H1959" t="str">
            <v>PR. UNITÁRIO</v>
          </cell>
          <cell r="I1959" t="str">
            <v>PR. TOTAL</v>
          </cell>
        </row>
        <row r="1960">
          <cell r="C1960" t="str">
            <v>CA0154</v>
          </cell>
          <cell r="D1960" t="str">
            <v>ARMADURA DE AÇO CA 50,         FORNECIMENTO E COLOCAÇÃO</v>
          </cell>
          <cell r="F1960" t="str">
            <v>KG</v>
          </cell>
          <cell r="G1960">
            <v>1050</v>
          </cell>
          <cell r="H1960">
            <v>5.4190959752321985</v>
          </cell>
          <cell r="I1960">
            <v>5690.05</v>
          </cell>
          <cell r="K1960" t="str">
            <v>CA0154</v>
          </cell>
          <cell r="L1960">
            <v>1050</v>
          </cell>
          <cell r="M1960">
            <v>21428.6705</v>
          </cell>
          <cell r="N1960">
            <v>22500104.024999999</v>
          </cell>
        </row>
        <row r="1961">
          <cell r="C1961" t="str">
            <v>CB0037</v>
          </cell>
          <cell r="D1961" t="str">
            <v>ESCAVACAO QUALQUER TERRENO     EXCETO ROCHA,  PROFUND</v>
          </cell>
          <cell r="F1961" t="str">
            <v>M3</v>
          </cell>
          <cell r="G1961">
            <v>12.9</v>
          </cell>
          <cell r="H1961">
            <v>5.5722065851393188</v>
          </cell>
          <cell r="I1961">
            <v>71.88</v>
          </cell>
          <cell r="K1961" t="str">
            <v>CB0037</v>
          </cell>
          <cell r="L1961">
            <v>12.9</v>
          </cell>
          <cell r="M1961">
            <v>21428.6705</v>
          </cell>
          <cell r="N1961">
            <v>276429.84945000004</v>
          </cell>
        </row>
        <row r="1962">
          <cell r="C1962" t="str">
            <v>CC0769</v>
          </cell>
          <cell r="D1962" t="str">
            <v>FORMA CURVA CHAPA COMPENSADA   RESINADA, ESP.= 12mm</v>
          </cell>
          <cell r="F1962" t="str">
            <v>M2</v>
          </cell>
          <cell r="G1962">
            <v>112</v>
          </cell>
          <cell r="H1962">
            <v>74.591859133126945</v>
          </cell>
          <cell r="I1962">
            <v>8354.2900000000009</v>
          </cell>
          <cell r="K1962" t="str">
            <v>CC0769</v>
          </cell>
          <cell r="L1962">
            <v>112</v>
          </cell>
          <cell r="M1962">
            <v>21428.6705</v>
          </cell>
          <cell r="N1962">
            <v>2400011.0959999999</v>
          </cell>
        </row>
        <row r="1963">
          <cell r="C1963" t="str">
            <v>CC0847</v>
          </cell>
          <cell r="D1963" t="str">
            <v>CONCRETO PRE-MISTURADO FCK 25  MPa</v>
          </cell>
          <cell r="F1963" t="str">
            <v>M3</v>
          </cell>
          <cell r="G1963">
            <v>6.98</v>
          </cell>
          <cell r="H1963">
            <v>297.68656346749225</v>
          </cell>
          <cell r="I1963">
            <v>2077.85</v>
          </cell>
          <cell r="K1963" t="str">
            <v>CC0847</v>
          </cell>
          <cell r="L1963">
            <v>6.98</v>
          </cell>
          <cell r="M1963">
            <v>21428.6705</v>
          </cell>
          <cell r="N1963">
            <v>149572.12009000001</v>
          </cell>
        </row>
        <row r="1964">
          <cell r="C1964" t="str">
            <v>CC0921</v>
          </cell>
          <cell r="D1964" t="str">
            <v>REATERRO APILOADO</v>
          </cell>
          <cell r="F1964" t="str">
            <v>M3</v>
          </cell>
          <cell r="G1964">
            <v>3.1</v>
          </cell>
          <cell r="H1964">
            <v>12.043393188854488</v>
          </cell>
          <cell r="I1964">
            <v>37.33</v>
          </cell>
          <cell r="K1964" t="str">
            <v>CC0921</v>
          </cell>
          <cell r="L1964">
            <v>3.1</v>
          </cell>
          <cell r="M1964">
            <v>21428.6705</v>
          </cell>
          <cell r="N1964">
            <v>66428.878550000009</v>
          </cell>
        </row>
        <row r="1965">
          <cell r="C1965">
            <v>0</v>
          </cell>
          <cell r="D1965">
            <v>0</v>
          </cell>
          <cell r="F1965">
            <v>0</v>
          </cell>
          <cell r="G1965">
            <v>0</v>
          </cell>
          <cell r="H1965">
            <v>0</v>
          </cell>
          <cell r="I1965">
            <v>0</v>
          </cell>
          <cell r="M1965">
            <v>21428.6705</v>
          </cell>
          <cell r="N1965">
            <v>0</v>
          </cell>
        </row>
        <row r="1966">
          <cell r="C1966">
            <v>0</v>
          </cell>
          <cell r="D1966">
            <v>0</v>
          </cell>
          <cell r="F1966">
            <v>0</v>
          </cell>
          <cell r="G1966">
            <v>0</v>
          </cell>
          <cell r="H1966">
            <v>0</v>
          </cell>
          <cell r="I1966">
            <v>0</v>
          </cell>
          <cell r="M1966">
            <v>21428.6705</v>
          </cell>
          <cell r="N1966">
            <v>0</v>
          </cell>
        </row>
        <row r="1967">
          <cell r="C1967">
            <v>0</v>
          </cell>
          <cell r="D1967">
            <v>0</v>
          </cell>
          <cell r="F1967">
            <v>0</v>
          </cell>
          <cell r="G1967">
            <v>0</v>
          </cell>
          <cell r="H1967">
            <v>0</v>
          </cell>
          <cell r="I1967">
            <v>0</v>
          </cell>
          <cell r="M1967">
            <v>21428.6705</v>
          </cell>
          <cell r="N1967">
            <v>0</v>
          </cell>
        </row>
        <row r="1968">
          <cell r="C1968">
            <v>0</v>
          </cell>
          <cell r="D1968">
            <v>0</v>
          </cell>
          <cell r="F1968">
            <v>0</v>
          </cell>
          <cell r="G1968">
            <v>0</v>
          </cell>
          <cell r="H1968">
            <v>0</v>
          </cell>
          <cell r="I1968">
            <v>0</v>
          </cell>
          <cell r="M1968">
            <v>21428.6705</v>
          </cell>
          <cell r="N1968">
            <v>0</v>
          </cell>
        </row>
        <row r="1969">
          <cell r="C1969">
            <v>0</v>
          </cell>
          <cell r="D1969">
            <v>0</v>
          </cell>
          <cell r="F1969">
            <v>0</v>
          </cell>
          <cell r="G1969">
            <v>0</v>
          </cell>
          <cell r="H1969">
            <v>0</v>
          </cell>
          <cell r="I1969">
            <v>0</v>
          </cell>
          <cell r="M1969">
            <v>21428.6705</v>
          </cell>
          <cell r="N1969">
            <v>0</v>
          </cell>
        </row>
        <row r="1970">
          <cell r="C1970">
            <v>0</v>
          </cell>
          <cell r="D1970">
            <v>0</v>
          </cell>
          <cell r="F1970">
            <v>0</v>
          </cell>
          <cell r="G1970">
            <v>0</v>
          </cell>
          <cell r="H1970">
            <v>0</v>
          </cell>
          <cell r="I1970">
            <v>0</v>
          </cell>
          <cell r="M1970">
            <v>21428.6705</v>
          </cell>
          <cell r="N1970">
            <v>0</v>
          </cell>
        </row>
        <row r="1971">
          <cell r="C1971">
            <v>0</v>
          </cell>
          <cell r="D1971">
            <v>0</v>
          </cell>
          <cell r="F1971">
            <v>0</v>
          </cell>
          <cell r="G1971">
            <v>0</v>
          </cell>
          <cell r="H1971">
            <v>0</v>
          </cell>
          <cell r="I1971">
            <v>0</v>
          </cell>
          <cell r="M1971">
            <v>21428.6705</v>
          </cell>
          <cell r="N1971">
            <v>0</v>
          </cell>
        </row>
        <row r="1972">
          <cell r="C1972">
            <v>0</v>
          </cell>
          <cell r="D1972">
            <v>0</v>
          </cell>
          <cell r="F1972">
            <v>0</v>
          </cell>
          <cell r="G1972">
            <v>0</v>
          </cell>
          <cell r="H1972">
            <v>0</v>
          </cell>
          <cell r="I1972">
            <v>0</v>
          </cell>
          <cell r="M1972">
            <v>21428.6705</v>
          </cell>
          <cell r="N1972">
            <v>0</v>
          </cell>
        </row>
        <row r="1973">
          <cell r="C1973">
            <v>0</v>
          </cell>
          <cell r="D1973">
            <v>0</v>
          </cell>
          <cell r="F1973">
            <v>0</v>
          </cell>
          <cell r="G1973">
            <v>0</v>
          </cell>
          <cell r="H1973">
            <v>0</v>
          </cell>
          <cell r="I1973">
            <v>0</v>
          </cell>
          <cell r="M1973">
            <v>21428.6705</v>
          </cell>
          <cell r="N1973">
            <v>0</v>
          </cell>
        </row>
        <row r="1974">
          <cell r="C1974">
            <v>0</v>
          </cell>
          <cell r="D1974">
            <v>0</v>
          </cell>
          <cell r="F1974">
            <v>0</v>
          </cell>
          <cell r="G1974">
            <v>0</v>
          </cell>
          <cell r="H1974">
            <v>0</v>
          </cell>
          <cell r="I1974">
            <v>0</v>
          </cell>
          <cell r="M1974">
            <v>21428.6705</v>
          </cell>
          <cell r="N1974">
            <v>0</v>
          </cell>
        </row>
        <row r="1975">
          <cell r="C1975">
            <v>0</v>
          </cell>
          <cell r="D1975">
            <v>0</v>
          </cell>
          <cell r="F1975">
            <v>0</v>
          </cell>
          <cell r="G1975">
            <v>0</v>
          </cell>
          <cell r="H1975">
            <v>0</v>
          </cell>
          <cell r="I1975">
            <v>0</v>
          </cell>
          <cell r="M1975">
            <v>21428.6705</v>
          </cell>
          <cell r="N1975">
            <v>0</v>
          </cell>
        </row>
        <row r="1976">
          <cell r="C1976">
            <v>0</v>
          </cell>
          <cell r="D1976">
            <v>0</v>
          </cell>
          <cell r="F1976">
            <v>0</v>
          </cell>
          <cell r="G1976">
            <v>0</v>
          </cell>
          <cell r="H1976">
            <v>0</v>
          </cell>
          <cell r="I1976">
            <v>0</v>
          </cell>
          <cell r="M1976">
            <v>21428.6705</v>
          </cell>
          <cell r="N1976">
            <v>0</v>
          </cell>
        </row>
        <row r="1977">
          <cell r="C1977">
            <v>0</v>
          </cell>
          <cell r="D1977">
            <v>0</v>
          </cell>
          <cell r="F1977">
            <v>0</v>
          </cell>
          <cell r="G1977">
            <v>0</v>
          </cell>
          <cell r="H1977">
            <v>0</v>
          </cell>
          <cell r="I1977">
            <v>0</v>
          </cell>
          <cell r="M1977">
            <v>21428.6705</v>
          </cell>
          <cell r="N1977">
            <v>0</v>
          </cell>
        </row>
        <row r="1978">
          <cell r="C1978">
            <v>0</v>
          </cell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M1978">
            <v>21428.6705</v>
          </cell>
          <cell r="N1978">
            <v>0</v>
          </cell>
        </row>
        <row r="1979">
          <cell r="C1979">
            <v>0</v>
          </cell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M1979">
            <v>21428.6705</v>
          </cell>
          <cell r="N1979">
            <v>0</v>
          </cell>
        </row>
        <row r="1980">
          <cell r="C1980">
            <v>0</v>
          </cell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M1980">
            <v>21428.6705</v>
          </cell>
          <cell r="N1980">
            <v>0</v>
          </cell>
        </row>
        <row r="1981">
          <cell r="C1981" t="str">
            <v xml:space="preserve">TOTAL </v>
          </cell>
          <cell r="I1981">
            <v>16231.400000000001</v>
          </cell>
        </row>
        <row r="1982">
          <cell r="C1982" t="str">
            <v>BDI %</v>
          </cell>
          <cell r="H1982">
            <v>0</v>
          </cell>
          <cell r="I1982">
            <v>0</v>
          </cell>
        </row>
        <row r="1983">
          <cell r="A1983">
            <v>73</v>
          </cell>
          <cell r="C1983" t="str">
            <v>TOTAL DO SERVIÇO</v>
          </cell>
          <cell r="I1983">
            <v>16231.400000000001</v>
          </cell>
          <cell r="K1983" t="e">
            <v>#REF!</v>
          </cell>
          <cell r="L1983" t="e">
            <v>#REF!</v>
          </cell>
        </row>
        <row r="1984">
          <cell r="C1984" t="str">
            <v>AGESPISA - AREAIS</v>
          </cell>
        </row>
        <row r="1986">
          <cell r="C1986" t="str">
            <v>COMPOSIÇÃO DE PREÇO UNITÁRIO</v>
          </cell>
        </row>
        <row r="1988">
          <cell r="B1988">
            <v>74</v>
          </cell>
          <cell r="C1988">
            <v>74</v>
          </cell>
          <cell r="D1988" t="str">
            <v>PAINEL ELETRICO C/1 SOFT START 25 CV,380V,60Hz</v>
          </cell>
          <cell r="I1988" t="str">
            <v>UN</v>
          </cell>
          <cell r="K1988">
            <v>53703</v>
          </cell>
        </row>
        <row r="1990">
          <cell r="C1990" t="str">
            <v>CÓDIGO</v>
          </cell>
          <cell r="D1990" t="str">
            <v>DESCRIÇÃO DO SERVIÇO</v>
          </cell>
          <cell r="F1990" t="str">
            <v>UNIDADE</v>
          </cell>
          <cell r="G1990" t="str">
            <v>COEF.</v>
          </cell>
          <cell r="H1990" t="str">
            <v>PR. UNITÁRIO</v>
          </cell>
          <cell r="I1990" t="str">
            <v>PR. TOTAL</v>
          </cell>
        </row>
        <row r="1991">
          <cell r="C1991" t="str">
            <v>IM8757</v>
          </cell>
          <cell r="D1991" t="str">
            <v>PAINEL ELETRICO C/1 SOFT START 25CV,380V,60Hz</v>
          </cell>
          <cell r="F1991" t="str">
            <v>UN</v>
          </cell>
          <cell r="G1991">
            <v>1</v>
          </cell>
          <cell r="H1991">
            <v>26500</v>
          </cell>
          <cell r="I1991">
            <v>26500</v>
          </cell>
          <cell r="K1991" t="str">
            <v>IM8757</v>
          </cell>
          <cell r="L1991">
            <v>1</v>
          </cell>
          <cell r="M1991">
            <v>53703</v>
          </cell>
          <cell r="N1991">
            <v>53703</v>
          </cell>
        </row>
        <row r="1992">
          <cell r="C1992">
            <v>0</v>
          </cell>
          <cell r="D1992">
            <v>0</v>
          </cell>
          <cell r="F1992">
            <v>0</v>
          </cell>
          <cell r="G1992">
            <v>0</v>
          </cell>
          <cell r="H1992">
            <v>0</v>
          </cell>
          <cell r="I1992">
            <v>0</v>
          </cell>
          <cell r="M1992">
            <v>53703</v>
          </cell>
          <cell r="N1992">
            <v>0</v>
          </cell>
        </row>
        <row r="1993">
          <cell r="C1993">
            <v>0</v>
          </cell>
          <cell r="D1993">
            <v>0</v>
          </cell>
          <cell r="F1993">
            <v>0</v>
          </cell>
          <cell r="G1993">
            <v>0</v>
          </cell>
          <cell r="H1993">
            <v>0</v>
          </cell>
          <cell r="I1993">
            <v>0</v>
          </cell>
          <cell r="M1993">
            <v>53703</v>
          </cell>
          <cell r="N1993">
            <v>0</v>
          </cell>
        </row>
        <row r="1994">
          <cell r="C1994">
            <v>0</v>
          </cell>
          <cell r="D1994">
            <v>0</v>
          </cell>
          <cell r="F1994">
            <v>0</v>
          </cell>
          <cell r="G1994">
            <v>0</v>
          </cell>
          <cell r="H1994">
            <v>0</v>
          </cell>
          <cell r="I1994">
            <v>0</v>
          </cell>
          <cell r="M1994">
            <v>53703</v>
          </cell>
          <cell r="N1994">
            <v>0</v>
          </cell>
        </row>
        <row r="1995">
          <cell r="C1995">
            <v>0</v>
          </cell>
          <cell r="D1995">
            <v>0</v>
          </cell>
          <cell r="F1995">
            <v>0</v>
          </cell>
          <cell r="G1995">
            <v>0</v>
          </cell>
          <cell r="H1995">
            <v>0</v>
          </cell>
          <cell r="I1995">
            <v>0</v>
          </cell>
          <cell r="M1995">
            <v>53703</v>
          </cell>
          <cell r="N1995">
            <v>0</v>
          </cell>
        </row>
        <row r="1996">
          <cell r="C1996">
            <v>0</v>
          </cell>
          <cell r="D1996">
            <v>0</v>
          </cell>
          <cell r="F1996">
            <v>0</v>
          </cell>
          <cell r="G1996">
            <v>0</v>
          </cell>
          <cell r="H1996">
            <v>0</v>
          </cell>
          <cell r="I1996">
            <v>0</v>
          </cell>
          <cell r="M1996">
            <v>53703</v>
          </cell>
          <cell r="N1996">
            <v>0</v>
          </cell>
        </row>
        <row r="1997">
          <cell r="C1997">
            <v>0</v>
          </cell>
          <cell r="D1997">
            <v>0</v>
          </cell>
          <cell r="F1997">
            <v>0</v>
          </cell>
          <cell r="G1997">
            <v>0</v>
          </cell>
          <cell r="H1997">
            <v>0</v>
          </cell>
          <cell r="I1997">
            <v>0</v>
          </cell>
          <cell r="M1997">
            <v>53703</v>
          </cell>
          <cell r="N1997">
            <v>0</v>
          </cell>
        </row>
        <row r="1998">
          <cell r="C1998">
            <v>0</v>
          </cell>
          <cell r="D1998">
            <v>0</v>
          </cell>
          <cell r="F1998">
            <v>0</v>
          </cell>
          <cell r="G1998">
            <v>0</v>
          </cell>
          <cell r="H1998">
            <v>0</v>
          </cell>
          <cell r="I1998">
            <v>0</v>
          </cell>
          <cell r="M1998">
            <v>53703</v>
          </cell>
          <cell r="N1998">
            <v>0</v>
          </cell>
        </row>
        <row r="1999">
          <cell r="C1999">
            <v>0</v>
          </cell>
          <cell r="D1999">
            <v>0</v>
          </cell>
          <cell r="F1999">
            <v>0</v>
          </cell>
          <cell r="G1999">
            <v>0</v>
          </cell>
          <cell r="H1999">
            <v>0</v>
          </cell>
          <cell r="I1999">
            <v>0</v>
          </cell>
          <cell r="M1999">
            <v>53703</v>
          </cell>
          <cell r="N1999">
            <v>0</v>
          </cell>
        </row>
        <row r="2000">
          <cell r="C2000">
            <v>0</v>
          </cell>
          <cell r="D2000">
            <v>0</v>
          </cell>
          <cell r="F2000">
            <v>0</v>
          </cell>
          <cell r="G2000">
            <v>0</v>
          </cell>
          <cell r="H2000">
            <v>0</v>
          </cell>
          <cell r="I2000">
            <v>0</v>
          </cell>
          <cell r="M2000">
            <v>53703</v>
          </cell>
          <cell r="N2000">
            <v>0</v>
          </cell>
        </row>
        <row r="2001">
          <cell r="C2001">
            <v>0</v>
          </cell>
          <cell r="D2001">
            <v>0</v>
          </cell>
          <cell r="F2001">
            <v>0</v>
          </cell>
          <cell r="G2001">
            <v>0</v>
          </cell>
          <cell r="H2001">
            <v>0</v>
          </cell>
          <cell r="I2001">
            <v>0</v>
          </cell>
          <cell r="M2001">
            <v>53703</v>
          </cell>
          <cell r="N2001">
            <v>0</v>
          </cell>
        </row>
        <row r="2002">
          <cell r="C2002">
            <v>0</v>
          </cell>
          <cell r="D2002">
            <v>0</v>
          </cell>
          <cell r="F2002">
            <v>0</v>
          </cell>
          <cell r="G2002">
            <v>0</v>
          </cell>
          <cell r="H2002">
            <v>0</v>
          </cell>
          <cell r="I2002">
            <v>0</v>
          </cell>
          <cell r="M2002">
            <v>53703</v>
          </cell>
          <cell r="N2002">
            <v>0</v>
          </cell>
        </row>
        <row r="2003">
          <cell r="C2003">
            <v>0</v>
          </cell>
          <cell r="D2003">
            <v>0</v>
          </cell>
          <cell r="F2003">
            <v>0</v>
          </cell>
          <cell r="G2003">
            <v>0</v>
          </cell>
          <cell r="H2003">
            <v>0</v>
          </cell>
          <cell r="I2003">
            <v>0</v>
          </cell>
          <cell r="M2003">
            <v>53703</v>
          </cell>
          <cell r="N2003">
            <v>0</v>
          </cell>
        </row>
        <row r="2004">
          <cell r="C2004">
            <v>0</v>
          </cell>
          <cell r="D2004">
            <v>0</v>
          </cell>
          <cell r="F2004">
            <v>0</v>
          </cell>
          <cell r="G2004">
            <v>0</v>
          </cell>
          <cell r="H2004">
            <v>0</v>
          </cell>
          <cell r="I2004">
            <v>0</v>
          </cell>
          <cell r="M2004">
            <v>53703</v>
          </cell>
          <cell r="N2004">
            <v>0</v>
          </cell>
        </row>
        <row r="2005">
          <cell r="C2005">
            <v>0</v>
          </cell>
          <cell r="D2005">
            <v>0</v>
          </cell>
          <cell r="F2005">
            <v>0</v>
          </cell>
          <cell r="G2005">
            <v>0</v>
          </cell>
          <cell r="H2005">
            <v>0</v>
          </cell>
          <cell r="I2005">
            <v>0</v>
          </cell>
          <cell r="M2005">
            <v>53703</v>
          </cell>
          <cell r="N2005">
            <v>0</v>
          </cell>
        </row>
        <row r="2006">
          <cell r="C2006">
            <v>0</v>
          </cell>
          <cell r="D2006">
            <v>0</v>
          </cell>
          <cell r="F2006">
            <v>0</v>
          </cell>
          <cell r="G2006">
            <v>0</v>
          </cell>
          <cell r="H2006">
            <v>0</v>
          </cell>
          <cell r="I2006">
            <v>0</v>
          </cell>
          <cell r="M2006">
            <v>53703</v>
          </cell>
          <cell r="N2006">
            <v>0</v>
          </cell>
        </row>
        <row r="2007">
          <cell r="C2007">
            <v>0</v>
          </cell>
          <cell r="D2007">
            <v>0</v>
          </cell>
          <cell r="F2007">
            <v>0</v>
          </cell>
          <cell r="G2007">
            <v>0</v>
          </cell>
          <cell r="H2007">
            <v>0</v>
          </cell>
          <cell r="I2007">
            <v>0</v>
          </cell>
          <cell r="M2007">
            <v>53703</v>
          </cell>
          <cell r="N2007">
            <v>0</v>
          </cell>
        </row>
        <row r="2008">
          <cell r="C2008">
            <v>0</v>
          </cell>
          <cell r="D2008">
            <v>0</v>
          </cell>
          <cell r="F2008">
            <v>0</v>
          </cell>
          <cell r="G2008">
            <v>0</v>
          </cell>
          <cell r="H2008">
            <v>0</v>
          </cell>
          <cell r="I2008">
            <v>0</v>
          </cell>
          <cell r="M2008">
            <v>53703</v>
          </cell>
          <cell r="N2008">
            <v>0</v>
          </cell>
        </row>
        <row r="2009">
          <cell r="C2009">
            <v>0</v>
          </cell>
          <cell r="D2009">
            <v>0</v>
          </cell>
          <cell r="F2009">
            <v>0</v>
          </cell>
          <cell r="G2009">
            <v>0</v>
          </cell>
          <cell r="H2009">
            <v>0</v>
          </cell>
          <cell r="I2009">
            <v>0</v>
          </cell>
          <cell r="M2009">
            <v>53703</v>
          </cell>
          <cell r="N2009">
            <v>0</v>
          </cell>
        </row>
        <row r="2010">
          <cell r="C2010">
            <v>0</v>
          </cell>
          <cell r="D2010">
            <v>0</v>
          </cell>
          <cell r="F2010">
            <v>0</v>
          </cell>
          <cell r="G2010">
            <v>0</v>
          </cell>
          <cell r="H2010">
            <v>0</v>
          </cell>
          <cell r="I2010">
            <v>0</v>
          </cell>
          <cell r="M2010">
            <v>53703</v>
          </cell>
          <cell r="N2010">
            <v>0</v>
          </cell>
        </row>
        <row r="2011">
          <cell r="C2011">
            <v>0</v>
          </cell>
          <cell r="D2011">
            <v>0</v>
          </cell>
          <cell r="F2011">
            <v>0</v>
          </cell>
          <cell r="G2011">
            <v>0</v>
          </cell>
          <cell r="H2011">
            <v>0</v>
          </cell>
          <cell r="I2011">
            <v>0</v>
          </cell>
          <cell r="M2011">
            <v>53703</v>
          </cell>
          <cell r="N2011">
            <v>0</v>
          </cell>
        </row>
        <row r="2012">
          <cell r="C2012" t="str">
            <v xml:space="preserve">TOTAL </v>
          </cell>
          <cell r="I2012">
            <v>26500</v>
          </cell>
        </row>
        <row r="2013">
          <cell r="C2013" t="str">
            <v>BDI %</v>
          </cell>
          <cell r="H2013">
            <v>0</v>
          </cell>
          <cell r="I2013">
            <v>0</v>
          </cell>
        </row>
        <row r="2014">
          <cell r="A2014">
            <v>74</v>
          </cell>
          <cell r="C2014" t="str">
            <v>TOTAL DO SERVIÇO</v>
          </cell>
          <cell r="I2014">
            <v>26500</v>
          </cell>
          <cell r="K2014" t="e">
            <v>#REF!</v>
          </cell>
          <cell r="L2014" t="e">
            <v>#REF!</v>
          </cell>
        </row>
        <row r="2015">
          <cell r="C2015" t="str">
            <v>AGESPISA - AREAIS</v>
          </cell>
        </row>
        <row r="2017">
          <cell r="C2017" t="str">
            <v>COMPOSIÇÃO DE PREÇO UNITÁRIO</v>
          </cell>
        </row>
        <row r="2019">
          <cell r="B2019">
            <v>75</v>
          </cell>
          <cell r="C2019">
            <v>75</v>
          </cell>
          <cell r="D2019" t="str">
            <v>ASSENTAMENTO DE TUBOS E CONEXÕES  EM F°F° JE DN 500</v>
          </cell>
          <cell r="I2019" t="str">
            <v>M</v>
          </cell>
          <cell r="K2019">
            <v>39.69</v>
          </cell>
        </row>
        <row r="2021">
          <cell r="C2021" t="str">
            <v>CÓDIGO</v>
          </cell>
          <cell r="D2021" t="str">
            <v>DESCRIÇÃO DO SERVIÇO</v>
          </cell>
          <cell r="F2021" t="str">
            <v>UNIDADE</v>
          </cell>
          <cell r="G2021" t="str">
            <v>COEF.</v>
          </cell>
          <cell r="H2021" t="str">
            <v>PR. UNITÁRIO</v>
          </cell>
          <cell r="I2021" t="str">
            <v>PR. TOTAL</v>
          </cell>
        </row>
        <row r="2022">
          <cell r="C2022" t="str">
            <v>IH0074</v>
          </cell>
          <cell r="D2022" t="str">
            <v>PEDREIRO</v>
          </cell>
          <cell r="F2022" t="str">
            <v>H</v>
          </cell>
          <cell r="G2022">
            <v>1.5</v>
          </cell>
          <cell r="H2022">
            <v>6.2786377708978325</v>
          </cell>
          <cell r="I2022">
            <v>9.42</v>
          </cell>
          <cell r="K2022" t="str">
            <v>IH0074</v>
          </cell>
          <cell r="L2022">
            <v>1.5</v>
          </cell>
          <cell r="M2022">
            <v>39.69</v>
          </cell>
          <cell r="N2022">
            <v>59.534999999999997</v>
          </cell>
        </row>
        <row r="2023">
          <cell r="C2023" t="str">
            <v>IH0107</v>
          </cell>
          <cell r="D2023" t="str">
            <v>AJUDANTE</v>
          </cell>
          <cell r="F2023" t="str">
            <v>H</v>
          </cell>
          <cell r="G2023">
            <v>1.5</v>
          </cell>
          <cell r="H2023">
            <v>4.4723219814241482</v>
          </cell>
          <cell r="I2023">
            <v>6.71</v>
          </cell>
          <cell r="K2023" t="str">
            <v>IH0107</v>
          </cell>
          <cell r="L2023">
            <v>1.5</v>
          </cell>
          <cell r="M2023">
            <v>39.69</v>
          </cell>
          <cell r="N2023">
            <v>59.534999999999997</v>
          </cell>
        </row>
        <row r="2024">
          <cell r="C2024" t="str">
            <v>IM3221</v>
          </cell>
          <cell r="D2024" t="str">
            <v>PASTA LUBRIFICANTE</v>
          </cell>
          <cell r="F2024" t="str">
            <v>KG</v>
          </cell>
          <cell r="G2024">
            <v>3.9800000000000002E-2</v>
          </cell>
          <cell r="H2024">
            <v>9.0500000000000007</v>
          </cell>
          <cell r="I2024">
            <v>0.36</v>
          </cell>
          <cell r="K2024" t="str">
            <v>IM3221</v>
          </cell>
          <cell r="L2024">
            <v>3.9800000000000002E-2</v>
          </cell>
          <cell r="M2024">
            <v>39.69</v>
          </cell>
          <cell r="N2024">
            <v>1.5796619999999999</v>
          </cell>
        </row>
        <row r="2025">
          <cell r="C2025" t="str">
            <v>IN0644</v>
          </cell>
          <cell r="D2025" t="str">
            <v>CAMINH+O COMERC. EQUIP.        C/GUINDASTE (CHP)</v>
          </cell>
          <cell r="F2025" t="str">
            <v>H</v>
          </cell>
          <cell r="G2025">
            <v>1.7999999999999999E-2</v>
          </cell>
          <cell r="H2025">
            <v>71.41</v>
          </cell>
          <cell r="I2025">
            <v>1.29</v>
          </cell>
          <cell r="K2025" t="str">
            <v>IN0644</v>
          </cell>
          <cell r="L2025">
            <v>1.7999999999999999E-2</v>
          </cell>
          <cell r="M2025">
            <v>39.69</v>
          </cell>
          <cell r="N2025">
            <v>0.71441999999999994</v>
          </cell>
        </row>
        <row r="2026">
          <cell r="C2026" t="str">
            <v>IN0654</v>
          </cell>
          <cell r="D2026" t="str">
            <v>ESCAVADEIRA HIDR-ULICA (CHP)</v>
          </cell>
          <cell r="F2026" t="str">
            <v>H</v>
          </cell>
          <cell r="G2026">
            <v>1.7999999999999999E-2</v>
          </cell>
          <cell r="H2026">
            <v>124.62374613003095</v>
          </cell>
          <cell r="I2026">
            <v>2.2400000000000002</v>
          </cell>
          <cell r="K2026" t="str">
            <v>IN0654</v>
          </cell>
          <cell r="L2026">
            <v>1.7999999999999999E-2</v>
          </cell>
          <cell r="M2026">
            <v>39.69</v>
          </cell>
          <cell r="N2026">
            <v>0.71441999999999994</v>
          </cell>
        </row>
        <row r="2027">
          <cell r="C2027">
            <v>0</v>
          </cell>
          <cell r="D2027">
            <v>0</v>
          </cell>
          <cell r="F2027">
            <v>0</v>
          </cell>
          <cell r="G2027">
            <v>0</v>
          </cell>
          <cell r="H2027">
            <v>0</v>
          </cell>
          <cell r="I2027">
            <v>0</v>
          </cell>
          <cell r="M2027">
            <v>39.69</v>
          </cell>
          <cell r="N2027">
            <v>0</v>
          </cell>
        </row>
        <row r="2028">
          <cell r="C2028">
            <v>0</v>
          </cell>
          <cell r="D2028">
            <v>0</v>
          </cell>
          <cell r="F2028">
            <v>0</v>
          </cell>
          <cell r="G2028">
            <v>0</v>
          </cell>
          <cell r="H2028">
            <v>0</v>
          </cell>
          <cell r="I2028">
            <v>0</v>
          </cell>
          <cell r="M2028">
            <v>39.69</v>
          </cell>
          <cell r="N2028">
            <v>0</v>
          </cell>
        </row>
        <row r="2029">
          <cell r="C2029">
            <v>0</v>
          </cell>
          <cell r="D2029">
            <v>0</v>
          </cell>
          <cell r="F2029">
            <v>0</v>
          </cell>
          <cell r="G2029">
            <v>0</v>
          </cell>
          <cell r="H2029">
            <v>0</v>
          </cell>
          <cell r="I2029">
            <v>0</v>
          </cell>
          <cell r="M2029">
            <v>39.69</v>
          </cell>
          <cell r="N2029">
            <v>0</v>
          </cell>
        </row>
        <row r="2030">
          <cell r="C2030">
            <v>0</v>
          </cell>
          <cell r="D2030">
            <v>0</v>
          </cell>
          <cell r="F2030">
            <v>0</v>
          </cell>
          <cell r="G2030">
            <v>0</v>
          </cell>
          <cell r="H2030">
            <v>0</v>
          </cell>
          <cell r="I2030">
            <v>0</v>
          </cell>
          <cell r="M2030">
            <v>39.69</v>
          </cell>
          <cell r="N2030">
            <v>0</v>
          </cell>
        </row>
        <row r="2031">
          <cell r="C2031">
            <v>0</v>
          </cell>
          <cell r="D2031">
            <v>0</v>
          </cell>
          <cell r="F2031">
            <v>0</v>
          </cell>
          <cell r="G2031">
            <v>0</v>
          </cell>
          <cell r="H2031">
            <v>0</v>
          </cell>
          <cell r="I2031">
            <v>0</v>
          </cell>
          <cell r="M2031">
            <v>39.69</v>
          </cell>
          <cell r="N2031">
            <v>0</v>
          </cell>
        </row>
        <row r="2032">
          <cell r="C2032">
            <v>0</v>
          </cell>
          <cell r="D2032">
            <v>0</v>
          </cell>
          <cell r="F2032">
            <v>0</v>
          </cell>
          <cell r="G2032">
            <v>0</v>
          </cell>
          <cell r="H2032">
            <v>0</v>
          </cell>
          <cell r="I2032">
            <v>0</v>
          </cell>
          <cell r="M2032">
            <v>39.69</v>
          </cell>
          <cell r="N2032">
            <v>0</v>
          </cell>
        </row>
        <row r="2033">
          <cell r="C2033">
            <v>0</v>
          </cell>
          <cell r="D2033">
            <v>0</v>
          </cell>
          <cell r="F2033">
            <v>0</v>
          </cell>
          <cell r="G2033">
            <v>0</v>
          </cell>
          <cell r="H2033">
            <v>0</v>
          </cell>
          <cell r="I2033">
            <v>0</v>
          </cell>
          <cell r="M2033">
            <v>39.69</v>
          </cell>
          <cell r="N2033">
            <v>0</v>
          </cell>
        </row>
        <row r="2034">
          <cell r="C2034">
            <v>0</v>
          </cell>
          <cell r="D2034">
            <v>0</v>
          </cell>
          <cell r="F2034">
            <v>0</v>
          </cell>
          <cell r="G2034">
            <v>0</v>
          </cell>
          <cell r="H2034">
            <v>0</v>
          </cell>
          <cell r="I2034">
            <v>0</v>
          </cell>
          <cell r="M2034">
            <v>39.69</v>
          </cell>
          <cell r="N2034">
            <v>0</v>
          </cell>
        </row>
        <row r="2035">
          <cell r="C2035">
            <v>0</v>
          </cell>
          <cell r="D2035">
            <v>0</v>
          </cell>
          <cell r="F2035">
            <v>0</v>
          </cell>
          <cell r="G2035">
            <v>0</v>
          </cell>
          <cell r="H2035">
            <v>0</v>
          </cell>
          <cell r="I2035">
            <v>0</v>
          </cell>
          <cell r="M2035">
            <v>39.69</v>
          </cell>
          <cell r="N2035">
            <v>0</v>
          </cell>
        </row>
        <row r="2036">
          <cell r="C2036">
            <v>0</v>
          </cell>
          <cell r="D2036">
            <v>0</v>
          </cell>
          <cell r="F2036">
            <v>0</v>
          </cell>
          <cell r="G2036">
            <v>0</v>
          </cell>
          <cell r="H2036">
            <v>0</v>
          </cell>
          <cell r="I2036">
            <v>0</v>
          </cell>
          <cell r="M2036">
            <v>39.69</v>
          </cell>
          <cell r="N2036">
            <v>0</v>
          </cell>
        </row>
        <row r="2037">
          <cell r="C2037">
            <v>0</v>
          </cell>
          <cell r="D2037">
            <v>0</v>
          </cell>
          <cell r="F2037">
            <v>0</v>
          </cell>
          <cell r="G2037">
            <v>0</v>
          </cell>
          <cell r="H2037">
            <v>0</v>
          </cell>
          <cell r="I2037">
            <v>0</v>
          </cell>
          <cell r="M2037">
            <v>39.69</v>
          </cell>
          <cell r="N2037">
            <v>0</v>
          </cell>
        </row>
        <row r="2038">
          <cell r="C2038">
            <v>0</v>
          </cell>
          <cell r="D2038">
            <v>0</v>
          </cell>
          <cell r="F2038">
            <v>0</v>
          </cell>
          <cell r="G2038">
            <v>0</v>
          </cell>
          <cell r="H2038">
            <v>0</v>
          </cell>
          <cell r="I2038">
            <v>0</v>
          </cell>
          <cell r="M2038">
            <v>39.69</v>
          </cell>
          <cell r="N2038">
            <v>0</v>
          </cell>
        </row>
        <row r="2039">
          <cell r="C2039">
            <v>0</v>
          </cell>
          <cell r="D2039">
            <v>0</v>
          </cell>
          <cell r="F2039">
            <v>0</v>
          </cell>
          <cell r="G2039">
            <v>0</v>
          </cell>
          <cell r="H2039">
            <v>0</v>
          </cell>
          <cell r="I2039">
            <v>0</v>
          </cell>
          <cell r="M2039">
            <v>39.69</v>
          </cell>
          <cell r="N2039">
            <v>0</v>
          </cell>
        </row>
        <row r="2040">
          <cell r="C2040">
            <v>0</v>
          </cell>
          <cell r="D2040">
            <v>0</v>
          </cell>
          <cell r="F2040">
            <v>0</v>
          </cell>
          <cell r="G2040">
            <v>0</v>
          </cell>
          <cell r="H2040">
            <v>0</v>
          </cell>
          <cell r="I2040">
            <v>0</v>
          </cell>
          <cell r="M2040">
            <v>39.69</v>
          </cell>
          <cell r="N2040">
            <v>0</v>
          </cell>
        </row>
        <row r="2041">
          <cell r="C2041">
            <v>0</v>
          </cell>
          <cell r="D2041">
            <v>0</v>
          </cell>
          <cell r="F2041">
            <v>0</v>
          </cell>
          <cell r="G2041">
            <v>0</v>
          </cell>
          <cell r="H2041">
            <v>0</v>
          </cell>
          <cell r="I2041">
            <v>0</v>
          </cell>
          <cell r="M2041">
            <v>39.69</v>
          </cell>
          <cell r="N2041">
            <v>0</v>
          </cell>
        </row>
        <row r="2042">
          <cell r="C2042">
            <v>0</v>
          </cell>
          <cell r="D2042">
            <v>0</v>
          </cell>
          <cell r="F2042">
            <v>0</v>
          </cell>
          <cell r="G2042">
            <v>0</v>
          </cell>
          <cell r="H2042">
            <v>0</v>
          </cell>
          <cell r="I2042">
            <v>0</v>
          </cell>
          <cell r="M2042">
            <v>39.69</v>
          </cell>
          <cell r="N2042">
            <v>0</v>
          </cell>
        </row>
        <row r="2043">
          <cell r="C2043" t="str">
            <v xml:space="preserve">TOTAL </v>
          </cell>
          <cell r="I2043">
            <v>20.019999999999996</v>
          </cell>
        </row>
        <row r="2044">
          <cell r="C2044" t="str">
            <v>BDI %</v>
          </cell>
          <cell r="H2044">
            <v>0</v>
          </cell>
          <cell r="I2044">
            <v>0</v>
          </cell>
        </row>
        <row r="2045">
          <cell r="A2045">
            <v>75</v>
          </cell>
          <cell r="C2045" t="str">
            <v>TOTAL DO SERVIÇO</v>
          </cell>
          <cell r="I2045">
            <v>20.019999999999996</v>
          </cell>
          <cell r="K2045" t="e">
            <v>#REF!</v>
          </cell>
          <cell r="L2045" t="e">
            <v>#REF!</v>
          </cell>
        </row>
        <row r="2046">
          <cell r="C2046" t="str">
            <v>AGESPISA - AREAIS</v>
          </cell>
        </row>
        <row r="2048">
          <cell r="C2048" t="str">
            <v>COMPOSIÇÃO DE PREÇO UNITÁRIO</v>
          </cell>
        </row>
        <row r="2050">
          <cell r="B2050">
            <v>76</v>
          </cell>
          <cell r="C2050">
            <v>76</v>
          </cell>
          <cell r="D2050" t="str">
            <v xml:space="preserve">Barracao para deposito </v>
          </cell>
          <cell r="I2050" t="str">
            <v>m²</v>
          </cell>
          <cell r="K2050">
            <v>180.125</v>
          </cell>
        </row>
        <row r="2052">
          <cell r="C2052" t="str">
            <v>CÓDIGO</v>
          </cell>
          <cell r="D2052" t="str">
            <v>DESCRIÇÃO DO SERVIÇO</v>
          </cell>
          <cell r="F2052" t="str">
            <v>UNIDADE</v>
          </cell>
          <cell r="G2052" t="str">
            <v>COEF.</v>
          </cell>
          <cell r="H2052" t="str">
            <v>PR. UNITÁRIO</v>
          </cell>
          <cell r="I2052" t="str">
            <v>PR. TOTAL</v>
          </cell>
        </row>
        <row r="2053">
          <cell r="C2053" t="str">
            <v>IN1735</v>
          </cell>
          <cell r="D2053" t="str">
            <v>BARRACÃO PARA DEPOSITO</v>
          </cell>
          <cell r="F2053" t="str">
            <v>M2</v>
          </cell>
          <cell r="G2053">
            <v>1</v>
          </cell>
          <cell r="H2053">
            <v>160</v>
          </cell>
          <cell r="I2053">
            <v>160</v>
          </cell>
          <cell r="K2053" t="str">
            <v>IN1735</v>
          </cell>
          <cell r="L2053">
            <v>1</v>
          </cell>
          <cell r="M2053">
            <v>180.125</v>
          </cell>
          <cell r="N2053">
            <v>180.125</v>
          </cell>
        </row>
        <row r="2054">
          <cell r="C2054">
            <v>0</v>
          </cell>
          <cell r="D2054">
            <v>0</v>
          </cell>
          <cell r="F2054">
            <v>0</v>
          </cell>
          <cell r="G2054">
            <v>0</v>
          </cell>
          <cell r="H2054">
            <v>0</v>
          </cell>
          <cell r="I2054">
            <v>0</v>
          </cell>
          <cell r="M2054">
            <v>180.125</v>
          </cell>
          <cell r="N2054">
            <v>0</v>
          </cell>
        </row>
        <row r="2055">
          <cell r="C2055">
            <v>0</v>
          </cell>
          <cell r="D2055">
            <v>0</v>
          </cell>
          <cell r="F2055">
            <v>0</v>
          </cell>
          <cell r="G2055">
            <v>0</v>
          </cell>
          <cell r="H2055">
            <v>0</v>
          </cell>
          <cell r="I2055">
            <v>0</v>
          </cell>
          <cell r="M2055">
            <v>180.125</v>
          </cell>
          <cell r="N2055">
            <v>0</v>
          </cell>
        </row>
        <row r="2056">
          <cell r="C2056">
            <v>0</v>
          </cell>
          <cell r="D2056">
            <v>0</v>
          </cell>
          <cell r="F2056">
            <v>0</v>
          </cell>
          <cell r="G2056">
            <v>0</v>
          </cell>
          <cell r="H2056">
            <v>0</v>
          </cell>
          <cell r="I2056">
            <v>0</v>
          </cell>
          <cell r="M2056">
            <v>180.125</v>
          </cell>
          <cell r="N2056">
            <v>0</v>
          </cell>
        </row>
        <row r="2057">
          <cell r="C2057">
            <v>0</v>
          </cell>
          <cell r="D2057">
            <v>0</v>
          </cell>
          <cell r="F2057">
            <v>0</v>
          </cell>
          <cell r="G2057">
            <v>0</v>
          </cell>
          <cell r="H2057">
            <v>0</v>
          </cell>
          <cell r="I2057">
            <v>0</v>
          </cell>
          <cell r="M2057">
            <v>180.125</v>
          </cell>
          <cell r="N2057">
            <v>0</v>
          </cell>
        </row>
        <row r="2058">
          <cell r="C2058">
            <v>0</v>
          </cell>
          <cell r="D2058">
            <v>0</v>
          </cell>
          <cell r="F2058">
            <v>0</v>
          </cell>
          <cell r="G2058">
            <v>0</v>
          </cell>
          <cell r="H2058">
            <v>0</v>
          </cell>
          <cell r="I2058">
            <v>0</v>
          </cell>
          <cell r="M2058">
            <v>180.125</v>
          </cell>
          <cell r="N2058">
            <v>0</v>
          </cell>
        </row>
        <row r="2059">
          <cell r="C2059">
            <v>0</v>
          </cell>
          <cell r="D2059">
            <v>0</v>
          </cell>
          <cell r="F2059">
            <v>0</v>
          </cell>
          <cell r="G2059">
            <v>0</v>
          </cell>
          <cell r="H2059">
            <v>0</v>
          </cell>
          <cell r="I2059">
            <v>0</v>
          </cell>
          <cell r="M2059">
            <v>180.125</v>
          </cell>
          <cell r="N2059">
            <v>0</v>
          </cell>
        </row>
        <row r="2060">
          <cell r="C2060">
            <v>0</v>
          </cell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M2060">
            <v>180.125</v>
          </cell>
          <cell r="N2060">
            <v>0</v>
          </cell>
        </row>
        <row r="2061">
          <cell r="C2061">
            <v>0</v>
          </cell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M2061">
            <v>180.125</v>
          </cell>
          <cell r="N2061">
            <v>0</v>
          </cell>
        </row>
        <row r="2062">
          <cell r="C2062">
            <v>0</v>
          </cell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M2062">
            <v>180.125</v>
          </cell>
          <cell r="N2062">
            <v>0</v>
          </cell>
        </row>
        <row r="2063">
          <cell r="C2063">
            <v>0</v>
          </cell>
          <cell r="D2063">
            <v>0</v>
          </cell>
          <cell r="F2063">
            <v>0</v>
          </cell>
          <cell r="G2063">
            <v>0</v>
          </cell>
          <cell r="H2063">
            <v>0</v>
          </cell>
          <cell r="I2063">
            <v>0</v>
          </cell>
          <cell r="M2063">
            <v>180.125</v>
          </cell>
          <cell r="N2063">
            <v>0</v>
          </cell>
        </row>
        <row r="2064">
          <cell r="C2064">
            <v>0</v>
          </cell>
          <cell r="D2064">
            <v>0</v>
          </cell>
          <cell r="F2064">
            <v>0</v>
          </cell>
          <cell r="G2064">
            <v>0</v>
          </cell>
          <cell r="H2064">
            <v>0</v>
          </cell>
          <cell r="I2064">
            <v>0</v>
          </cell>
          <cell r="M2064">
            <v>180.125</v>
          </cell>
          <cell r="N2064">
            <v>0</v>
          </cell>
        </row>
        <row r="2065">
          <cell r="C2065">
            <v>0</v>
          </cell>
          <cell r="D2065">
            <v>0</v>
          </cell>
          <cell r="F2065">
            <v>0</v>
          </cell>
          <cell r="G2065">
            <v>0</v>
          </cell>
          <cell r="H2065">
            <v>0</v>
          </cell>
          <cell r="I2065">
            <v>0</v>
          </cell>
          <cell r="M2065">
            <v>180.125</v>
          </cell>
          <cell r="N2065">
            <v>0</v>
          </cell>
        </row>
        <row r="2066">
          <cell r="C2066">
            <v>0</v>
          </cell>
          <cell r="D2066">
            <v>0</v>
          </cell>
          <cell r="F2066">
            <v>0</v>
          </cell>
          <cell r="G2066">
            <v>0</v>
          </cell>
          <cell r="H2066">
            <v>0</v>
          </cell>
          <cell r="I2066">
            <v>0</v>
          </cell>
          <cell r="M2066">
            <v>180.125</v>
          </cell>
          <cell r="N2066">
            <v>0</v>
          </cell>
        </row>
        <row r="2067">
          <cell r="C2067">
            <v>0</v>
          </cell>
          <cell r="D2067">
            <v>0</v>
          </cell>
          <cell r="F2067">
            <v>0</v>
          </cell>
          <cell r="G2067">
            <v>0</v>
          </cell>
          <cell r="H2067">
            <v>0</v>
          </cell>
          <cell r="I2067">
            <v>0</v>
          </cell>
          <cell r="M2067">
            <v>180.125</v>
          </cell>
          <cell r="N2067">
            <v>0</v>
          </cell>
        </row>
        <row r="2068">
          <cell r="C2068">
            <v>0</v>
          </cell>
          <cell r="D2068">
            <v>0</v>
          </cell>
          <cell r="F2068">
            <v>0</v>
          </cell>
          <cell r="G2068">
            <v>0</v>
          </cell>
          <cell r="H2068">
            <v>0</v>
          </cell>
          <cell r="I2068">
            <v>0</v>
          </cell>
          <cell r="M2068">
            <v>180.125</v>
          </cell>
          <cell r="N2068">
            <v>0</v>
          </cell>
        </row>
        <row r="2069">
          <cell r="C2069">
            <v>0</v>
          </cell>
          <cell r="D2069">
            <v>0</v>
          </cell>
          <cell r="F2069">
            <v>0</v>
          </cell>
          <cell r="G2069">
            <v>0</v>
          </cell>
          <cell r="H2069">
            <v>0</v>
          </cell>
          <cell r="I2069">
            <v>0</v>
          </cell>
          <cell r="M2069">
            <v>180.125</v>
          </cell>
          <cell r="N2069">
            <v>0</v>
          </cell>
        </row>
        <row r="2070">
          <cell r="C2070">
            <v>0</v>
          </cell>
          <cell r="D2070">
            <v>0</v>
          </cell>
          <cell r="F2070">
            <v>0</v>
          </cell>
          <cell r="G2070">
            <v>0</v>
          </cell>
          <cell r="H2070">
            <v>0</v>
          </cell>
          <cell r="I2070">
            <v>0</v>
          </cell>
          <cell r="M2070">
            <v>180.125</v>
          </cell>
          <cell r="N2070">
            <v>0</v>
          </cell>
        </row>
        <row r="2071">
          <cell r="C2071">
            <v>0</v>
          </cell>
          <cell r="D2071">
            <v>0</v>
          </cell>
          <cell r="F2071">
            <v>0</v>
          </cell>
          <cell r="G2071">
            <v>0</v>
          </cell>
          <cell r="H2071">
            <v>0</v>
          </cell>
          <cell r="I2071">
            <v>0</v>
          </cell>
          <cell r="M2071">
            <v>180.125</v>
          </cell>
          <cell r="N2071">
            <v>0</v>
          </cell>
        </row>
        <row r="2072">
          <cell r="C2072">
            <v>0</v>
          </cell>
          <cell r="D2072">
            <v>0</v>
          </cell>
          <cell r="F2072">
            <v>0</v>
          </cell>
          <cell r="G2072">
            <v>0</v>
          </cell>
          <cell r="H2072">
            <v>0</v>
          </cell>
          <cell r="I2072">
            <v>0</v>
          </cell>
          <cell r="M2072">
            <v>180.125</v>
          </cell>
          <cell r="N2072">
            <v>0</v>
          </cell>
        </row>
        <row r="2073">
          <cell r="C2073">
            <v>0</v>
          </cell>
          <cell r="D2073">
            <v>0</v>
          </cell>
          <cell r="F2073">
            <v>0</v>
          </cell>
          <cell r="G2073">
            <v>0</v>
          </cell>
          <cell r="H2073">
            <v>0</v>
          </cell>
          <cell r="I2073">
            <v>0</v>
          </cell>
          <cell r="M2073">
            <v>180.125</v>
          </cell>
          <cell r="N2073">
            <v>0</v>
          </cell>
        </row>
        <row r="2074">
          <cell r="C2074" t="str">
            <v xml:space="preserve">TOTAL </v>
          </cell>
          <cell r="I2074">
            <v>160</v>
          </cell>
        </row>
        <row r="2075">
          <cell r="C2075" t="str">
            <v>BDI %</v>
          </cell>
          <cell r="H2075">
            <v>0</v>
          </cell>
          <cell r="I2075">
            <v>0</v>
          </cell>
        </row>
        <row r="2076">
          <cell r="A2076">
            <v>76</v>
          </cell>
          <cell r="C2076" t="str">
            <v>TOTAL DO SERVIÇO</v>
          </cell>
          <cell r="I2076">
            <v>160</v>
          </cell>
          <cell r="K2076" t="e">
            <v>#REF!</v>
          </cell>
          <cell r="L2076" t="e">
            <v>#REF!</v>
          </cell>
        </row>
        <row r="2077">
          <cell r="C2077" t="str">
            <v>AGESPISA - AREAIS</v>
          </cell>
        </row>
        <row r="2079">
          <cell r="C2079" t="str">
            <v>COMPOSIÇÃO DE PREÇO UNITÁRIO</v>
          </cell>
        </row>
        <row r="2081">
          <cell r="B2081">
            <v>77</v>
          </cell>
          <cell r="C2081">
            <v>77</v>
          </cell>
          <cell r="D2081" t="str">
            <v>CONCRETO ARMADO  FCK=20MPA P/ESTRUT. C/LANC. E FORMA DE TABUA</v>
          </cell>
          <cell r="I2081" t="str">
            <v>M³</v>
          </cell>
          <cell r="K2081">
            <v>1009.55</v>
          </cell>
        </row>
        <row r="2083">
          <cell r="C2083" t="str">
            <v>CÓDIGO</v>
          </cell>
          <cell r="D2083" t="str">
            <v>DESCRIÇÃO DO SERVIÇO</v>
          </cell>
          <cell r="F2083" t="str">
            <v>UNIDADE</v>
          </cell>
          <cell r="G2083" t="str">
            <v>COEF.</v>
          </cell>
          <cell r="H2083" t="str">
            <v>PR. UNITÁRIO</v>
          </cell>
          <cell r="I2083" t="str">
            <v>PR. TOTAL</v>
          </cell>
        </row>
        <row r="2084">
          <cell r="C2084" t="str">
            <v>CA0097</v>
          </cell>
          <cell r="D2084" t="str">
            <v>CIMBRAMENTO DE MADEIRA</v>
          </cell>
          <cell r="F2084" t="str">
            <v>M3</v>
          </cell>
          <cell r="G2084">
            <v>1</v>
          </cell>
          <cell r="H2084">
            <v>9.587479876160991</v>
          </cell>
          <cell r="I2084">
            <v>9.59</v>
          </cell>
          <cell r="K2084" t="str">
            <v>CA0097</v>
          </cell>
          <cell r="L2084">
            <v>1</v>
          </cell>
          <cell r="M2084">
            <v>1009.55</v>
          </cell>
          <cell r="N2084">
            <v>1009.55</v>
          </cell>
        </row>
        <row r="2085">
          <cell r="C2085" t="str">
            <v>CA0154</v>
          </cell>
          <cell r="D2085" t="str">
            <v>ARMADURA DE AÇO CA 50,         FORNECIMENTO E COLOCAÇÃO</v>
          </cell>
          <cell r="F2085" t="str">
            <v>KG</v>
          </cell>
          <cell r="G2085">
            <v>80</v>
          </cell>
          <cell r="H2085">
            <v>5.4190959752321985</v>
          </cell>
          <cell r="I2085">
            <v>433.53</v>
          </cell>
          <cell r="K2085" t="str">
            <v>CA0154</v>
          </cell>
          <cell r="L2085">
            <v>80</v>
          </cell>
          <cell r="M2085">
            <v>1009.55</v>
          </cell>
          <cell r="N2085">
            <v>80764</v>
          </cell>
        </row>
        <row r="2086">
          <cell r="C2086" t="str">
            <v>CB0172</v>
          </cell>
          <cell r="D2086" t="str">
            <v>FORMA DE MADEIRA - COMUM</v>
          </cell>
          <cell r="F2086" t="str">
            <v>M2</v>
          </cell>
          <cell r="G2086">
            <v>6</v>
          </cell>
          <cell r="H2086">
            <v>20.656047678018577</v>
          </cell>
          <cell r="I2086">
            <v>123.94</v>
          </cell>
          <cell r="K2086" t="str">
            <v>CB0172</v>
          </cell>
          <cell r="L2086">
            <v>6</v>
          </cell>
          <cell r="M2086">
            <v>1009.55</v>
          </cell>
          <cell r="N2086">
            <v>6057.2999999999993</v>
          </cell>
        </row>
        <row r="2087">
          <cell r="C2087" t="str">
            <v>CC0846</v>
          </cell>
          <cell r="D2087" t="str">
            <v>CONCRETO PRE-MISTURADO FCK 20  MPa</v>
          </cell>
          <cell r="F2087" t="str">
            <v>M3</v>
          </cell>
          <cell r="G2087">
            <v>1</v>
          </cell>
          <cell r="H2087">
            <v>259.94656346749224</v>
          </cell>
          <cell r="I2087">
            <v>259.95</v>
          </cell>
          <cell r="K2087" t="str">
            <v>CC0846</v>
          </cell>
          <cell r="L2087">
            <v>1</v>
          </cell>
          <cell r="M2087">
            <v>1009.55</v>
          </cell>
          <cell r="N2087">
            <v>1009.55</v>
          </cell>
        </row>
        <row r="2088">
          <cell r="C2088">
            <v>0</v>
          </cell>
          <cell r="D2088">
            <v>0</v>
          </cell>
          <cell r="F2088">
            <v>0</v>
          </cell>
          <cell r="G2088">
            <v>0</v>
          </cell>
          <cell r="H2088">
            <v>0</v>
          </cell>
          <cell r="I2088">
            <v>0</v>
          </cell>
          <cell r="M2088">
            <v>1009.55</v>
          </cell>
          <cell r="N2088">
            <v>0</v>
          </cell>
        </row>
        <row r="2089">
          <cell r="C2089">
            <v>0</v>
          </cell>
          <cell r="D2089">
            <v>0</v>
          </cell>
          <cell r="F2089">
            <v>0</v>
          </cell>
          <cell r="G2089">
            <v>0</v>
          </cell>
          <cell r="H2089">
            <v>0</v>
          </cell>
          <cell r="I2089">
            <v>0</v>
          </cell>
          <cell r="M2089">
            <v>1009.55</v>
          </cell>
          <cell r="N2089">
            <v>0</v>
          </cell>
        </row>
        <row r="2090">
          <cell r="C2090">
            <v>0</v>
          </cell>
          <cell r="D2090">
            <v>0</v>
          </cell>
          <cell r="F2090">
            <v>0</v>
          </cell>
          <cell r="G2090">
            <v>0</v>
          </cell>
          <cell r="H2090">
            <v>0</v>
          </cell>
          <cell r="I2090">
            <v>0</v>
          </cell>
          <cell r="M2090">
            <v>1009.55</v>
          </cell>
          <cell r="N2090">
            <v>0</v>
          </cell>
        </row>
        <row r="2091">
          <cell r="C2091">
            <v>0</v>
          </cell>
          <cell r="D2091">
            <v>0</v>
          </cell>
          <cell r="F2091">
            <v>0</v>
          </cell>
          <cell r="G2091">
            <v>0</v>
          </cell>
          <cell r="H2091">
            <v>0</v>
          </cell>
          <cell r="I2091">
            <v>0</v>
          </cell>
          <cell r="M2091">
            <v>1009.55</v>
          </cell>
          <cell r="N2091">
            <v>0</v>
          </cell>
        </row>
        <row r="2092">
          <cell r="C2092">
            <v>0</v>
          </cell>
          <cell r="D2092">
            <v>0</v>
          </cell>
          <cell r="F2092">
            <v>0</v>
          </cell>
          <cell r="G2092">
            <v>0</v>
          </cell>
          <cell r="H2092">
            <v>0</v>
          </cell>
          <cell r="I2092">
            <v>0</v>
          </cell>
          <cell r="M2092">
            <v>1009.55</v>
          </cell>
          <cell r="N2092">
            <v>0</v>
          </cell>
        </row>
        <row r="2093">
          <cell r="C2093">
            <v>0</v>
          </cell>
          <cell r="D2093">
            <v>0</v>
          </cell>
          <cell r="F2093">
            <v>0</v>
          </cell>
          <cell r="G2093">
            <v>0</v>
          </cell>
          <cell r="H2093">
            <v>0</v>
          </cell>
          <cell r="I2093">
            <v>0</v>
          </cell>
          <cell r="M2093">
            <v>1009.55</v>
          </cell>
          <cell r="N2093">
            <v>0</v>
          </cell>
        </row>
        <row r="2094">
          <cell r="C2094">
            <v>0</v>
          </cell>
          <cell r="D2094">
            <v>0</v>
          </cell>
          <cell r="F2094">
            <v>0</v>
          </cell>
          <cell r="G2094">
            <v>0</v>
          </cell>
          <cell r="H2094">
            <v>0</v>
          </cell>
          <cell r="I2094">
            <v>0</v>
          </cell>
          <cell r="M2094">
            <v>1009.55</v>
          </cell>
          <cell r="N2094">
            <v>0</v>
          </cell>
        </row>
        <row r="2095">
          <cell r="C2095">
            <v>0</v>
          </cell>
          <cell r="D2095">
            <v>0</v>
          </cell>
          <cell r="F2095">
            <v>0</v>
          </cell>
          <cell r="G2095">
            <v>0</v>
          </cell>
          <cell r="H2095">
            <v>0</v>
          </cell>
          <cell r="I2095">
            <v>0</v>
          </cell>
          <cell r="M2095">
            <v>1009.55</v>
          </cell>
          <cell r="N2095">
            <v>0</v>
          </cell>
        </row>
        <row r="2096">
          <cell r="C2096">
            <v>0</v>
          </cell>
          <cell r="D2096">
            <v>0</v>
          </cell>
          <cell r="F2096">
            <v>0</v>
          </cell>
          <cell r="G2096">
            <v>0</v>
          </cell>
          <cell r="H2096">
            <v>0</v>
          </cell>
          <cell r="I2096">
            <v>0</v>
          </cell>
          <cell r="M2096">
            <v>1009.55</v>
          </cell>
          <cell r="N2096">
            <v>0</v>
          </cell>
        </row>
        <row r="2097">
          <cell r="C2097">
            <v>0</v>
          </cell>
          <cell r="D2097">
            <v>0</v>
          </cell>
          <cell r="F2097">
            <v>0</v>
          </cell>
          <cell r="G2097">
            <v>0</v>
          </cell>
          <cell r="H2097">
            <v>0</v>
          </cell>
          <cell r="I2097">
            <v>0</v>
          </cell>
          <cell r="M2097">
            <v>1009.55</v>
          </cell>
          <cell r="N2097">
            <v>0</v>
          </cell>
        </row>
        <row r="2098">
          <cell r="C2098">
            <v>0</v>
          </cell>
          <cell r="D2098">
            <v>0</v>
          </cell>
          <cell r="F2098">
            <v>0</v>
          </cell>
          <cell r="G2098">
            <v>0</v>
          </cell>
          <cell r="H2098">
            <v>0</v>
          </cell>
          <cell r="I2098">
            <v>0</v>
          </cell>
          <cell r="M2098">
            <v>1009.55</v>
          </cell>
          <cell r="N2098">
            <v>0</v>
          </cell>
        </row>
        <row r="2099">
          <cell r="C2099">
            <v>0</v>
          </cell>
          <cell r="D2099">
            <v>0</v>
          </cell>
          <cell r="F2099">
            <v>0</v>
          </cell>
          <cell r="G2099">
            <v>0</v>
          </cell>
          <cell r="H2099">
            <v>0</v>
          </cell>
          <cell r="I2099">
            <v>0</v>
          </cell>
          <cell r="M2099">
            <v>1009.55</v>
          </cell>
          <cell r="N2099">
            <v>0</v>
          </cell>
        </row>
        <row r="2100">
          <cell r="C2100">
            <v>0</v>
          </cell>
          <cell r="D2100">
            <v>0</v>
          </cell>
          <cell r="F2100">
            <v>0</v>
          </cell>
          <cell r="G2100">
            <v>0</v>
          </cell>
          <cell r="H2100">
            <v>0</v>
          </cell>
          <cell r="I2100">
            <v>0</v>
          </cell>
          <cell r="M2100">
            <v>1009.55</v>
          </cell>
          <cell r="N2100">
            <v>0</v>
          </cell>
        </row>
        <row r="2101">
          <cell r="C2101">
            <v>0</v>
          </cell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M2101">
            <v>1009.55</v>
          </cell>
          <cell r="N2101">
            <v>0</v>
          </cell>
        </row>
        <row r="2102">
          <cell r="C2102">
            <v>0</v>
          </cell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M2102">
            <v>1009.55</v>
          </cell>
          <cell r="N2102">
            <v>0</v>
          </cell>
        </row>
        <row r="2103">
          <cell r="C2103">
            <v>0</v>
          </cell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M2103">
            <v>1009.55</v>
          </cell>
          <cell r="N2103">
            <v>0</v>
          </cell>
        </row>
        <row r="2104">
          <cell r="C2104">
            <v>0</v>
          </cell>
          <cell r="D2104">
            <v>0</v>
          </cell>
          <cell r="F2104">
            <v>0</v>
          </cell>
          <cell r="G2104">
            <v>0</v>
          </cell>
          <cell r="H2104">
            <v>0</v>
          </cell>
          <cell r="I2104">
            <v>0</v>
          </cell>
          <cell r="M2104">
            <v>1009.55</v>
          </cell>
          <cell r="N2104">
            <v>0</v>
          </cell>
        </row>
        <row r="2105">
          <cell r="C2105" t="str">
            <v xml:space="preserve">TOTAL </v>
          </cell>
          <cell r="I2105">
            <v>827.01</v>
          </cell>
        </row>
        <row r="2106">
          <cell r="C2106" t="str">
            <v>BDI %</v>
          </cell>
          <cell r="H2106">
            <v>0</v>
          </cell>
          <cell r="I2106">
            <v>0</v>
          </cell>
        </row>
        <row r="2107">
          <cell r="A2107">
            <v>77</v>
          </cell>
          <cell r="C2107" t="str">
            <v>TOTAL DO SERVIÇO</v>
          </cell>
          <cell r="I2107">
            <v>827.01</v>
          </cell>
          <cell r="K2107" t="e">
            <v>#REF!</v>
          </cell>
          <cell r="L2107" t="e">
            <v>#REF!</v>
          </cell>
        </row>
        <row r="2108">
          <cell r="C2108" t="str">
            <v>AGESPISA - AREAIS</v>
          </cell>
        </row>
        <row r="2110">
          <cell r="C2110" t="str">
            <v>COMPOSIÇÃO DE PREÇO UNITÁRIO</v>
          </cell>
        </row>
        <row r="2112">
          <cell r="B2112">
            <v>78</v>
          </cell>
          <cell r="C2112">
            <v>78</v>
          </cell>
          <cell r="D2112" t="str">
            <v xml:space="preserve">PASSADIÇO DE MADEIRA                                                                                                                                                                                </v>
          </cell>
          <cell r="I2112" t="str">
            <v>M2</v>
          </cell>
          <cell r="K2112">
            <v>21.55</v>
          </cell>
        </row>
        <row r="2114">
          <cell r="C2114" t="str">
            <v>CÓDIGO</v>
          </cell>
          <cell r="D2114" t="str">
            <v>DESCRIÇÃO DO SERVIÇO</v>
          </cell>
          <cell r="F2114" t="str">
            <v>UNIDADE</v>
          </cell>
          <cell r="G2114" t="str">
            <v>COEF.</v>
          </cell>
          <cell r="H2114" t="str">
            <v>PR. UNITÁRIO</v>
          </cell>
          <cell r="I2114" t="str">
            <v>PR. TOTAL</v>
          </cell>
        </row>
        <row r="2115">
          <cell r="C2115" t="str">
            <v>IH0074</v>
          </cell>
          <cell r="D2115" t="str">
            <v>PEDREIRO</v>
          </cell>
          <cell r="F2115" t="str">
            <v>H</v>
          </cell>
          <cell r="G2115">
            <v>0.8</v>
          </cell>
          <cell r="H2115">
            <v>6.2786377708978325</v>
          </cell>
          <cell r="I2115">
            <v>5.0199999999999996</v>
          </cell>
          <cell r="K2115" t="str">
            <v>IH0074</v>
          </cell>
          <cell r="L2115">
            <v>0.8</v>
          </cell>
          <cell r="M2115">
            <v>21.55</v>
          </cell>
          <cell r="N2115">
            <v>17.240000000000002</v>
          </cell>
        </row>
        <row r="2116">
          <cell r="C2116" t="str">
            <v>IH0107</v>
          </cell>
          <cell r="D2116" t="str">
            <v>AJUDANTE</v>
          </cell>
          <cell r="F2116" t="str">
            <v>H</v>
          </cell>
          <cell r="G2116">
            <v>0.8</v>
          </cell>
          <cell r="H2116">
            <v>4.4723219814241482</v>
          </cell>
          <cell r="I2116">
            <v>3.58</v>
          </cell>
          <cell r="K2116" t="str">
            <v>IH0107</v>
          </cell>
          <cell r="L2116">
            <v>0.8</v>
          </cell>
          <cell r="M2116">
            <v>21.55</v>
          </cell>
          <cell r="N2116">
            <v>17.240000000000002</v>
          </cell>
        </row>
        <row r="2117">
          <cell r="C2117" t="str">
            <v>IM0628</v>
          </cell>
          <cell r="D2117" t="str">
            <v>TÁBUA DE PINUS DE PRIMEIRA -   30 X 2,5 CM</v>
          </cell>
          <cell r="F2117" t="str">
            <v>M2</v>
          </cell>
          <cell r="G2117">
            <v>0.1</v>
          </cell>
          <cell r="H2117">
            <v>19.100000000000001</v>
          </cell>
          <cell r="I2117">
            <v>1.91</v>
          </cell>
          <cell r="K2117" t="str">
            <v>IM0628</v>
          </cell>
          <cell r="L2117">
            <v>0.1</v>
          </cell>
          <cell r="M2117">
            <v>21.55</v>
          </cell>
          <cell r="N2117">
            <v>2.1550000000000002</v>
          </cell>
        </row>
        <row r="2118">
          <cell r="C2118" t="str">
            <v>IM3676</v>
          </cell>
          <cell r="D2118" t="str">
            <v>PONTALETE DE PINHO 3 x 3       (pol.)</v>
          </cell>
          <cell r="F2118" t="str">
            <v>M</v>
          </cell>
          <cell r="G2118">
            <v>1</v>
          </cell>
          <cell r="H2118">
            <v>3.3</v>
          </cell>
          <cell r="I2118">
            <v>3.3</v>
          </cell>
          <cell r="K2118" t="str">
            <v>IM3676</v>
          </cell>
          <cell r="L2118">
            <v>1</v>
          </cell>
          <cell r="M2118">
            <v>21.55</v>
          </cell>
          <cell r="N2118">
            <v>21.55</v>
          </cell>
        </row>
        <row r="2119">
          <cell r="C2119" t="str">
            <v>IM3678</v>
          </cell>
          <cell r="D2119" t="str">
            <v>PREGO (MEDIA DAS BITOLAS)</v>
          </cell>
          <cell r="F2119" t="str">
            <v>KG</v>
          </cell>
          <cell r="G2119">
            <v>0.1</v>
          </cell>
          <cell r="H2119">
            <v>4.8</v>
          </cell>
          <cell r="I2119">
            <v>0.48</v>
          </cell>
          <cell r="K2119" t="str">
            <v>IM3678</v>
          </cell>
          <cell r="L2119">
            <v>0.1</v>
          </cell>
          <cell r="M2119">
            <v>21.55</v>
          </cell>
          <cell r="N2119">
            <v>2.1550000000000002</v>
          </cell>
        </row>
        <row r="2120">
          <cell r="C2120">
            <v>0</v>
          </cell>
          <cell r="D2120">
            <v>0</v>
          </cell>
          <cell r="F2120">
            <v>0</v>
          </cell>
          <cell r="G2120">
            <v>0</v>
          </cell>
          <cell r="H2120">
            <v>0</v>
          </cell>
          <cell r="I2120">
            <v>0</v>
          </cell>
          <cell r="M2120">
            <v>21.55</v>
          </cell>
          <cell r="N2120">
            <v>0</v>
          </cell>
        </row>
        <row r="2121">
          <cell r="C2121">
            <v>0</v>
          </cell>
          <cell r="D2121">
            <v>0</v>
          </cell>
          <cell r="F2121">
            <v>0</v>
          </cell>
          <cell r="G2121">
            <v>0</v>
          </cell>
          <cell r="H2121">
            <v>0</v>
          </cell>
          <cell r="I2121">
            <v>0</v>
          </cell>
          <cell r="M2121">
            <v>21.55</v>
          </cell>
          <cell r="N2121">
            <v>0</v>
          </cell>
        </row>
        <row r="2122">
          <cell r="C2122">
            <v>0</v>
          </cell>
          <cell r="D2122">
            <v>0</v>
          </cell>
          <cell r="F2122">
            <v>0</v>
          </cell>
          <cell r="G2122">
            <v>0</v>
          </cell>
          <cell r="H2122">
            <v>0</v>
          </cell>
          <cell r="I2122">
            <v>0</v>
          </cell>
          <cell r="M2122">
            <v>21.55</v>
          </cell>
          <cell r="N2122">
            <v>0</v>
          </cell>
        </row>
        <row r="2123">
          <cell r="C2123">
            <v>0</v>
          </cell>
          <cell r="D2123">
            <v>0</v>
          </cell>
          <cell r="F2123">
            <v>0</v>
          </cell>
          <cell r="G2123">
            <v>0</v>
          </cell>
          <cell r="H2123">
            <v>0</v>
          </cell>
          <cell r="I2123">
            <v>0</v>
          </cell>
          <cell r="M2123">
            <v>21.55</v>
          </cell>
          <cell r="N2123">
            <v>0</v>
          </cell>
        </row>
        <row r="2124">
          <cell r="C2124">
            <v>0</v>
          </cell>
          <cell r="D2124">
            <v>0</v>
          </cell>
          <cell r="F2124">
            <v>0</v>
          </cell>
          <cell r="G2124">
            <v>0</v>
          </cell>
          <cell r="H2124">
            <v>0</v>
          </cell>
          <cell r="I2124">
            <v>0</v>
          </cell>
          <cell r="M2124">
            <v>21.55</v>
          </cell>
          <cell r="N2124">
            <v>0</v>
          </cell>
        </row>
        <row r="2125">
          <cell r="C2125">
            <v>0</v>
          </cell>
          <cell r="D2125">
            <v>0</v>
          </cell>
          <cell r="F2125">
            <v>0</v>
          </cell>
          <cell r="G2125">
            <v>0</v>
          </cell>
          <cell r="H2125">
            <v>0</v>
          </cell>
          <cell r="I2125">
            <v>0</v>
          </cell>
          <cell r="M2125">
            <v>21.55</v>
          </cell>
          <cell r="N2125">
            <v>0</v>
          </cell>
        </row>
        <row r="2126">
          <cell r="C2126">
            <v>0</v>
          </cell>
          <cell r="D2126">
            <v>0</v>
          </cell>
          <cell r="F2126">
            <v>0</v>
          </cell>
          <cell r="G2126">
            <v>0</v>
          </cell>
          <cell r="H2126">
            <v>0</v>
          </cell>
          <cell r="I2126">
            <v>0</v>
          </cell>
          <cell r="M2126">
            <v>21.55</v>
          </cell>
          <cell r="N2126">
            <v>0</v>
          </cell>
        </row>
        <row r="2127">
          <cell r="C2127">
            <v>0</v>
          </cell>
          <cell r="D2127">
            <v>0</v>
          </cell>
          <cell r="F2127">
            <v>0</v>
          </cell>
          <cell r="G2127">
            <v>0</v>
          </cell>
          <cell r="H2127">
            <v>0</v>
          </cell>
          <cell r="I2127">
            <v>0</v>
          </cell>
          <cell r="M2127">
            <v>21.55</v>
          </cell>
          <cell r="N2127">
            <v>0</v>
          </cell>
        </row>
        <row r="2128">
          <cell r="C2128">
            <v>0</v>
          </cell>
          <cell r="D2128">
            <v>0</v>
          </cell>
          <cell r="F2128">
            <v>0</v>
          </cell>
          <cell r="G2128">
            <v>0</v>
          </cell>
          <cell r="H2128">
            <v>0</v>
          </cell>
          <cell r="I2128">
            <v>0</v>
          </cell>
          <cell r="M2128">
            <v>21.55</v>
          </cell>
          <cell r="N2128">
            <v>0</v>
          </cell>
        </row>
        <row r="2129">
          <cell r="C2129">
            <v>0</v>
          </cell>
          <cell r="D2129">
            <v>0</v>
          </cell>
          <cell r="F2129">
            <v>0</v>
          </cell>
          <cell r="G2129">
            <v>0</v>
          </cell>
          <cell r="H2129">
            <v>0</v>
          </cell>
          <cell r="I2129">
            <v>0</v>
          </cell>
          <cell r="M2129">
            <v>21.55</v>
          </cell>
          <cell r="N2129">
            <v>0</v>
          </cell>
        </row>
        <row r="2130">
          <cell r="C2130">
            <v>0</v>
          </cell>
          <cell r="D2130">
            <v>0</v>
          </cell>
          <cell r="F2130">
            <v>0</v>
          </cell>
          <cell r="G2130">
            <v>0</v>
          </cell>
          <cell r="H2130">
            <v>0</v>
          </cell>
          <cell r="I2130">
            <v>0</v>
          </cell>
          <cell r="M2130">
            <v>21.55</v>
          </cell>
          <cell r="N2130">
            <v>0</v>
          </cell>
        </row>
        <row r="2131">
          <cell r="C2131">
            <v>0</v>
          </cell>
          <cell r="D2131">
            <v>0</v>
          </cell>
          <cell r="F2131">
            <v>0</v>
          </cell>
          <cell r="G2131">
            <v>0</v>
          </cell>
          <cell r="H2131">
            <v>0</v>
          </cell>
          <cell r="I2131">
            <v>0</v>
          </cell>
          <cell r="M2131">
            <v>21.55</v>
          </cell>
          <cell r="N2131">
            <v>0</v>
          </cell>
        </row>
        <row r="2132">
          <cell r="C2132">
            <v>0</v>
          </cell>
          <cell r="D2132">
            <v>0</v>
          </cell>
          <cell r="F2132">
            <v>0</v>
          </cell>
          <cell r="G2132">
            <v>0</v>
          </cell>
          <cell r="H2132">
            <v>0</v>
          </cell>
          <cell r="I2132">
            <v>0</v>
          </cell>
          <cell r="M2132">
            <v>21.55</v>
          </cell>
          <cell r="N2132">
            <v>0</v>
          </cell>
        </row>
        <row r="2133">
          <cell r="C2133">
            <v>0</v>
          </cell>
          <cell r="D2133">
            <v>0</v>
          </cell>
          <cell r="F2133">
            <v>0</v>
          </cell>
          <cell r="G2133">
            <v>0</v>
          </cell>
          <cell r="H2133">
            <v>0</v>
          </cell>
          <cell r="I2133">
            <v>0</v>
          </cell>
          <cell r="M2133">
            <v>21.55</v>
          </cell>
          <cell r="N2133">
            <v>0</v>
          </cell>
        </row>
        <row r="2134">
          <cell r="C2134">
            <v>0</v>
          </cell>
          <cell r="D2134">
            <v>0</v>
          </cell>
          <cell r="F2134">
            <v>0</v>
          </cell>
          <cell r="G2134">
            <v>0</v>
          </cell>
          <cell r="H2134">
            <v>0</v>
          </cell>
          <cell r="I2134">
            <v>0</v>
          </cell>
          <cell r="M2134">
            <v>21.55</v>
          </cell>
          <cell r="N2134">
            <v>0</v>
          </cell>
        </row>
        <row r="2135">
          <cell r="C2135">
            <v>0</v>
          </cell>
          <cell r="D2135">
            <v>0</v>
          </cell>
          <cell r="F2135">
            <v>0</v>
          </cell>
          <cell r="G2135">
            <v>0</v>
          </cell>
          <cell r="H2135">
            <v>0</v>
          </cell>
          <cell r="I2135">
            <v>0</v>
          </cell>
          <cell r="M2135">
            <v>21.55</v>
          </cell>
          <cell r="N2135">
            <v>0</v>
          </cell>
        </row>
        <row r="2136">
          <cell r="C2136" t="str">
            <v xml:space="preserve">TOTAL </v>
          </cell>
          <cell r="I2136">
            <v>14.29</v>
          </cell>
        </row>
        <row r="2137">
          <cell r="C2137" t="str">
            <v>BDI %</v>
          </cell>
          <cell r="H2137">
            <v>0</v>
          </cell>
          <cell r="I2137">
            <v>0</v>
          </cell>
        </row>
        <row r="2138">
          <cell r="A2138">
            <v>78</v>
          </cell>
          <cell r="C2138" t="str">
            <v>TOTAL DO SERVIÇO</v>
          </cell>
          <cell r="I2138">
            <v>14.29</v>
          </cell>
          <cell r="K2138" t="e">
            <v>#REF!</v>
          </cell>
          <cell r="L2138" t="e">
            <v>#REF!</v>
          </cell>
        </row>
        <row r="2139">
          <cell r="C2139" t="str">
            <v>AGESPISA - AREAIS</v>
          </cell>
        </row>
        <row r="2141">
          <cell r="C2141" t="str">
            <v>COMPOSIÇÃO DE PREÇO UNITÁRIO</v>
          </cell>
        </row>
        <row r="2143">
          <cell r="B2143">
            <v>80</v>
          </cell>
          <cell r="C2143">
            <v>80</v>
          </cell>
          <cell r="D2143" t="str">
            <v>Alvenaria de embasamento de pedra argamassada</v>
          </cell>
          <cell r="I2143" t="str">
            <v>m³</v>
          </cell>
          <cell r="K2143">
            <v>325.74</v>
          </cell>
        </row>
        <row r="2145">
          <cell r="C2145" t="str">
            <v>CÓDIGO</v>
          </cell>
          <cell r="D2145" t="str">
            <v>DESCRIÇÃO DO SERVIÇO</v>
          </cell>
          <cell r="F2145" t="str">
            <v>UNIDADE</v>
          </cell>
          <cell r="G2145" t="str">
            <v>COEF.</v>
          </cell>
          <cell r="H2145" t="str">
            <v>PR. UNITÁRIO</v>
          </cell>
          <cell r="I2145" t="str">
            <v>PR. TOTAL</v>
          </cell>
        </row>
        <row r="2146">
          <cell r="C2146" t="str">
            <v>IH0006</v>
          </cell>
          <cell r="D2146" t="str">
            <v>SERVENTE</v>
          </cell>
          <cell r="F2146" t="str">
            <v>H</v>
          </cell>
          <cell r="G2146">
            <v>12</v>
          </cell>
          <cell r="H2146">
            <v>4.4723219814241482</v>
          </cell>
          <cell r="I2146">
            <v>53.67</v>
          </cell>
          <cell r="K2146" t="str">
            <v>IH0006</v>
          </cell>
          <cell r="L2146">
            <v>12</v>
          </cell>
          <cell r="M2146">
            <v>325.74</v>
          </cell>
          <cell r="N2146">
            <v>3908.88</v>
          </cell>
        </row>
        <row r="2147">
          <cell r="C2147" t="str">
            <v>IH0074</v>
          </cell>
          <cell r="D2147" t="str">
            <v>PEDREIRO</v>
          </cell>
          <cell r="F2147" t="str">
            <v>H</v>
          </cell>
          <cell r="G2147">
            <v>8</v>
          </cell>
          <cell r="H2147">
            <v>6.2786377708978325</v>
          </cell>
          <cell r="I2147">
            <v>50.23</v>
          </cell>
          <cell r="K2147" t="str">
            <v>IH0074</v>
          </cell>
          <cell r="L2147">
            <v>8</v>
          </cell>
          <cell r="M2147">
            <v>325.74</v>
          </cell>
          <cell r="N2147">
            <v>2605.92</v>
          </cell>
        </row>
        <row r="2148">
          <cell r="C2148" t="str">
            <v>IM0611</v>
          </cell>
          <cell r="D2148" t="str">
            <v>AREIA</v>
          </cell>
          <cell r="F2148" t="str">
            <v>M3</v>
          </cell>
          <cell r="G2148">
            <v>0.36480000000000001</v>
          </cell>
          <cell r="H2148">
            <v>26</v>
          </cell>
          <cell r="I2148">
            <v>9.48</v>
          </cell>
          <cell r="K2148" t="str">
            <v>IM0611</v>
          </cell>
          <cell r="L2148">
            <v>0.36480000000000001</v>
          </cell>
          <cell r="M2148">
            <v>325.74</v>
          </cell>
          <cell r="N2148">
            <v>118.82995200000001</v>
          </cell>
        </row>
        <row r="2149">
          <cell r="C2149" t="str">
            <v>IM0616</v>
          </cell>
          <cell r="D2149" t="str">
            <v>PEDRA DE MÃO</v>
          </cell>
          <cell r="F2149" t="str">
            <v>M3</v>
          </cell>
          <cell r="G2149">
            <v>1.3</v>
          </cell>
          <cell r="H2149">
            <v>54</v>
          </cell>
          <cell r="I2149">
            <v>70.2</v>
          </cell>
          <cell r="K2149" t="str">
            <v>IM0616</v>
          </cell>
          <cell r="L2149">
            <v>1.3</v>
          </cell>
          <cell r="M2149">
            <v>325.74</v>
          </cell>
          <cell r="N2149">
            <v>423.46200000000005</v>
          </cell>
        </row>
        <row r="2150">
          <cell r="C2150" t="str">
            <v>IM3691</v>
          </cell>
          <cell r="D2150" t="str">
            <v>CIMENTO PORTLAND</v>
          </cell>
          <cell r="F2150" t="str">
            <v>KG</v>
          </cell>
          <cell r="G2150">
            <v>109.5</v>
          </cell>
          <cell r="H2150">
            <v>0.35</v>
          </cell>
          <cell r="I2150">
            <v>38.33</v>
          </cell>
          <cell r="K2150" t="str">
            <v>IM3691</v>
          </cell>
          <cell r="L2150">
            <v>109.5</v>
          </cell>
          <cell r="M2150">
            <v>325.74</v>
          </cell>
          <cell r="N2150">
            <v>35668.53</v>
          </cell>
        </row>
        <row r="2151">
          <cell r="C2151">
            <v>0</v>
          </cell>
          <cell r="D2151">
            <v>0</v>
          </cell>
          <cell r="F2151">
            <v>0</v>
          </cell>
          <cell r="G2151">
            <v>0</v>
          </cell>
          <cell r="H2151">
            <v>0</v>
          </cell>
          <cell r="I2151">
            <v>0</v>
          </cell>
          <cell r="M2151">
            <v>325.74</v>
          </cell>
          <cell r="N2151">
            <v>0</v>
          </cell>
        </row>
        <row r="2152">
          <cell r="C2152">
            <v>0</v>
          </cell>
          <cell r="D2152">
            <v>0</v>
          </cell>
          <cell r="F2152">
            <v>0</v>
          </cell>
          <cell r="G2152">
            <v>0</v>
          </cell>
          <cell r="H2152">
            <v>0</v>
          </cell>
          <cell r="I2152">
            <v>0</v>
          </cell>
          <cell r="M2152">
            <v>325.74</v>
          </cell>
          <cell r="N2152">
            <v>0</v>
          </cell>
        </row>
        <row r="2153">
          <cell r="C2153">
            <v>0</v>
          </cell>
          <cell r="D2153">
            <v>0</v>
          </cell>
          <cell r="F2153">
            <v>0</v>
          </cell>
          <cell r="G2153">
            <v>0</v>
          </cell>
          <cell r="H2153">
            <v>0</v>
          </cell>
          <cell r="I2153">
            <v>0</v>
          </cell>
          <cell r="M2153">
            <v>325.74</v>
          </cell>
          <cell r="N2153">
            <v>0</v>
          </cell>
        </row>
        <row r="2154">
          <cell r="C2154">
            <v>0</v>
          </cell>
          <cell r="D2154">
            <v>0</v>
          </cell>
          <cell r="F2154">
            <v>0</v>
          </cell>
          <cell r="G2154">
            <v>0</v>
          </cell>
          <cell r="H2154">
            <v>0</v>
          </cell>
          <cell r="I2154">
            <v>0</v>
          </cell>
          <cell r="M2154">
            <v>325.74</v>
          </cell>
          <cell r="N2154">
            <v>0</v>
          </cell>
        </row>
        <row r="2155">
          <cell r="C2155">
            <v>0</v>
          </cell>
          <cell r="D2155">
            <v>0</v>
          </cell>
          <cell r="F2155">
            <v>0</v>
          </cell>
          <cell r="G2155">
            <v>0</v>
          </cell>
          <cell r="H2155">
            <v>0</v>
          </cell>
          <cell r="I2155">
            <v>0</v>
          </cell>
          <cell r="M2155">
            <v>325.74</v>
          </cell>
          <cell r="N2155">
            <v>0</v>
          </cell>
        </row>
        <row r="2156">
          <cell r="C2156">
            <v>0</v>
          </cell>
          <cell r="D2156">
            <v>0</v>
          </cell>
          <cell r="F2156">
            <v>0</v>
          </cell>
          <cell r="G2156">
            <v>0</v>
          </cell>
          <cell r="H2156">
            <v>0</v>
          </cell>
          <cell r="I2156">
            <v>0</v>
          </cell>
          <cell r="M2156">
            <v>325.74</v>
          </cell>
          <cell r="N2156">
            <v>0</v>
          </cell>
        </row>
        <row r="2157">
          <cell r="C2157">
            <v>0</v>
          </cell>
          <cell r="D2157">
            <v>0</v>
          </cell>
          <cell r="F2157">
            <v>0</v>
          </cell>
          <cell r="G2157">
            <v>0</v>
          </cell>
          <cell r="H2157">
            <v>0</v>
          </cell>
          <cell r="I2157">
            <v>0</v>
          </cell>
          <cell r="M2157">
            <v>325.74</v>
          </cell>
          <cell r="N2157">
            <v>0</v>
          </cell>
        </row>
        <row r="2158">
          <cell r="C2158">
            <v>0</v>
          </cell>
          <cell r="D2158">
            <v>0</v>
          </cell>
          <cell r="F2158">
            <v>0</v>
          </cell>
          <cell r="G2158">
            <v>0</v>
          </cell>
          <cell r="H2158">
            <v>0</v>
          </cell>
          <cell r="I2158">
            <v>0</v>
          </cell>
          <cell r="M2158">
            <v>325.74</v>
          </cell>
          <cell r="N2158">
            <v>0</v>
          </cell>
        </row>
        <row r="2159">
          <cell r="C2159">
            <v>0</v>
          </cell>
          <cell r="D2159">
            <v>0</v>
          </cell>
          <cell r="F2159">
            <v>0</v>
          </cell>
          <cell r="G2159">
            <v>0</v>
          </cell>
          <cell r="H2159">
            <v>0</v>
          </cell>
          <cell r="I2159">
            <v>0</v>
          </cell>
          <cell r="M2159">
            <v>325.74</v>
          </cell>
          <cell r="N2159">
            <v>0</v>
          </cell>
        </row>
        <row r="2160">
          <cell r="C2160">
            <v>0</v>
          </cell>
          <cell r="D2160">
            <v>0</v>
          </cell>
          <cell r="F2160">
            <v>0</v>
          </cell>
          <cell r="G2160">
            <v>0</v>
          </cell>
          <cell r="H2160">
            <v>0</v>
          </cell>
          <cell r="I2160">
            <v>0</v>
          </cell>
          <cell r="M2160">
            <v>325.74</v>
          </cell>
          <cell r="N2160">
            <v>0</v>
          </cell>
        </row>
        <row r="2161">
          <cell r="C2161">
            <v>0</v>
          </cell>
          <cell r="D2161">
            <v>0</v>
          </cell>
          <cell r="F2161">
            <v>0</v>
          </cell>
          <cell r="G2161">
            <v>0</v>
          </cell>
          <cell r="H2161">
            <v>0</v>
          </cell>
          <cell r="I2161">
            <v>0</v>
          </cell>
          <cell r="M2161">
            <v>325.74</v>
          </cell>
          <cell r="N2161">
            <v>0</v>
          </cell>
        </row>
        <row r="2162">
          <cell r="C2162">
            <v>0</v>
          </cell>
          <cell r="D2162">
            <v>0</v>
          </cell>
          <cell r="F2162">
            <v>0</v>
          </cell>
          <cell r="G2162">
            <v>0</v>
          </cell>
          <cell r="H2162">
            <v>0</v>
          </cell>
          <cell r="I2162">
            <v>0</v>
          </cell>
          <cell r="M2162">
            <v>325.74</v>
          </cell>
          <cell r="N2162">
            <v>0</v>
          </cell>
        </row>
        <row r="2163">
          <cell r="C2163">
            <v>0</v>
          </cell>
          <cell r="D2163">
            <v>0</v>
          </cell>
          <cell r="F2163">
            <v>0</v>
          </cell>
          <cell r="G2163">
            <v>0</v>
          </cell>
          <cell r="H2163">
            <v>0</v>
          </cell>
          <cell r="I2163">
            <v>0</v>
          </cell>
          <cell r="M2163">
            <v>325.74</v>
          </cell>
          <cell r="N2163">
            <v>0</v>
          </cell>
        </row>
        <row r="2164">
          <cell r="C2164">
            <v>0</v>
          </cell>
          <cell r="D2164">
            <v>0</v>
          </cell>
          <cell r="F2164">
            <v>0</v>
          </cell>
          <cell r="G2164">
            <v>0</v>
          </cell>
          <cell r="H2164">
            <v>0</v>
          </cell>
          <cell r="I2164">
            <v>0</v>
          </cell>
          <cell r="M2164">
            <v>325.74</v>
          </cell>
          <cell r="N2164">
            <v>0</v>
          </cell>
        </row>
        <row r="2165">
          <cell r="C2165">
            <v>0</v>
          </cell>
          <cell r="D2165">
            <v>0</v>
          </cell>
          <cell r="F2165">
            <v>0</v>
          </cell>
          <cell r="G2165">
            <v>0</v>
          </cell>
          <cell r="H2165">
            <v>0</v>
          </cell>
          <cell r="I2165">
            <v>0</v>
          </cell>
          <cell r="M2165">
            <v>325.74</v>
          </cell>
          <cell r="N2165">
            <v>0</v>
          </cell>
        </row>
        <row r="2166">
          <cell r="C2166">
            <v>0</v>
          </cell>
          <cell r="D2166">
            <v>0</v>
          </cell>
          <cell r="F2166">
            <v>0</v>
          </cell>
          <cell r="G2166">
            <v>0</v>
          </cell>
          <cell r="H2166">
            <v>0</v>
          </cell>
          <cell r="I2166">
            <v>0</v>
          </cell>
          <cell r="M2166">
            <v>325.74</v>
          </cell>
          <cell r="N2166">
            <v>0</v>
          </cell>
        </row>
        <row r="2167">
          <cell r="C2167" t="str">
            <v xml:space="preserve">TOTAL </v>
          </cell>
          <cell r="I2167">
            <v>221.91000000000003</v>
          </cell>
        </row>
        <row r="2168">
          <cell r="C2168" t="str">
            <v>BDI %</v>
          </cell>
          <cell r="H2168">
            <v>0</v>
          </cell>
          <cell r="I2168">
            <v>0</v>
          </cell>
        </row>
        <row r="2169">
          <cell r="A2169">
            <v>80</v>
          </cell>
          <cell r="C2169" t="str">
            <v>TOTAL DO SERVIÇO</v>
          </cell>
          <cell r="I2169">
            <v>221.91000000000003</v>
          </cell>
          <cell r="K2169" t="e">
            <v>#REF!</v>
          </cell>
          <cell r="L2169" t="e">
            <v>#REF!</v>
          </cell>
        </row>
        <row r="2170">
          <cell r="C2170" t="str">
            <v>AGESPISA - AREAIS</v>
          </cell>
        </row>
        <row r="2172">
          <cell r="C2172" t="str">
            <v>COMPOSIÇÃO DE PREÇO UNITÁRIO</v>
          </cell>
        </row>
        <row r="2174">
          <cell r="B2174">
            <v>81</v>
          </cell>
          <cell r="C2174">
            <v>81</v>
          </cell>
          <cell r="D2174" t="str">
            <v>RETIRADA DE PAVIMENTAÇÃO EM PASSEIO CIMENTADO</v>
          </cell>
          <cell r="I2174" t="str">
            <v>M2</v>
          </cell>
          <cell r="K2174">
            <v>5.83</v>
          </cell>
        </row>
        <row r="2176">
          <cell r="C2176" t="str">
            <v>CÓDIGO</v>
          </cell>
          <cell r="D2176" t="str">
            <v>DESCRIÇÃO DO SERVIÇO</v>
          </cell>
          <cell r="F2176" t="str">
            <v>UNIDADE</v>
          </cell>
          <cell r="G2176" t="str">
            <v>COEF.</v>
          </cell>
          <cell r="H2176" t="str">
            <v>PR. UNITÁRIO</v>
          </cell>
          <cell r="I2176" t="str">
            <v>PR. TOTAL</v>
          </cell>
        </row>
        <row r="2177">
          <cell r="C2177" t="str">
            <v>IH0006</v>
          </cell>
          <cell r="D2177" t="str">
            <v>SERVENTE</v>
          </cell>
          <cell r="F2177" t="str">
            <v>H</v>
          </cell>
          <cell r="G2177">
            <v>0.8</v>
          </cell>
          <cell r="H2177">
            <v>4.4723219814241482</v>
          </cell>
          <cell r="I2177">
            <v>3.58</v>
          </cell>
          <cell r="K2177" t="str">
            <v>IH0006</v>
          </cell>
          <cell r="L2177">
            <v>0.8</v>
          </cell>
          <cell r="M2177">
            <v>5.83</v>
          </cell>
          <cell r="N2177">
            <v>4.6640000000000006</v>
          </cell>
        </row>
        <row r="2178">
          <cell r="C2178" t="str">
            <v>IH0074</v>
          </cell>
          <cell r="D2178" t="str">
            <v>PEDREIRO</v>
          </cell>
          <cell r="F2178" t="str">
            <v>H</v>
          </cell>
          <cell r="G2178">
            <v>0.1</v>
          </cell>
          <cell r="H2178">
            <v>6.2786377708978325</v>
          </cell>
          <cell r="I2178">
            <v>0.63</v>
          </cell>
          <cell r="K2178" t="str">
            <v>IH0074</v>
          </cell>
          <cell r="L2178">
            <v>0.1</v>
          </cell>
          <cell r="M2178">
            <v>5.83</v>
          </cell>
          <cell r="N2178">
            <v>0.58300000000000007</v>
          </cell>
        </row>
        <row r="2179">
          <cell r="C2179">
            <v>0</v>
          </cell>
          <cell r="D2179">
            <v>0</v>
          </cell>
          <cell r="F2179">
            <v>0</v>
          </cell>
          <cell r="G2179">
            <v>0</v>
          </cell>
          <cell r="H2179">
            <v>0</v>
          </cell>
          <cell r="I2179">
            <v>0</v>
          </cell>
          <cell r="M2179">
            <v>5.83</v>
          </cell>
          <cell r="N2179">
            <v>0</v>
          </cell>
        </row>
        <row r="2180">
          <cell r="C2180">
            <v>0</v>
          </cell>
          <cell r="D2180">
            <v>0</v>
          </cell>
          <cell r="F2180">
            <v>0</v>
          </cell>
          <cell r="G2180">
            <v>0</v>
          </cell>
          <cell r="H2180">
            <v>0</v>
          </cell>
          <cell r="I2180">
            <v>0</v>
          </cell>
          <cell r="M2180">
            <v>5.83</v>
          </cell>
          <cell r="N2180">
            <v>0</v>
          </cell>
        </row>
        <row r="2181">
          <cell r="C2181">
            <v>0</v>
          </cell>
          <cell r="D2181">
            <v>0</v>
          </cell>
          <cell r="F2181">
            <v>0</v>
          </cell>
          <cell r="G2181">
            <v>0</v>
          </cell>
          <cell r="H2181">
            <v>0</v>
          </cell>
          <cell r="I2181">
            <v>0</v>
          </cell>
          <cell r="M2181">
            <v>5.83</v>
          </cell>
          <cell r="N2181">
            <v>0</v>
          </cell>
        </row>
        <row r="2182">
          <cell r="C2182">
            <v>0</v>
          </cell>
          <cell r="D2182">
            <v>0</v>
          </cell>
          <cell r="F2182">
            <v>0</v>
          </cell>
          <cell r="G2182">
            <v>0</v>
          </cell>
          <cell r="H2182">
            <v>0</v>
          </cell>
          <cell r="I2182">
            <v>0</v>
          </cell>
          <cell r="M2182">
            <v>5.83</v>
          </cell>
          <cell r="N2182">
            <v>0</v>
          </cell>
        </row>
        <row r="2183">
          <cell r="C2183">
            <v>0</v>
          </cell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M2183">
            <v>5.83</v>
          </cell>
          <cell r="N2183">
            <v>0</v>
          </cell>
        </row>
        <row r="2184">
          <cell r="C2184">
            <v>0</v>
          </cell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M2184">
            <v>5.83</v>
          </cell>
          <cell r="N2184">
            <v>0</v>
          </cell>
        </row>
        <row r="2185">
          <cell r="C2185">
            <v>0</v>
          </cell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M2185">
            <v>5.83</v>
          </cell>
          <cell r="N2185">
            <v>0</v>
          </cell>
        </row>
        <row r="2186">
          <cell r="C2186">
            <v>0</v>
          </cell>
          <cell r="D2186">
            <v>0</v>
          </cell>
          <cell r="F2186">
            <v>0</v>
          </cell>
          <cell r="G2186">
            <v>0</v>
          </cell>
          <cell r="H2186">
            <v>0</v>
          </cell>
          <cell r="I2186">
            <v>0</v>
          </cell>
          <cell r="M2186">
            <v>5.83</v>
          </cell>
          <cell r="N2186">
            <v>0</v>
          </cell>
        </row>
        <row r="2187">
          <cell r="C2187">
            <v>0</v>
          </cell>
          <cell r="D2187">
            <v>0</v>
          </cell>
          <cell r="F2187">
            <v>0</v>
          </cell>
          <cell r="G2187">
            <v>0</v>
          </cell>
          <cell r="H2187">
            <v>0</v>
          </cell>
          <cell r="I2187">
            <v>0</v>
          </cell>
          <cell r="M2187">
            <v>5.83</v>
          </cell>
          <cell r="N2187">
            <v>0</v>
          </cell>
        </row>
        <row r="2188">
          <cell r="C2188">
            <v>0</v>
          </cell>
          <cell r="D2188">
            <v>0</v>
          </cell>
          <cell r="F2188">
            <v>0</v>
          </cell>
          <cell r="G2188">
            <v>0</v>
          </cell>
          <cell r="H2188">
            <v>0</v>
          </cell>
          <cell r="I2188">
            <v>0</v>
          </cell>
          <cell r="M2188">
            <v>5.83</v>
          </cell>
          <cell r="N2188">
            <v>0</v>
          </cell>
        </row>
        <row r="2189">
          <cell r="C2189">
            <v>0</v>
          </cell>
          <cell r="D2189">
            <v>0</v>
          </cell>
          <cell r="F2189">
            <v>0</v>
          </cell>
          <cell r="G2189">
            <v>0</v>
          </cell>
          <cell r="H2189">
            <v>0</v>
          </cell>
          <cell r="I2189">
            <v>0</v>
          </cell>
          <cell r="M2189">
            <v>5.83</v>
          </cell>
          <cell r="N2189">
            <v>0</v>
          </cell>
        </row>
        <row r="2190">
          <cell r="C2190">
            <v>0</v>
          </cell>
          <cell r="D2190">
            <v>0</v>
          </cell>
          <cell r="F2190">
            <v>0</v>
          </cell>
          <cell r="G2190">
            <v>0</v>
          </cell>
          <cell r="H2190">
            <v>0</v>
          </cell>
          <cell r="I2190">
            <v>0</v>
          </cell>
          <cell r="M2190">
            <v>5.83</v>
          </cell>
          <cell r="N2190">
            <v>0</v>
          </cell>
        </row>
        <row r="2191">
          <cell r="C2191">
            <v>0</v>
          </cell>
          <cell r="D2191">
            <v>0</v>
          </cell>
          <cell r="F2191">
            <v>0</v>
          </cell>
          <cell r="G2191">
            <v>0</v>
          </cell>
          <cell r="H2191">
            <v>0</v>
          </cell>
          <cell r="I2191">
            <v>0</v>
          </cell>
          <cell r="M2191">
            <v>5.83</v>
          </cell>
          <cell r="N2191">
            <v>0</v>
          </cell>
        </row>
        <row r="2192">
          <cell r="C2192">
            <v>0</v>
          </cell>
          <cell r="D2192">
            <v>0</v>
          </cell>
          <cell r="F2192">
            <v>0</v>
          </cell>
          <cell r="G2192">
            <v>0</v>
          </cell>
          <cell r="H2192">
            <v>0</v>
          </cell>
          <cell r="I2192">
            <v>0</v>
          </cell>
          <cell r="M2192">
            <v>5.83</v>
          </cell>
          <cell r="N2192">
            <v>0</v>
          </cell>
        </row>
        <row r="2193">
          <cell r="C2193">
            <v>0</v>
          </cell>
          <cell r="D2193">
            <v>0</v>
          </cell>
          <cell r="F2193">
            <v>0</v>
          </cell>
          <cell r="G2193">
            <v>0</v>
          </cell>
          <cell r="H2193">
            <v>0</v>
          </cell>
          <cell r="I2193">
            <v>0</v>
          </cell>
          <cell r="M2193">
            <v>5.83</v>
          </cell>
          <cell r="N2193">
            <v>0</v>
          </cell>
        </row>
        <row r="2194">
          <cell r="C2194">
            <v>0</v>
          </cell>
          <cell r="D2194">
            <v>0</v>
          </cell>
          <cell r="F2194">
            <v>0</v>
          </cell>
          <cell r="G2194">
            <v>0</v>
          </cell>
          <cell r="H2194">
            <v>0</v>
          </cell>
          <cell r="I2194">
            <v>0</v>
          </cell>
          <cell r="M2194">
            <v>5.83</v>
          </cell>
          <cell r="N2194">
            <v>0</v>
          </cell>
        </row>
        <row r="2195">
          <cell r="C2195">
            <v>0</v>
          </cell>
          <cell r="D2195">
            <v>0</v>
          </cell>
          <cell r="F2195">
            <v>0</v>
          </cell>
          <cell r="G2195">
            <v>0</v>
          </cell>
          <cell r="H2195">
            <v>0</v>
          </cell>
          <cell r="I2195">
            <v>0</v>
          </cell>
          <cell r="M2195">
            <v>5.83</v>
          </cell>
          <cell r="N2195">
            <v>0</v>
          </cell>
        </row>
        <row r="2196">
          <cell r="C2196">
            <v>0</v>
          </cell>
          <cell r="D2196">
            <v>0</v>
          </cell>
          <cell r="F2196">
            <v>0</v>
          </cell>
          <cell r="G2196">
            <v>0</v>
          </cell>
          <cell r="H2196">
            <v>0</v>
          </cell>
          <cell r="I2196">
            <v>0</v>
          </cell>
          <cell r="M2196">
            <v>5.83</v>
          </cell>
          <cell r="N2196">
            <v>0</v>
          </cell>
        </row>
        <row r="2197">
          <cell r="C2197">
            <v>0</v>
          </cell>
          <cell r="D2197">
            <v>0</v>
          </cell>
          <cell r="F2197">
            <v>0</v>
          </cell>
          <cell r="G2197">
            <v>0</v>
          </cell>
          <cell r="H2197">
            <v>0</v>
          </cell>
          <cell r="I2197">
            <v>0</v>
          </cell>
          <cell r="M2197">
            <v>5.83</v>
          </cell>
          <cell r="N2197">
            <v>0</v>
          </cell>
        </row>
        <row r="2198">
          <cell r="C2198" t="str">
            <v xml:space="preserve">TOTAL </v>
          </cell>
          <cell r="I2198">
            <v>4.21</v>
          </cell>
        </row>
        <row r="2199">
          <cell r="C2199" t="str">
            <v>BDI %</v>
          </cell>
          <cell r="H2199">
            <v>0</v>
          </cell>
          <cell r="I2199">
            <v>0</v>
          </cell>
        </row>
        <row r="2200">
          <cell r="A2200">
            <v>81</v>
          </cell>
          <cell r="C2200" t="str">
            <v>TOTAL DO SERVIÇO</v>
          </cell>
          <cell r="I2200">
            <v>4.21</v>
          </cell>
          <cell r="K2200" t="e">
            <v>#REF!</v>
          </cell>
          <cell r="L2200" t="e">
            <v>#REF!</v>
          </cell>
        </row>
        <row r="2201">
          <cell r="C2201" t="str">
            <v>AGESPISA - AREAIS</v>
          </cell>
        </row>
        <row r="2203">
          <cell r="C2203" t="str">
            <v>COMPOSIÇÃO DE PREÇO UNITÁRIO</v>
          </cell>
        </row>
        <row r="2205">
          <cell r="B2205">
            <v>82</v>
          </cell>
          <cell r="C2205">
            <v>82</v>
          </cell>
          <cell r="D2205" t="str">
            <v>ASSENTAMENTO DE TUBOS E CONEXÕES EM PVC JEI, REDE COLETORA DN 300</v>
          </cell>
          <cell r="I2205" t="str">
            <v>M</v>
          </cell>
          <cell r="K2205">
            <v>4.2</v>
          </cell>
        </row>
        <row r="2207">
          <cell r="C2207" t="str">
            <v>CÓDIGO</v>
          </cell>
          <cell r="D2207" t="str">
            <v>DESCRIÇÃO DO SERVIÇO</v>
          </cell>
          <cell r="F2207" t="str">
            <v>UNIDADE</v>
          </cell>
          <cell r="G2207" t="str">
            <v>COEF.</v>
          </cell>
          <cell r="H2207" t="str">
            <v>PR. UNITÁRIO</v>
          </cell>
          <cell r="I2207" t="str">
            <v>PR. TOTAL</v>
          </cell>
        </row>
        <row r="2208">
          <cell r="C2208" t="str">
            <v>IH0074</v>
          </cell>
          <cell r="D2208" t="str">
            <v>PEDREIRO</v>
          </cell>
          <cell r="F2208" t="str">
            <v>H</v>
          </cell>
          <cell r="G2208">
            <v>0.2</v>
          </cell>
          <cell r="H2208">
            <v>6.2786377708978325</v>
          </cell>
          <cell r="I2208">
            <v>1.26</v>
          </cell>
          <cell r="K2208" t="str">
            <v>IH0074</v>
          </cell>
          <cell r="L2208">
            <v>0.2</v>
          </cell>
          <cell r="M2208">
            <v>4.2</v>
          </cell>
          <cell r="N2208">
            <v>0.84000000000000008</v>
          </cell>
        </row>
        <row r="2209">
          <cell r="C2209" t="str">
            <v>IH0107</v>
          </cell>
          <cell r="D2209" t="str">
            <v>AJUDANTE</v>
          </cell>
          <cell r="F2209" t="str">
            <v>H</v>
          </cell>
          <cell r="G2209">
            <v>0.2</v>
          </cell>
          <cell r="H2209">
            <v>4.4723219814241482</v>
          </cell>
          <cell r="I2209">
            <v>0.89</v>
          </cell>
          <cell r="K2209" t="str">
            <v>IH0107</v>
          </cell>
          <cell r="L2209">
            <v>0.2</v>
          </cell>
          <cell r="M2209">
            <v>4.2</v>
          </cell>
          <cell r="N2209">
            <v>0.84000000000000008</v>
          </cell>
        </row>
        <row r="2210">
          <cell r="C2210" t="str">
            <v>IM3221</v>
          </cell>
          <cell r="D2210" t="str">
            <v>PASTA LUBRIFICANTE</v>
          </cell>
          <cell r="F2210" t="str">
            <v>KG</v>
          </cell>
          <cell r="G2210">
            <v>3.1E-2</v>
          </cell>
          <cell r="H2210">
            <v>9.0500000000000007</v>
          </cell>
          <cell r="I2210">
            <v>0.28000000000000003</v>
          </cell>
          <cell r="K2210" t="str">
            <v>IM3221</v>
          </cell>
          <cell r="L2210">
            <v>3.1E-2</v>
          </cell>
          <cell r="M2210">
            <v>4.2</v>
          </cell>
          <cell r="N2210">
            <v>0.13020000000000001</v>
          </cell>
        </row>
        <row r="2211">
          <cell r="C2211" t="str">
            <v>IN0644</v>
          </cell>
          <cell r="D2211" t="str">
            <v>CAMINH+O COMERC. EQUIP.        C/GUINDASTE (CHP)</v>
          </cell>
          <cell r="F2211" t="str">
            <v>H</v>
          </cell>
          <cell r="G2211">
            <v>2.2000000000000001E-3</v>
          </cell>
          <cell r="H2211">
            <v>71.41</v>
          </cell>
          <cell r="I2211">
            <v>0.16</v>
          </cell>
          <cell r="K2211" t="str">
            <v>IN0644</v>
          </cell>
          <cell r="L2211">
            <v>2.2000000000000001E-3</v>
          </cell>
          <cell r="M2211">
            <v>4.2</v>
          </cell>
          <cell r="N2211">
            <v>9.2400000000000017E-3</v>
          </cell>
        </row>
        <row r="2212">
          <cell r="C2212">
            <v>0</v>
          </cell>
          <cell r="D2212">
            <v>0</v>
          </cell>
          <cell r="F2212">
            <v>0</v>
          </cell>
          <cell r="G2212">
            <v>0</v>
          </cell>
          <cell r="H2212">
            <v>0</v>
          </cell>
          <cell r="I2212">
            <v>0</v>
          </cell>
          <cell r="M2212">
            <v>4.2</v>
          </cell>
          <cell r="N2212">
            <v>0</v>
          </cell>
        </row>
        <row r="2213">
          <cell r="C2213">
            <v>0</v>
          </cell>
          <cell r="D2213">
            <v>0</v>
          </cell>
          <cell r="F2213">
            <v>0</v>
          </cell>
          <cell r="G2213">
            <v>0</v>
          </cell>
          <cell r="H2213">
            <v>0</v>
          </cell>
          <cell r="I2213">
            <v>0</v>
          </cell>
          <cell r="M2213">
            <v>4.2</v>
          </cell>
          <cell r="N2213">
            <v>0</v>
          </cell>
        </row>
        <row r="2214">
          <cell r="C2214">
            <v>0</v>
          </cell>
          <cell r="D2214">
            <v>0</v>
          </cell>
          <cell r="F2214">
            <v>0</v>
          </cell>
          <cell r="G2214">
            <v>0</v>
          </cell>
          <cell r="H2214">
            <v>0</v>
          </cell>
          <cell r="I2214">
            <v>0</v>
          </cell>
          <cell r="M2214">
            <v>4.2</v>
          </cell>
          <cell r="N2214">
            <v>0</v>
          </cell>
        </row>
        <row r="2215">
          <cell r="C2215">
            <v>0</v>
          </cell>
          <cell r="D2215">
            <v>0</v>
          </cell>
          <cell r="F2215">
            <v>0</v>
          </cell>
          <cell r="G2215">
            <v>0</v>
          </cell>
          <cell r="H2215">
            <v>0</v>
          </cell>
          <cell r="I2215">
            <v>0</v>
          </cell>
          <cell r="M2215">
            <v>4.2</v>
          </cell>
          <cell r="N2215">
            <v>0</v>
          </cell>
        </row>
        <row r="2216">
          <cell r="C2216">
            <v>0</v>
          </cell>
          <cell r="D2216">
            <v>0</v>
          </cell>
          <cell r="F2216">
            <v>0</v>
          </cell>
          <cell r="G2216">
            <v>0</v>
          </cell>
          <cell r="H2216">
            <v>0</v>
          </cell>
          <cell r="I2216">
            <v>0</v>
          </cell>
          <cell r="M2216">
            <v>4.2</v>
          </cell>
          <cell r="N2216">
            <v>0</v>
          </cell>
        </row>
        <row r="2217">
          <cell r="C2217">
            <v>0</v>
          </cell>
          <cell r="D2217">
            <v>0</v>
          </cell>
          <cell r="F2217">
            <v>0</v>
          </cell>
          <cell r="G2217">
            <v>0</v>
          </cell>
          <cell r="H2217">
            <v>0</v>
          </cell>
          <cell r="I2217">
            <v>0</v>
          </cell>
          <cell r="M2217">
            <v>4.2</v>
          </cell>
          <cell r="N2217">
            <v>0</v>
          </cell>
        </row>
        <row r="2218">
          <cell r="C2218">
            <v>0</v>
          </cell>
          <cell r="D2218">
            <v>0</v>
          </cell>
          <cell r="F2218">
            <v>0</v>
          </cell>
          <cell r="G2218">
            <v>0</v>
          </cell>
          <cell r="H2218">
            <v>0</v>
          </cell>
          <cell r="I2218">
            <v>0</v>
          </cell>
          <cell r="M2218">
            <v>4.2</v>
          </cell>
          <cell r="N2218">
            <v>0</v>
          </cell>
        </row>
        <row r="2219">
          <cell r="C2219">
            <v>0</v>
          </cell>
          <cell r="D2219">
            <v>0</v>
          </cell>
          <cell r="F2219">
            <v>0</v>
          </cell>
          <cell r="G2219">
            <v>0</v>
          </cell>
          <cell r="H2219">
            <v>0</v>
          </cell>
          <cell r="I2219">
            <v>0</v>
          </cell>
          <cell r="M2219">
            <v>4.2</v>
          </cell>
          <cell r="N2219">
            <v>0</v>
          </cell>
        </row>
        <row r="2220">
          <cell r="C2220">
            <v>0</v>
          </cell>
          <cell r="D2220">
            <v>0</v>
          </cell>
          <cell r="F2220">
            <v>0</v>
          </cell>
          <cell r="G2220">
            <v>0</v>
          </cell>
          <cell r="H2220">
            <v>0</v>
          </cell>
          <cell r="I2220">
            <v>0</v>
          </cell>
          <cell r="M2220">
            <v>4.2</v>
          </cell>
          <cell r="N2220">
            <v>0</v>
          </cell>
        </row>
        <row r="2221">
          <cell r="C2221">
            <v>0</v>
          </cell>
          <cell r="D2221">
            <v>0</v>
          </cell>
          <cell r="F2221">
            <v>0</v>
          </cell>
          <cell r="G2221">
            <v>0</v>
          </cell>
          <cell r="H2221">
            <v>0</v>
          </cell>
          <cell r="I2221">
            <v>0</v>
          </cell>
          <cell r="M2221">
            <v>4.2</v>
          </cell>
          <cell r="N2221">
            <v>0</v>
          </cell>
        </row>
        <row r="2222">
          <cell r="C2222">
            <v>0</v>
          </cell>
          <cell r="D2222">
            <v>0</v>
          </cell>
          <cell r="F2222">
            <v>0</v>
          </cell>
          <cell r="G2222">
            <v>0</v>
          </cell>
          <cell r="H2222">
            <v>0</v>
          </cell>
          <cell r="I2222">
            <v>0</v>
          </cell>
          <cell r="M2222">
            <v>4.2</v>
          </cell>
          <cell r="N2222">
            <v>0</v>
          </cell>
        </row>
        <row r="2223">
          <cell r="C2223">
            <v>0</v>
          </cell>
          <cell r="D2223">
            <v>0</v>
          </cell>
          <cell r="F2223">
            <v>0</v>
          </cell>
          <cell r="G2223">
            <v>0</v>
          </cell>
          <cell r="H2223">
            <v>0</v>
          </cell>
          <cell r="I2223">
            <v>0</v>
          </cell>
          <cell r="M2223">
            <v>4.2</v>
          </cell>
          <cell r="N2223">
            <v>0</v>
          </cell>
        </row>
        <row r="2224">
          <cell r="C2224">
            <v>0</v>
          </cell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M2224">
            <v>4.2</v>
          </cell>
          <cell r="N2224">
            <v>0</v>
          </cell>
        </row>
        <row r="2225">
          <cell r="C2225">
            <v>0</v>
          </cell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M2225">
            <v>4.2</v>
          </cell>
          <cell r="N2225">
            <v>0</v>
          </cell>
        </row>
        <row r="2226">
          <cell r="C2226">
            <v>0</v>
          </cell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M2226">
            <v>4.2</v>
          </cell>
          <cell r="N2226">
            <v>0</v>
          </cell>
        </row>
        <row r="2227">
          <cell r="C2227">
            <v>0</v>
          </cell>
          <cell r="D2227">
            <v>0</v>
          </cell>
          <cell r="F2227">
            <v>0</v>
          </cell>
          <cell r="G2227">
            <v>0</v>
          </cell>
          <cell r="H2227">
            <v>0</v>
          </cell>
          <cell r="I2227">
            <v>0</v>
          </cell>
          <cell r="M2227">
            <v>4.2</v>
          </cell>
          <cell r="N2227">
            <v>0</v>
          </cell>
        </row>
        <row r="2228">
          <cell r="C2228">
            <v>0</v>
          </cell>
          <cell r="D2228">
            <v>0</v>
          </cell>
          <cell r="F2228">
            <v>0</v>
          </cell>
          <cell r="G2228">
            <v>0</v>
          </cell>
          <cell r="H2228">
            <v>0</v>
          </cell>
          <cell r="I2228">
            <v>0</v>
          </cell>
          <cell r="M2228">
            <v>4.2</v>
          </cell>
          <cell r="N2228">
            <v>0</v>
          </cell>
        </row>
        <row r="2229">
          <cell r="C2229" t="str">
            <v xml:space="preserve">TOTAL </v>
          </cell>
          <cell r="I2229">
            <v>2.59</v>
          </cell>
        </row>
        <row r="2230">
          <cell r="C2230" t="str">
            <v>BDI %</v>
          </cell>
          <cell r="H2230">
            <v>0</v>
          </cell>
          <cell r="I2230">
            <v>0</v>
          </cell>
        </row>
        <row r="2231">
          <cell r="A2231">
            <v>82</v>
          </cell>
          <cell r="C2231" t="str">
            <v>TOTAL DO SERVIÇO</v>
          </cell>
          <cell r="I2231">
            <v>2.59</v>
          </cell>
          <cell r="K2231" t="e">
            <v>#REF!</v>
          </cell>
          <cell r="L2231" t="e">
            <v>#REF!</v>
          </cell>
        </row>
        <row r="2232">
          <cell r="C2232" t="str">
            <v>AGESPISA - AREAIS</v>
          </cell>
        </row>
        <row r="2234">
          <cell r="C2234" t="str">
            <v>COMPOSIÇÃO DE PREÇO UNITÁRIO</v>
          </cell>
        </row>
        <row r="2236">
          <cell r="B2236">
            <v>84</v>
          </cell>
          <cell r="C2236">
            <v>84</v>
          </cell>
          <cell r="D2236" t="str">
            <v>PAINEL ELETRICO C/1 SOFT START 3 CV,380V,60Hz</v>
          </cell>
          <cell r="I2236" t="str">
            <v>UN</v>
          </cell>
          <cell r="K2236">
            <v>26325</v>
          </cell>
        </row>
        <row r="2238">
          <cell r="C2238" t="str">
            <v>CÓDIGO</v>
          </cell>
          <cell r="D2238" t="str">
            <v>DESCRIÇÃO DO SERVIÇO</v>
          </cell>
          <cell r="F2238" t="str">
            <v>UNIDADE</v>
          </cell>
          <cell r="G2238" t="str">
            <v>COEF.</v>
          </cell>
          <cell r="H2238" t="str">
            <v>PR. UNITÁRIO</v>
          </cell>
          <cell r="I2238" t="str">
            <v>PR. TOTAL</v>
          </cell>
        </row>
        <row r="2239">
          <cell r="C2239" t="str">
            <v>IM8757</v>
          </cell>
          <cell r="D2239" t="str">
            <v>PAINEL ELETRICO C/1 SOFT START 25CV,380V,60Hz</v>
          </cell>
          <cell r="F2239" t="str">
            <v>UN</v>
          </cell>
          <cell r="G2239">
            <v>1</v>
          </cell>
          <cell r="H2239">
            <v>26500</v>
          </cell>
          <cell r="I2239">
            <v>26500</v>
          </cell>
          <cell r="K2239" t="str">
            <v>IM8757</v>
          </cell>
          <cell r="L2239">
            <v>1</v>
          </cell>
          <cell r="M2239">
            <v>26325</v>
          </cell>
          <cell r="N2239">
            <v>26325</v>
          </cell>
        </row>
        <row r="2240">
          <cell r="C2240">
            <v>0</v>
          </cell>
          <cell r="D2240">
            <v>0</v>
          </cell>
          <cell r="F2240">
            <v>0</v>
          </cell>
          <cell r="G2240">
            <v>0</v>
          </cell>
          <cell r="H2240">
            <v>0</v>
          </cell>
          <cell r="I2240">
            <v>0</v>
          </cell>
          <cell r="M2240">
            <v>26325</v>
          </cell>
          <cell r="N2240">
            <v>0</v>
          </cell>
        </row>
        <row r="2241">
          <cell r="C2241">
            <v>0</v>
          </cell>
          <cell r="D2241">
            <v>0</v>
          </cell>
          <cell r="F2241">
            <v>0</v>
          </cell>
          <cell r="G2241">
            <v>0</v>
          </cell>
          <cell r="H2241">
            <v>0</v>
          </cell>
          <cell r="I2241">
            <v>0</v>
          </cell>
          <cell r="M2241">
            <v>26325</v>
          </cell>
          <cell r="N2241">
            <v>0</v>
          </cell>
        </row>
        <row r="2242">
          <cell r="C2242">
            <v>0</v>
          </cell>
          <cell r="D2242">
            <v>0</v>
          </cell>
          <cell r="F2242">
            <v>0</v>
          </cell>
          <cell r="G2242">
            <v>0</v>
          </cell>
          <cell r="H2242">
            <v>0</v>
          </cell>
          <cell r="I2242">
            <v>0</v>
          </cell>
          <cell r="M2242">
            <v>26325</v>
          </cell>
          <cell r="N2242">
            <v>0</v>
          </cell>
        </row>
        <row r="2243">
          <cell r="C2243">
            <v>0</v>
          </cell>
          <cell r="D2243">
            <v>0</v>
          </cell>
          <cell r="F2243">
            <v>0</v>
          </cell>
          <cell r="G2243">
            <v>0</v>
          </cell>
          <cell r="H2243">
            <v>0</v>
          </cell>
          <cell r="I2243">
            <v>0</v>
          </cell>
          <cell r="M2243">
            <v>26325</v>
          </cell>
          <cell r="N2243">
            <v>0</v>
          </cell>
        </row>
        <row r="2244">
          <cell r="C2244">
            <v>0</v>
          </cell>
          <cell r="D2244">
            <v>0</v>
          </cell>
          <cell r="F2244">
            <v>0</v>
          </cell>
          <cell r="G2244">
            <v>0</v>
          </cell>
          <cell r="H2244">
            <v>0</v>
          </cell>
          <cell r="I2244">
            <v>0</v>
          </cell>
          <cell r="M2244">
            <v>26325</v>
          </cell>
          <cell r="N2244">
            <v>0</v>
          </cell>
        </row>
        <row r="2245">
          <cell r="C2245">
            <v>0</v>
          </cell>
          <cell r="D2245">
            <v>0</v>
          </cell>
          <cell r="F2245">
            <v>0</v>
          </cell>
          <cell r="G2245">
            <v>0</v>
          </cell>
          <cell r="H2245">
            <v>0</v>
          </cell>
          <cell r="I2245">
            <v>0</v>
          </cell>
          <cell r="M2245">
            <v>26325</v>
          </cell>
          <cell r="N2245">
            <v>0</v>
          </cell>
        </row>
        <row r="2246">
          <cell r="C2246">
            <v>0</v>
          </cell>
          <cell r="D2246">
            <v>0</v>
          </cell>
          <cell r="F2246">
            <v>0</v>
          </cell>
          <cell r="G2246">
            <v>0</v>
          </cell>
          <cell r="H2246">
            <v>0</v>
          </cell>
          <cell r="I2246">
            <v>0</v>
          </cell>
          <cell r="M2246">
            <v>26325</v>
          </cell>
          <cell r="N2246">
            <v>0</v>
          </cell>
        </row>
        <row r="2247">
          <cell r="C2247">
            <v>0</v>
          </cell>
          <cell r="D2247">
            <v>0</v>
          </cell>
          <cell r="F2247">
            <v>0</v>
          </cell>
          <cell r="G2247">
            <v>0</v>
          </cell>
          <cell r="H2247">
            <v>0</v>
          </cell>
          <cell r="I2247">
            <v>0</v>
          </cell>
          <cell r="M2247">
            <v>26325</v>
          </cell>
          <cell r="N2247">
            <v>0</v>
          </cell>
        </row>
        <row r="2248">
          <cell r="C2248">
            <v>0</v>
          </cell>
          <cell r="D2248">
            <v>0</v>
          </cell>
          <cell r="F2248">
            <v>0</v>
          </cell>
          <cell r="G2248">
            <v>0</v>
          </cell>
          <cell r="H2248">
            <v>0</v>
          </cell>
          <cell r="I2248">
            <v>0</v>
          </cell>
          <cell r="M2248">
            <v>26325</v>
          </cell>
          <cell r="N2248">
            <v>0</v>
          </cell>
        </row>
        <row r="2249">
          <cell r="C2249">
            <v>0</v>
          </cell>
          <cell r="D2249">
            <v>0</v>
          </cell>
          <cell r="F2249">
            <v>0</v>
          </cell>
          <cell r="G2249">
            <v>0</v>
          </cell>
          <cell r="H2249">
            <v>0</v>
          </cell>
          <cell r="I2249">
            <v>0</v>
          </cell>
          <cell r="M2249">
            <v>26325</v>
          </cell>
          <cell r="N2249">
            <v>0</v>
          </cell>
        </row>
        <row r="2250">
          <cell r="C2250">
            <v>0</v>
          </cell>
          <cell r="D2250">
            <v>0</v>
          </cell>
          <cell r="F2250">
            <v>0</v>
          </cell>
          <cell r="G2250">
            <v>0</v>
          </cell>
          <cell r="H2250">
            <v>0</v>
          </cell>
          <cell r="I2250">
            <v>0</v>
          </cell>
          <cell r="M2250">
            <v>26325</v>
          </cell>
          <cell r="N2250">
            <v>0</v>
          </cell>
        </row>
        <row r="2251">
          <cell r="C2251">
            <v>0</v>
          </cell>
          <cell r="D2251">
            <v>0</v>
          </cell>
          <cell r="F2251">
            <v>0</v>
          </cell>
          <cell r="G2251">
            <v>0</v>
          </cell>
          <cell r="H2251">
            <v>0</v>
          </cell>
          <cell r="I2251">
            <v>0</v>
          </cell>
          <cell r="M2251">
            <v>26325</v>
          </cell>
          <cell r="N2251">
            <v>0</v>
          </cell>
        </row>
        <row r="2252">
          <cell r="C2252">
            <v>0</v>
          </cell>
          <cell r="D2252">
            <v>0</v>
          </cell>
          <cell r="F2252">
            <v>0</v>
          </cell>
          <cell r="G2252">
            <v>0</v>
          </cell>
          <cell r="H2252">
            <v>0</v>
          </cell>
          <cell r="I2252">
            <v>0</v>
          </cell>
          <cell r="M2252">
            <v>26325</v>
          </cell>
          <cell r="N2252">
            <v>0</v>
          </cell>
        </row>
        <row r="2253">
          <cell r="C2253">
            <v>0</v>
          </cell>
          <cell r="D2253">
            <v>0</v>
          </cell>
          <cell r="F2253">
            <v>0</v>
          </cell>
          <cell r="G2253">
            <v>0</v>
          </cell>
          <cell r="H2253">
            <v>0</v>
          </cell>
          <cell r="I2253">
            <v>0</v>
          </cell>
          <cell r="M2253">
            <v>26325</v>
          </cell>
          <cell r="N2253">
            <v>0</v>
          </cell>
        </row>
        <row r="2254">
          <cell r="C2254">
            <v>0</v>
          </cell>
          <cell r="D2254">
            <v>0</v>
          </cell>
          <cell r="F2254">
            <v>0</v>
          </cell>
          <cell r="G2254">
            <v>0</v>
          </cell>
          <cell r="H2254">
            <v>0</v>
          </cell>
          <cell r="I2254">
            <v>0</v>
          </cell>
          <cell r="M2254">
            <v>26325</v>
          </cell>
          <cell r="N2254">
            <v>0</v>
          </cell>
        </row>
        <row r="2255">
          <cell r="C2255">
            <v>0</v>
          </cell>
          <cell r="D2255">
            <v>0</v>
          </cell>
          <cell r="F2255">
            <v>0</v>
          </cell>
          <cell r="G2255">
            <v>0</v>
          </cell>
          <cell r="H2255">
            <v>0</v>
          </cell>
          <cell r="I2255">
            <v>0</v>
          </cell>
          <cell r="M2255">
            <v>26325</v>
          </cell>
          <cell r="N2255">
            <v>0</v>
          </cell>
        </row>
        <row r="2256">
          <cell r="C2256">
            <v>0</v>
          </cell>
          <cell r="D2256">
            <v>0</v>
          </cell>
          <cell r="F2256">
            <v>0</v>
          </cell>
          <cell r="G2256">
            <v>0</v>
          </cell>
          <cell r="H2256">
            <v>0</v>
          </cell>
          <cell r="I2256">
            <v>0</v>
          </cell>
          <cell r="M2256">
            <v>26325</v>
          </cell>
          <cell r="N2256">
            <v>0</v>
          </cell>
        </row>
        <row r="2257">
          <cell r="C2257">
            <v>0</v>
          </cell>
          <cell r="D2257">
            <v>0</v>
          </cell>
          <cell r="F2257">
            <v>0</v>
          </cell>
          <cell r="G2257">
            <v>0</v>
          </cell>
          <cell r="H2257">
            <v>0</v>
          </cell>
          <cell r="I2257">
            <v>0</v>
          </cell>
          <cell r="M2257">
            <v>26325</v>
          </cell>
          <cell r="N2257">
            <v>0</v>
          </cell>
        </row>
        <row r="2258">
          <cell r="C2258">
            <v>0</v>
          </cell>
          <cell r="D2258">
            <v>0</v>
          </cell>
          <cell r="F2258">
            <v>0</v>
          </cell>
          <cell r="G2258">
            <v>0</v>
          </cell>
          <cell r="H2258">
            <v>0</v>
          </cell>
          <cell r="I2258">
            <v>0</v>
          </cell>
          <cell r="M2258">
            <v>26325</v>
          </cell>
          <cell r="N2258">
            <v>0</v>
          </cell>
        </row>
        <row r="2259">
          <cell r="C2259">
            <v>0</v>
          </cell>
          <cell r="D2259">
            <v>0</v>
          </cell>
          <cell r="F2259">
            <v>0</v>
          </cell>
          <cell r="G2259">
            <v>0</v>
          </cell>
          <cell r="H2259">
            <v>0</v>
          </cell>
          <cell r="I2259">
            <v>0</v>
          </cell>
          <cell r="M2259">
            <v>26325</v>
          </cell>
          <cell r="N2259">
            <v>0</v>
          </cell>
        </row>
        <row r="2260">
          <cell r="C2260" t="str">
            <v xml:space="preserve">TOTAL </v>
          </cell>
          <cell r="I2260">
            <v>26500</v>
          </cell>
        </row>
        <row r="2261">
          <cell r="C2261" t="str">
            <v>BDI %</v>
          </cell>
          <cell r="H2261">
            <v>0</v>
          </cell>
          <cell r="I2261">
            <v>0</v>
          </cell>
        </row>
        <row r="2262">
          <cell r="A2262">
            <v>84</v>
          </cell>
          <cell r="C2262" t="str">
            <v>TOTAL DO SERVIÇO</v>
          </cell>
          <cell r="I2262">
            <v>26500</v>
          </cell>
          <cell r="K2262" t="e">
            <v>#REF!</v>
          </cell>
          <cell r="L2262" t="e">
            <v>#REF!</v>
          </cell>
        </row>
        <row r="2263">
          <cell r="C2263" t="str">
            <v>AGESPISA - AREAIS</v>
          </cell>
        </row>
        <row r="2265">
          <cell r="C2265" t="str">
            <v>COMPOSIÇÃO DE PREÇO UNITÁRIO</v>
          </cell>
        </row>
        <row r="2267">
          <cell r="B2267">
            <v>86</v>
          </cell>
          <cell r="C2267">
            <v>86</v>
          </cell>
          <cell r="D2267" t="str">
            <v>ASSENTAMENTO DE TUBOS E CONEXÕES  EM F°F° JGS CL K-7 DN 700</v>
          </cell>
          <cell r="I2267" t="str">
            <v>M</v>
          </cell>
          <cell r="K2267">
            <v>39.69</v>
          </cell>
        </row>
        <row r="2269">
          <cell r="C2269" t="str">
            <v>CÓDIGO</v>
          </cell>
          <cell r="D2269" t="str">
            <v>DESCRIÇÃO DO SERVIÇO</v>
          </cell>
          <cell r="F2269" t="str">
            <v>UNIDADE</v>
          </cell>
          <cell r="G2269" t="str">
            <v>COEF.</v>
          </cell>
          <cell r="H2269" t="str">
            <v>PR. UNITÁRIO</v>
          </cell>
          <cell r="I2269" t="str">
            <v>PR. TOTAL</v>
          </cell>
        </row>
        <row r="2270">
          <cell r="C2270" t="str">
            <v>IE0288</v>
          </cell>
          <cell r="D2270" t="str">
            <v>TALHA TIRFOR 3,2 T (CHP)</v>
          </cell>
          <cell r="F2270" t="str">
            <v>H</v>
          </cell>
          <cell r="G2270">
            <v>0.45</v>
          </cell>
          <cell r="H2270">
            <v>1.86</v>
          </cell>
          <cell r="I2270">
            <v>0.84</v>
          </cell>
          <cell r="K2270" t="str">
            <v>IE0288</v>
          </cell>
          <cell r="L2270">
            <v>0.45</v>
          </cell>
          <cell r="M2270">
            <v>39.69</v>
          </cell>
          <cell r="N2270">
            <v>17.860499999999998</v>
          </cell>
        </row>
        <row r="2271">
          <cell r="C2271" t="str">
            <v>IH0006</v>
          </cell>
          <cell r="D2271" t="str">
            <v>SERVENTE</v>
          </cell>
          <cell r="F2271" t="str">
            <v>H</v>
          </cell>
          <cell r="G2271">
            <v>1.3</v>
          </cell>
          <cell r="H2271">
            <v>4.4723219814241482</v>
          </cell>
          <cell r="I2271">
            <v>5.81</v>
          </cell>
          <cell r="K2271" t="str">
            <v>IH0006</v>
          </cell>
          <cell r="L2271">
            <v>1.3</v>
          </cell>
          <cell r="M2271">
            <v>39.69</v>
          </cell>
          <cell r="N2271">
            <v>51.597000000000001</v>
          </cell>
        </row>
        <row r="2272">
          <cell r="C2272" t="str">
            <v>IH0138</v>
          </cell>
          <cell r="D2272" t="str">
            <v>ENCANADOR</v>
          </cell>
          <cell r="F2272" t="str">
            <v>H</v>
          </cell>
          <cell r="G2272">
            <v>0.6</v>
          </cell>
          <cell r="H2272">
            <v>6.2786377708978325</v>
          </cell>
          <cell r="I2272">
            <v>3.77</v>
          </cell>
          <cell r="K2272" t="str">
            <v>IH0138</v>
          </cell>
          <cell r="L2272">
            <v>0.6</v>
          </cell>
          <cell r="M2272">
            <v>39.69</v>
          </cell>
          <cell r="N2272">
            <v>23.813999999999997</v>
          </cell>
        </row>
        <row r="2273">
          <cell r="C2273" t="str">
            <v>IN0644</v>
          </cell>
          <cell r="D2273" t="str">
            <v>CAMINH+O COMERC. EQUIP.        C/GUINDASTE (CHP)</v>
          </cell>
          <cell r="F2273" t="str">
            <v>H</v>
          </cell>
          <cell r="G2273">
            <v>0.12</v>
          </cell>
          <cell r="H2273">
            <v>71.41</v>
          </cell>
          <cell r="I2273">
            <v>8.57</v>
          </cell>
          <cell r="K2273" t="str">
            <v>IN0644</v>
          </cell>
          <cell r="L2273">
            <v>0.12</v>
          </cell>
          <cell r="M2273">
            <v>39.69</v>
          </cell>
          <cell r="N2273">
            <v>4.7627999999999995</v>
          </cell>
        </row>
        <row r="2274">
          <cell r="C2274" t="str">
            <v>IN0654</v>
          </cell>
          <cell r="D2274" t="str">
            <v>ESCAVADEIRA HIDR-ULICA (CHP)</v>
          </cell>
          <cell r="F2274" t="str">
            <v>H</v>
          </cell>
          <cell r="G2274">
            <v>0.05</v>
          </cell>
          <cell r="H2274">
            <v>124.62374613003095</v>
          </cell>
          <cell r="I2274">
            <v>6.23</v>
          </cell>
          <cell r="K2274" t="str">
            <v>IN0654</v>
          </cell>
          <cell r="L2274">
            <v>0.05</v>
          </cell>
          <cell r="M2274">
            <v>39.69</v>
          </cell>
          <cell r="N2274">
            <v>1.9844999999999999</v>
          </cell>
        </row>
        <row r="2275">
          <cell r="C2275" t="str">
            <v>IH0006</v>
          </cell>
          <cell r="D2275" t="str">
            <v>SERVENTE</v>
          </cell>
          <cell r="F2275" t="str">
            <v>H</v>
          </cell>
          <cell r="G2275">
            <v>0.15</v>
          </cell>
          <cell r="H2275">
            <v>4.4723219814241482</v>
          </cell>
          <cell r="I2275">
            <v>0.67</v>
          </cell>
          <cell r="K2275" t="str">
            <v>IH0006</v>
          </cell>
          <cell r="L2275">
            <v>0.15</v>
          </cell>
          <cell r="M2275">
            <v>39.69</v>
          </cell>
          <cell r="N2275">
            <v>5.9534999999999991</v>
          </cell>
        </row>
        <row r="2276">
          <cell r="C2276">
            <v>0</v>
          </cell>
          <cell r="D2276">
            <v>0</v>
          </cell>
          <cell r="F2276">
            <v>0</v>
          </cell>
          <cell r="G2276">
            <v>0</v>
          </cell>
          <cell r="H2276">
            <v>0</v>
          </cell>
          <cell r="I2276">
            <v>0</v>
          </cell>
          <cell r="M2276">
            <v>39.69</v>
          </cell>
          <cell r="N2276">
            <v>0</v>
          </cell>
        </row>
        <row r="2277">
          <cell r="C2277">
            <v>0</v>
          </cell>
          <cell r="D2277">
            <v>0</v>
          </cell>
          <cell r="F2277">
            <v>0</v>
          </cell>
          <cell r="G2277">
            <v>0</v>
          </cell>
          <cell r="H2277">
            <v>0</v>
          </cell>
          <cell r="I2277">
            <v>0</v>
          </cell>
          <cell r="M2277">
            <v>39.69</v>
          </cell>
          <cell r="N2277">
            <v>0</v>
          </cell>
        </row>
        <row r="2278">
          <cell r="C2278">
            <v>0</v>
          </cell>
          <cell r="D2278">
            <v>0</v>
          </cell>
          <cell r="F2278">
            <v>0</v>
          </cell>
          <cell r="G2278">
            <v>0</v>
          </cell>
          <cell r="H2278">
            <v>0</v>
          </cell>
          <cell r="I2278">
            <v>0</v>
          </cell>
          <cell r="M2278">
            <v>39.69</v>
          </cell>
          <cell r="N2278">
            <v>0</v>
          </cell>
        </row>
        <row r="2279">
          <cell r="C2279">
            <v>0</v>
          </cell>
          <cell r="D2279">
            <v>0</v>
          </cell>
          <cell r="F2279">
            <v>0</v>
          </cell>
          <cell r="G2279">
            <v>0</v>
          </cell>
          <cell r="H2279">
            <v>0</v>
          </cell>
          <cell r="I2279">
            <v>0</v>
          </cell>
          <cell r="M2279">
            <v>39.69</v>
          </cell>
          <cell r="N2279">
            <v>0</v>
          </cell>
        </row>
        <row r="2280">
          <cell r="C2280">
            <v>0</v>
          </cell>
          <cell r="D2280">
            <v>0</v>
          </cell>
          <cell r="F2280">
            <v>0</v>
          </cell>
          <cell r="G2280">
            <v>0</v>
          </cell>
          <cell r="H2280">
            <v>0</v>
          </cell>
          <cell r="I2280">
            <v>0</v>
          </cell>
          <cell r="M2280">
            <v>39.69</v>
          </cell>
          <cell r="N2280">
            <v>0</v>
          </cell>
        </row>
        <row r="2281">
          <cell r="C2281">
            <v>0</v>
          </cell>
          <cell r="D2281">
            <v>0</v>
          </cell>
          <cell r="F2281">
            <v>0</v>
          </cell>
          <cell r="G2281">
            <v>0</v>
          </cell>
          <cell r="H2281">
            <v>0</v>
          </cell>
          <cell r="I2281">
            <v>0</v>
          </cell>
          <cell r="M2281">
            <v>39.69</v>
          </cell>
          <cell r="N2281">
            <v>0</v>
          </cell>
        </row>
        <row r="2282">
          <cell r="C2282">
            <v>0</v>
          </cell>
          <cell r="D2282">
            <v>0</v>
          </cell>
          <cell r="F2282">
            <v>0</v>
          </cell>
          <cell r="G2282">
            <v>0</v>
          </cell>
          <cell r="H2282">
            <v>0</v>
          </cell>
          <cell r="I2282">
            <v>0</v>
          </cell>
          <cell r="M2282">
            <v>39.69</v>
          </cell>
          <cell r="N2282">
            <v>0</v>
          </cell>
        </row>
        <row r="2283">
          <cell r="C2283">
            <v>0</v>
          </cell>
          <cell r="D2283">
            <v>0</v>
          </cell>
          <cell r="F2283">
            <v>0</v>
          </cell>
          <cell r="G2283">
            <v>0</v>
          </cell>
          <cell r="H2283">
            <v>0</v>
          </cell>
          <cell r="I2283">
            <v>0</v>
          </cell>
          <cell r="M2283">
            <v>39.69</v>
          </cell>
          <cell r="N2283">
            <v>0</v>
          </cell>
        </row>
        <row r="2284">
          <cell r="C2284">
            <v>0</v>
          </cell>
          <cell r="D2284">
            <v>0</v>
          </cell>
          <cell r="F2284">
            <v>0</v>
          </cell>
          <cell r="G2284">
            <v>0</v>
          </cell>
          <cell r="H2284">
            <v>0</v>
          </cell>
          <cell r="I2284">
            <v>0</v>
          </cell>
          <cell r="M2284">
            <v>39.69</v>
          </cell>
          <cell r="N2284">
            <v>0</v>
          </cell>
        </row>
        <row r="2285">
          <cell r="C2285">
            <v>0</v>
          </cell>
          <cell r="D2285">
            <v>0</v>
          </cell>
          <cell r="F2285">
            <v>0</v>
          </cell>
          <cell r="G2285">
            <v>0</v>
          </cell>
          <cell r="H2285">
            <v>0</v>
          </cell>
          <cell r="I2285">
            <v>0</v>
          </cell>
          <cell r="M2285">
            <v>39.69</v>
          </cell>
          <cell r="N2285">
            <v>0</v>
          </cell>
        </row>
        <row r="2286">
          <cell r="C2286">
            <v>0</v>
          </cell>
          <cell r="D2286">
            <v>0</v>
          </cell>
          <cell r="F2286">
            <v>0</v>
          </cell>
          <cell r="G2286">
            <v>0</v>
          </cell>
          <cell r="H2286">
            <v>0</v>
          </cell>
          <cell r="I2286">
            <v>0</v>
          </cell>
          <cell r="M2286">
            <v>39.69</v>
          </cell>
          <cell r="N2286">
            <v>0</v>
          </cell>
        </row>
        <row r="2287">
          <cell r="C2287">
            <v>0</v>
          </cell>
          <cell r="D2287">
            <v>0</v>
          </cell>
          <cell r="F2287">
            <v>0</v>
          </cell>
          <cell r="G2287">
            <v>0</v>
          </cell>
          <cell r="H2287">
            <v>0</v>
          </cell>
          <cell r="I2287">
            <v>0</v>
          </cell>
          <cell r="M2287">
            <v>39.69</v>
          </cell>
          <cell r="N2287">
            <v>0</v>
          </cell>
        </row>
        <row r="2288">
          <cell r="C2288">
            <v>0</v>
          </cell>
          <cell r="D2288">
            <v>0</v>
          </cell>
          <cell r="F2288">
            <v>0</v>
          </cell>
          <cell r="G2288">
            <v>0</v>
          </cell>
          <cell r="H2288">
            <v>0</v>
          </cell>
          <cell r="I2288">
            <v>0</v>
          </cell>
          <cell r="M2288">
            <v>39.69</v>
          </cell>
          <cell r="N2288">
            <v>0</v>
          </cell>
        </row>
        <row r="2289">
          <cell r="C2289">
            <v>0</v>
          </cell>
          <cell r="D2289">
            <v>0</v>
          </cell>
          <cell r="F2289">
            <v>0</v>
          </cell>
          <cell r="G2289">
            <v>0</v>
          </cell>
          <cell r="H2289">
            <v>0</v>
          </cell>
          <cell r="I2289">
            <v>0</v>
          </cell>
          <cell r="M2289">
            <v>39.69</v>
          </cell>
          <cell r="N2289">
            <v>0</v>
          </cell>
        </row>
        <row r="2290">
          <cell r="C2290">
            <v>0</v>
          </cell>
          <cell r="D2290">
            <v>0</v>
          </cell>
          <cell r="F2290">
            <v>0</v>
          </cell>
          <cell r="G2290">
            <v>0</v>
          </cell>
          <cell r="H2290">
            <v>0</v>
          </cell>
          <cell r="I2290">
            <v>0</v>
          </cell>
          <cell r="M2290">
            <v>39.69</v>
          </cell>
          <cell r="N2290">
            <v>0</v>
          </cell>
        </row>
        <row r="2291">
          <cell r="C2291" t="str">
            <v xml:space="preserve">TOTAL </v>
          </cell>
          <cell r="I2291">
            <v>25.890000000000004</v>
          </cell>
        </row>
        <row r="2292">
          <cell r="C2292" t="str">
            <v>BDI %</v>
          </cell>
          <cell r="H2292">
            <v>0</v>
          </cell>
          <cell r="I2292">
            <v>0</v>
          </cell>
        </row>
        <row r="2293">
          <cell r="A2293">
            <v>86</v>
          </cell>
          <cell r="C2293" t="str">
            <v>TOTAL DO SERVIÇO</v>
          </cell>
          <cell r="I2293">
            <v>25.890000000000004</v>
          </cell>
          <cell r="K2293" t="e">
            <v>#REF!</v>
          </cell>
          <cell r="L2293" t="e">
            <v>#REF!</v>
          </cell>
        </row>
        <row r="2294">
          <cell r="C2294" t="str">
            <v>AGESPISA - AREAIS</v>
          </cell>
        </row>
        <row r="2296">
          <cell r="C2296" t="str">
            <v>COMPOSIÇÃO DE PREÇO UNITÁRIO</v>
          </cell>
        </row>
        <row r="2298">
          <cell r="B2298">
            <v>87</v>
          </cell>
          <cell r="C2298">
            <v>87</v>
          </cell>
          <cell r="D2298" t="str">
            <v>ESCAVAÇÃO MEC. DE VALAS EM SOLO DE 1ª CAT. COM PROF. DE 4,01M A 6,00M</v>
          </cell>
          <cell r="I2298" t="str">
            <v>M3</v>
          </cell>
          <cell r="K2298">
            <v>11.81</v>
          </cell>
        </row>
        <row r="2300">
          <cell r="C2300" t="str">
            <v>CÓDIGO</v>
          </cell>
          <cell r="D2300" t="str">
            <v>DESCRIÇÃO DO SERVIÇO</v>
          </cell>
          <cell r="F2300" t="str">
            <v>UNIDADE</v>
          </cell>
          <cell r="G2300" t="str">
            <v>COEF.</v>
          </cell>
          <cell r="H2300" t="str">
            <v>PR. UNITÁRIO</v>
          </cell>
          <cell r="I2300" t="str">
            <v>PR. TOTAL</v>
          </cell>
        </row>
        <row r="2301">
          <cell r="C2301" t="str">
            <v>IH0006</v>
          </cell>
          <cell r="D2301" t="str">
            <v>SERVENTE</v>
          </cell>
          <cell r="F2301" t="str">
            <v>H</v>
          </cell>
          <cell r="G2301">
            <v>0.15</v>
          </cell>
          <cell r="H2301">
            <v>4.4723219814241482</v>
          </cell>
          <cell r="I2301">
            <v>0.67</v>
          </cell>
          <cell r="K2301" t="str">
            <v>IH0006</v>
          </cell>
          <cell r="L2301">
            <v>0.15</v>
          </cell>
          <cell r="M2301">
            <v>11.81</v>
          </cell>
          <cell r="N2301">
            <v>1.7715000000000001</v>
          </cell>
        </row>
        <row r="2302">
          <cell r="C2302" t="str">
            <v>IN0654</v>
          </cell>
          <cell r="D2302" t="str">
            <v>ESCAVADEIRA HIDR-ULICA (CHP)</v>
          </cell>
          <cell r="F2302" t="str">
            <v>H</v>
          </cell>
          <cell r="G2302">
            <v>3.3000000000000002E-2</v>
          </cell>
          <cell r="H2302">
            <v>124.62374613003095</v>
          </cell>
          <cell r="I2302">
            <v>4.1100000000000003</v>
          </cell>
          <cell r="K2302" t="str">
            <v>IN0654</v>
          </cell>
          <cell r="L2302">
            <v>3.3000000000000002E-2</v>
          </cell>
          <cell r="M2302">
            <v>11.81</v>
          </cell>
          <cell r="N2302">
            <v>0.38973000000000002</v>
          </cell>
        </row>
        <row r="2303">
          <cell r="C2303">
            <v>0</v>
          </cell>
          <cell r="D2303">
            <v>0</v>
          </cell>
          <cell r="F2303">
            <v>0</v>
          </cell>
          <cell r="G2303">
            <v>0</v>
          </cell>
          <cell r="H2303">
            <v>0</v>
          </cell>
          <cell r="I2303">
            <v>0</v>
          </cell>
          <cell r="M2303">
            <v>11.81</v>
          </cell>
          <cell r="N2303">
            <v>0</v>
          </cell>
        </row>
        <row r="2304">
          <cell r="C2304">
            <v>0</v>
          </cell>
          <cell r="D2304">
            <v>0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M2304">
            <v>11.81</v>
          </cell>
          <cell r="N2304">
            <v>0</v>
          </cell>
        </row>
        <row r="2305">
          <cell r="C2305">
            <v>0</v>
          </cell>
          <cell r="D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M2305">
            <v>11.81</v>
          </cell>
          <cell r="N2305">
            <v>0</v>
          </cell>
        </row>
        <row r="2306">
          <cell r="C2306">
            <v>0</v>
          </cell>
          <cell r="D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M2306">
            <v>11.81</v>
          </cell>
          <cell r="N2306">
            <v>0</v>
          </cell>
        </row>
        <row r="2307">
          <cell r="C2307">
            <v>0</v>
          </cell>
          <cell r="D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M2307">
            <v>11.81</v>
          </cell>
          <cell r="N2307">
            <v>0</v>
          </cell>
        </row>
        <row r="2308">
          <cell r="C2308">
            <v>0</v>
          </cell>
          <cell r="D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M2308">
            <v>11.81</v>
          </cell>
          <cell r="N2308">
            <v>0</v>
          </cell>
        </row>
        <row r="2309">
          <cell r="C2309">
            <v>0</v>
          </cell>
          <cell r="D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M2309">
            <v>11.81</v>
          </cell>
          <cell r="N2309">
            <v>0</v>
          </cell>
        </row>
        <row r="2310">
          <cell r="C2310">
            <v>0</v>
          </cell>
          <cell r="D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M2310">
            <v>11.81</v>
          </cell>
          <cell r="N2310">
            <v>0</v>
          </cell>
        </row>
        <row r="2311">
          <cell r="C2311">
            <v>0</v>
          </cell>
          <cell r="D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M2311">
            <v>11.81</v>
          </cell>
          <cell r="N2311">
            <v>0</v>
          </cell>
        </row>
        <row r="2312">
          <cell r="C2312">
            <v>0</v>
          </cell>
          <cell r="D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M2312">
            <v>11.81</v>
          </cell>
          <cell r="N2312">
            <v>0</v>
          </cell>
        </row>
        <row r="2313">
          <cell r="C2313">
            <v>0</v>
          </cell>
          <cell r="D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M2313">
            <v>11.81</v>
          </cell>
          <cell r="N2313">
            <v>0</v>
          </cell>
        </row>
        <row r="2314">
          <cell r="C2314">
            <v>0</v>
          </cell>
          <cell r="D2314">
            <v>0</v>
          </cell>
          <cell r="F2314">
            <v>0</v>
          </cell>
          <cell r="G2314">
            <v>0</v>
          </cell>
          <cell r="H2314">
            <v>0</v>
          </cell>
          <cell r="I2314">
            <v>0</v>
          </cell>
          <cell r="M2314">
            <v>11.81</v>
          </cell>
          <cell r="N2314">
            <v>0</v>
          </cell>
        </row>
        <row r="2315">
          <cell r="C2315">
            <v>0</v>
          </cell>
          <cell r="D2315">
            <v>0</v>
          </cell>
          <cell r="F2315">
            <v>0</v>
          </cell>
          <cell r="G2315">
            <v>0</v>
          </cell>
          <cell r="H2315">
            <v>0</v>
          </cell>
          <cell r="I2315">
            <v>0</v>
          </cell>
          <cell r="M2315">
            <v>11.81</v>
          </cell>
          <cell r="N2315">
            <v>0</v>
          </cell>
        </row>
        <row r="2316">
          <cell r="C2316">
            <v>0</v>
          </cell>
          <cell r="D2316">
            <v>0</v>
          </cell>
          <cell r="F2316">
            <v>0</v>
          </cell>
          <cell r="G2316">
            <v>0</v>
          </cell>
          <cell r="H2316">
            <v>0</v>
          </cell>
          <cell r="I2316">
            <v>0</v>
          </cell>
          <cell r="M2316">
            <v>11.81</v>
          </cell>
          <cell r="N2316">
            <v>0</v>
          </cell>
        </row>
        <row r="2317">
          <cell r="C2317">
            <v>0</v>
          </cell>
          <cell r="D2317">
            <v>0</v>
          </cell>
          <cell r="F2317">
            <v>0</v>
          </cell>
          <cell r="G2317">
            <v>0</v>
          </cell>
          <cell r="H2317">
            <v>0</v>
          </cell>
          <cell r="I2317">
            <v>0</v>
          </cell>
          <cell r="M2317">
            <v>11.81</v>
          </cell>
          <cell r="N2317">
            <v>0</v>
          </cell>
        </row>
        <row r="2318">
          <cell r="C2318">
            <v>0</v>
          </cell>
          <cell r="D2318">
            <v>0</v>
          </cell>
          <cell r="F2318">
            <v>0</v>
          </cell>
          <cell r="G2318">
            <v>0</v>
          </cell>
          <cell r="H2318">
            <v>0</v>
          </cell>
          <cell r="I2318">
            <v>0</v>
          </cell>
          <cell r="M2318">
            <v>11.81</v>
          </cell>
          <cell r="N2318">
            <v>0</v>
          </cell>
        </row>
        <row r="2319">
          <cell r="C2319">
            <v>0</v>
          </cell>
          <cell r="D2319">
            <v>0</v>
          </cell>
          <cell r="F2319">
            <v>0</v>
          </cell>
          <cell r="G2319">
            <v>0</v>
          </cell>
          <cell r="H2319">
            <v>0</v>
          </cell>
          <cell r="I2319">
            <v>0</v>
          </cell>
          <cell r="M2319">
            <v>11.81</v>
          </cell>
          <cell r="N2319">
            <v>0</v>
          </cell>
        </row>
        <row r="2320">
          <cell r="C2320">
            <v>0</v>
          </cell>
          <cell r="D2320">
            <v>0</v>
          </cell>
          <cell r="F2320">
            <v>0</v>
          </cell>
          <cell r="G2320">
            <v>0</v>
          </cell>
          <cell r="H2320">
            <v>0</v>
          </cell>
          <cell r="I2320">
            <v>0</v>
          </cell>
          <cell r="M2320">
            <v>11.81</v>
          </cell>
          <cell r="N2320">
            <v>0</v>
          </cell>
        </row>
        <row r="2321">
          <cell r="C2321">
            <v>0</v>
          </cell>
          <cell r="D2321">
            <v>0</v>
          </cell>
          <cell r="F2321">
            <v>0</v>
          </cell>
          <cell r="G2321">
            <v>0</v>
          </cell>
          <cell r="H2321">
            <v>0</v>
          </cell>
          <cell r="I2321">
            <v>0</v>
          </cell>
          <cell r="M2321">
            <v>11.81</v>
          </cell>
          <cell r="N2321">
            <v>0</v>
          </cell>
        </row>
        <row r="2322">
          <cell r="C2322" t="str">
            <v xml:space="preserve">TOTAL </v>
          </cell>
          <cell r="I2322">
            <v>4.78</v>
          </cell>
        </row>
        <row r="2323">
          <cell r="C2323" t="str">
            <v>BDI %</v>
          </cell>
          <cell r="H2323">
            <v>0</v>
          </cell>
          <cell r="I2323">
            <v>0</v>
          </cell>
        </row>
        <row r="2324">
          <cell r="A2324">
            <v>87</v>
          </cell>
          <cell r="C2324" t="str">
            <v>TOTAL DO SERVIÇO</v>
          </cell>
          <cell r="I2324">
            <v>4.78</v>
          </cell>
          <cell r="K2324" t="e">
            <v>#REF!</v>
          </cell>
          <cell r="L2324" t="e">
            <v>#REF!</v>
          </cell>
        </row>
        <row r="2325">
          <cell r="C2325" t="str">
            <v>AGESPISA - AREAIS</v>
          </cell>
        </row>
        <row r="2327">
          <cell r="C2327" t="str">
            <v>COMPOSIÇÃO DE PREÇO UNITÁRIO</v>
          </cell>
        </row>
        <row r="2329">
          <cell r="B2329">
            <v>88</v>
          </cell>
          <cell r="C2329">
            <v>88</v>
          </cell>
          <cell r="D2329" t="str">
            <v>EXECUÇÃO DE SARJETA EM CONCRETO SIMPLES</v>
          </cell>
          <cell r="I2329" t="str">
            <v>M3</v>
          </cell>
          <cell r="K2329">
            <v>443</v>
          </cell>
        </row>
        <row r="2331">
          <cell r="C2331" t="str">
            <v>CÓDIGO</v>
          </cell>
          <cell r="D2331" t="str">
            <v>DESCRIÇÃO DO SERVIÇO</v>
          </cell>
          <cell r="F2331" t="str">
            <v>UNIDADE</v>
          </cell>
          <cell r="G2331" t="str">
            <v>COEF.</v>
          </cell>
          <cell r="H2331" t="str">
            <v>PR. UNITÁRIO</v>
          </cell>
          <cell r="I2331" t="str">
            <v>PR. TOTAL</v>
          </cell>
        </row>
        <row r="2332">
          <cell r="C2332" t="str">
            <v>IH0006</v>
          </cell>
          <cell r="D2332" t="str">
            <v>SERVENTE</v>
          </cell>
          <cell r="F2332" t="str">
            <v>H</v>
          </cell>
          <cell r="G2332">
            <v>5.25</v>
          </cell>
          <cell r="H2332">
            <v>4.4723219814241482</v>
          </cell>
          <cell r="I2332">
            <v>23.48</v>
          </cell>
          <cell r="K2332" t="str">
            <v>IH0006</v>
          </cell>
          <cell r="L2332">
            <v>5.25</v>
          </cell>
          <cell r="M2332">
            <v>443</v>
          </cell>
          <cell r="N2332">
            <v>2325.75</v>
          </cell>
        </row>
        <row r="2333">
          <cell r="C2333" t="str">
            <v>IH0068</v>
          </cell>
          <cell r="D2333" t="str">
            <v>AJUDANTE</v>
          </cell>
          <cell r="F2333" t="str">
            <v>H</v>
          </cell>
          <cell r="G2333">
            <v>0.19500000000000001</v>
          </cell>
          <cell r="H2333">
            <v>4.4723219814241482</v>
          </cell>
          <cell r="I2333">
            <v>0.87</v>
          </cell>
          <cell r="K2333" t="str">
            <v>IH0068</v>
          </cell>
          <cell r="L2333">
            <v>0.19500000000000001</v>
          </cell>
          <cell r="M2333">
            <v>443</v>
          </cell>
          <cell r="N2333">
            <v>86.385000000000005</v>
          </cell>
        </row>
        <row r="2334">
          <cell r="C2334" t="str">
            <v>IH0070</v>
          </cell>
          <cell r="D2334" t="str">
            <v>CARPINTEIRO</v>
          </cell>
          <cell r="F2334" t="str">
            <v>H</v>
          </cell>
          <cell r="G2334">
            <v>0.19500000000000001</v>
          </cell>
          <cell r="H2334">
            <v>6.2786377708978325</v>
          </cell>
          <cell r="I2334">
            <v>1.22</v>
          </cell>
          <cell r="K2334" t="str">
            <v>IH0070</v>
          </cell>
          <cell r="L2334">
            <v>0.19500000000000001</v>
          </cell>
          <cell r="M2334">
            <v>443</v>
          </cell>
          <cell r="N2334">
            <v>86.385000000000005</v>
          </cell>
        </row>
        <row r="2335">
          <cell r="C2335" t="str">
            <v>IH0074</v>
          </cell>
          <cell r="D2335" t="str">
            <v>PEDREIRO</v>
          </cell>
          <cell r="F2335" t="str">
            <v>H</v>
          </cell>
          <cell r="G2335">
            <v>3.15</v>
          </cell>
          <cell r="H2335">
            <v>6.2786377708978325</v>
          </cell>
          <cell r="I2335">
            <v>19.78</v>
          </cell>
          <cell r="K2335" t="str">
            <v>IH0074</v>
          </cell>
          <cell r="L2335">
            <v>3.15</v>
          </cell>
          <cell r="M2335">
            <v>443</v>
          </cell>
          <cell r="N2335">
            <v>1395.45</v>
          </cell>
        </row>
        <row r="2336">
          <cell r="C2336" t="str">
            <v>IM3678</v>
          </cell>
          <cell r="D2336" t="str">
            <v>PREGO (MEDIA DAS BITOLAS)</v>
          </cell>
          <cell r="F2336" t="str">
            <v>KG</v>
          </cell>
          <cell r="G2336">
            <v>0.03</v>
          </cell>
          <cell r="H2336">
            <v>4.8</v>
          </cell>
          <cell r="I2336">
            <v>0.14000000000000001</v>
          </cell>
          <cell r="K2336" t="str">
            <v>IM3678</v>
          </cell>
          <cell r="L2336">
            <v>0.03</v>
          </cell>
          <cell r="M2336">
            <v>443</v>
          </cell>
          <cell r="N2336">
            <v>13.29</v>
          </cell>
        </row>
        <row r="2337">
          <cell r="C2337" t="str">
            <v>IM3679</v>
          </cell>
          <cell r="D2337" t="str">
            <v>TABUA DE PINHO 3a. 1 x 12      (pol.)</v>
          </cell>
          <cell r="F2337" t="str">
            <v>M</v>
          </cell>
          <cell r="G2337">
            <v>0.1071</v>
          </cell>
          <cell r="H2337">
            <v>5.7</v>
          </cell>
          <cell r="I2337">
            <v>0.61</v>
          </cell>
          <cell r="K2337" t="str">
            <v>IM3679</v>
          </cell>
          <cell r="L2337">
            <v>0.1071</v>
          </cell>
          <cell r="M2337">
            <v>443</v>
          </cell>
          <cell r="N2337">
            <v>47.445300000000003</v>
          </cell>
        </row>
        <row r="2338">
          <cell r="C2338" t="str">
            <v>IM3739</v>
          </cell>
          <cell r="D2338" t="str">
            <v>CONCRETO USINADO FCK 20 MPA</v>
          </cell>
          <cell r="F2338" t="str">
            <v>M3</v>
          </cell>
          <cell r="G2338">
            <v>1.0814999999999999</v>
          </cell>
          <cell r="H2338">
            <v>225</v>
          </cell>
          <cell r="I2338">
            <v>243.34</v>
          </cell>
          <cell r="K2338" t="str">
            <v>IM3739</v>
          </cell>
          <cell r="L2338">
            <v>1.0814999999999999</v>
          </cell>
          <cell r="M2338">
            <v>443</v>
          </cell>
          <cell r="N2338">
            <v>479.10449999999997</v>
          </cell>
        </row>
        <row r="2339">
          <cell r="C2339" t="str">
            <v>IM5834</v>
          </cell>
          <cell r="D2339" t="str">
            <v>SARRAFO DE 1"X4"</v>
          </cell>
          <cell r="F2339" t="str">
            <v>M</v>
          </cell>
          <cell r="G2339">
            <v>7.4999999999999997E-2</v>
          </cell>
          <cell r="H2339">
            <v>2</v>
          </cell>
          <cell r="I2339">
            <v>0.15</v>
          </cell>
          <cell r="K2339" t="str">
            <v>IM5834</v>
          </cell>
          <cell r="L2339">
            <v>7.4999999999999997E-2</v>
          </cell>
          <cell r="M2339">
            <v>443</v>
          </cell>
          <cell r="N2339">
            <v>33.225000000000001</v>
          </cell>
        </row>
        <row r="2340">
          <cell r="C2340">
            <v>0</v>
          </cell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M2340">
            <v>443</v>
          </cell>
          <cell r="N2340">
            <v>0</v>
          </cell>
        </row>
        <row r="2341">
          <cell r="C2341">
            <v>0</v>
          </cell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M2341">
            <v>443</v>
          </cell>
          <cell r="N2341">
            <v>0</v>
          </cell>
        </row>
        <row r="2342">
          <cell r="C2342">
            <v>0</v>
          </cell>
          <cell r="D2342">
            <v>0</v>
          </cell>
          <cell r="F2342">
            <v>0</v>
          </cell>
          <cell r="G2342">
            <v>0</v>
          </cell>
          <cell r="H2342">
            <v>0</v>
          </cell>
          <cell r="I2342">
            <v>0</v>
          </cell>
          <cell r="M2342">
            <v>443</v>
          </cell>
          <cell r="N2342">
            <v>0</v>
          </cell>
        </row>
        <row r="2343">
          <cell r="C2343">
            <v>0</v>
          </cell>
          <cell r="D2343">
            <v>0</v>
          </cell>
          <cell r="F2343">
            <v>0</v>
          </cell>
          <cell r="G2343">
            <v>0</v>
          </cell>
          <cell r="H2343">
            <v>0</v>
          </cell>
          <cell r="I2343">
            <v>0</v>
          </cell>
          <cell r="M2343">
            <v>443</v>
          </cell>
          <cell r="N2343">
            <v>0</v>
          </cell>
        </row>
        <row r="2344">
          <cell r="C2344">
            <v>0</v>
          </cell>
          <cell r="D2344">
            <v>0</v>
          </cell>
          <cell r="F2344">
            <v>0</v>
          </cell>
          <cell r="G2344">
            <v>0</v>
          </cell>
          <cell r="H2344">
            <v>0</v>
          </cell>
          <cell r="I2344">
            <v>0</v>
          </cell>
          <cell r="M2344">
            <v>443</v>
          </cell>
          <cell r="N2344">
            <v>0</v>
          </cell>
        </row>
        <row r="2345">
          <cell r="C2345">
            <v>0</v>
          </cell>
          <cell r="D2345">
            <v>0</v>
          </cell>
          <cell r="F2345">
            <v>0</v>
          </cell>
          <cell r="G2345">
            <v>0</v>
          </cell>
          <cell r="H2345">
            <v>0</v>
          </cell>
          <cell r="I2345">
            <v>0</v>
          </cell>
          <cell r="M2345">
            <v>443</v>
          </cell>
          <cell r="N2345">
            <v>0</v>
          </cell>
        </row>
        <row r="2346">
          <cell r="C2346">
            <v>0</v>
          </cell>
          <cell r="D2346">
            <v>0</v>
          </cell>
          <cell r="F2346">
            <v>0</v>
          </cell>
          <cell r="G2346">
            <v>0</v>
          </cell>
          <cell r="H2346">
            <v>0</v>
          </cell>
          <cell r="I2346">
            <v>0</v>
          </cell>
          <cell r="M2346">
            <v>443</v>
          </cell>
          <cell r="N2346">
            <v>0</v>
          </cell>
        </row>
        <row r="2347">
          <cell r="C2347">
            <v>0</v>
          </cell>
          <cell r="D2347">
            <v>0</v>
          </cell>
          <cell r="F2347">
            <v>0</v>
          </cell>
          <cell r="G2347">
            <v>0</v>
          </cell>
          <cell r="H2347">
            <v>0</v>
          </cell>
          <cell r="I2347">
            <v>0</v>
          </cell>
          <cell r="M2347">
            <v>443</v>
          </cell>
          <cell r="N2347">
            <v>0</v>
          </cell>
        </row>
        <row r="2348">
          <cell r="C2348">
            <v>0</v>
          </cell>
          <cell r="D2348">
            <v>0</v>
          </cell>
          <cell r="F2348">
            <v>0</v>
          </cell>
          <cell r="G2348">
            <v>0</v>
          </cell>
          <cell r="H2348">
            <v>0</v>
          </cell>
          <cell r="I2348">
            <v>0</v>
          </cell>
          <cell r="M2348">
            <v>443</v>
          </cell>
          <cell r="N2348">
            <v>0</v>
          </cell>
        </row>
        <row r="2349">
          <cell r="C2349">
            <v>0</v>
          </cell>
          <cell r="D2349">
            <v>0</v>
          </cell>
          <cell r="F2349">
            <v>0</v>
          </cell>
          <cell r="G2349">
            <v>0</v>
          </cell>
          <cell r="H2349">
            <v>0</v>
          </cell>
          <cell r="I2349">
            <v>0</v>
          </cell>
          <cell r="M2349">
            <v>443</v>
          </cell>
          <cell r="N2349">
            <v>0</v>
          </cell>
        </row>
        <row r="2350">
          <cell r="C2350">
            <v>0</v>
          </cell>
          <cell r="D2350">
            <v>0</v>
          </cell>
          <cell r="F2350">
            <v>0</v>
          </cell>
          <cell r="G2350">
            <v>0</v>
          </cell>
          <cell r="H2350">
            <v>0</v>
          </cell>
          <cell r="I2350">
            <v>0</v>
          </cell>
          <cell r="M2350">
            <v>443</v>
          </cell>
          <cell r="N2350">
            <v>0</v>
          </cell>
        </row>
        <row r="2351">
          <cell r="C2351">
            <v>0</v>
          </cell>
          <cell r="D2351">
            <v>0</v>
          </cell>
          <cell r="F2351">
            <v>0</v>
          </cell>
          <cell r="G2351">
            <v>0</v>
          </cell>
          <cell r="H2351">
            <v>0</v>
          </cell>
          <cell r="I2351">
            <v>0</v>
          </cell>
          <cell r="M2351">
            <v>443</v>
          </cell>
          <cell r="N2351">
            <v>0</v>
          </cell>
        </row>
        <row r="2352">
          <cell r="C2352">
            <v>0</v>
          </cell>
          <cell r="D2352">
            <v>0</v>
          </cell>
          <cell r="F2352">
            <v>0</v>
          </cell>
          <cell r="G2352">
            <v>0</v>
          </cell>
          <cell r="H2352">
            <v>0</v>
          </cell>
          <cell r="I2352">
            <v>0</v>
          </cell>
          <cell r="M2352">
            <v>443</v>
          </cell>
          <cell r="N2352">
            <v>0</v>
          </cell>
        </row>
        <row r="2353">
          <cell r="C2353" t="str">
            <v xml:space="preserve">TOTAL </v>
          </cell>
          <cell r="I2353">
            <v>289.58999999999997</v>
          </cell>
        </row>
        <row r="2354">
          <cell r="C2354" t="str">
            <v>BDI %</v>
          </cell>
          <cell r="H2354">
            <v>0</v>
          </cell>
          <cell r="I2354">
            <v>0</v>
          </cell>
        </row>
        <row r="2355">
          <cell r="A2355">
            <v>88</v>
          </cell>
          <cell r="C2355" t="str">
            <v>TOTAL DO SERVIÇO</v>
          </cell>
          <cell r="I2355">
            <v>289.58999999999997</v>
          </cell>
          <cell r="K2355" t="e">
            <v>#REF!</v>
          </cell>
          <cell r="L2355" t="e">
            <v>#REF!</v>
          </cell>
        </row>
        <row r="2356">
          <cell r="C2356" t="str">
            <v>AGESPISA - AREAIS</v>
          </cell>
        </row>
        <row r="2358">
          <cell r="C2358" t="str">
            <v>COMPOSIÇÃO DE PREÇO UNITÁRIO</v>
          </cell>
        </row>
        <row r="2360">
          <cell r="B2360">
            <v>89</v>
          </cell>
          <cell r="C2360">
            <v>89</v>
          </cell>
          <cell r="D2360" t="str">
            <v>ASSENTAMENTO DE TUBOS E CONEXÕES EM PVC JEI, REDE COLETORA DN 250</v>
          </cell>
          <cell r="I2360" t="str">
            <v>M</v>
          </cell>
          <cell r="K2360">
            <v>3.43</v>
          </cell>
        </row>
        <row r="2362">
          <cell r="C2362" t="str">
            <v>CÓDIGO</v>
          </cell>
          <cell r="D2362" t="str">
            <v>DESCRIÇÃO DO SERVIÇO</v>
          </cell>
          <cell r="F2362" t="str">
            <v>UNIDADE</v>
          </cell>
          <cell r="G2362" t="str">
            <v>COEF.</v>
          </cell>
          <cell r="H2362" t="str">
            <v>PR. UNITÁRIO</v>
          </cell>
          <cell r="I2362" t="str">
            <v>PR. TOTAL</v>
          </cell>
        </row>
        <row r="2363">
          <cell r="C2363" t="str">
            <v>IH0074</v>
          </cell>
          <cell r="D2363" t="str">
            <v>PEDREIRO</v>
          </cell>
          <cell r="F2363" t="str">
            <v>H</v>
          </cell>
          <cell r="G2363">
            <v>0.1</v>
          </cell>
          <cell r="H2363">
            <v>6.2786377708978325</v>
          </cell>
          <cell r="I2363">
            <v>0.63</v>
          </cell>
          <cell r="K2363" t="str">
            <v>IH0074</v>
          </cell>
          <cell r="L2363">
            <v>0.1</v>
          </cell>
          <cell r="M2363">
            <v>3.43</v>
          </cell>
          <cell r="N2363">
            <v>0.34300000000000003</v>
          </cell>
        </row>
        <row r="2364">
          <cell r="C2364" t="str">
            <v>IH0107</v>
          </cell>
          <cell r="D2364" t="str">
            <v>AJUDANTE</v>
          </cell>
          <cell r="F2364" t="str">
            <v>H</v>
          </cell>
          <cell r="G2364">
            <v>0.15</v>
          </cell>
          <cell r="H2364">
            <v>4.4723219814241482</v>
          </cell>
          <cell r="I2364">
            <v>0.67</v>
          </cell>
          <cell r="K2364" t="str">
            <v>IH0107</v>
          </cell>
          <cell r="L2364">
            <v>0.15</v>
          </cell>
          <cell r="M2364">
            <v>3.43</v>
          </cell>
          <cell r="N2364">
            <v>0.51449999999999996</v>
          </cell>
        </row>
        <row r="2365">
          <cell r="C2365" t="str">
            <v>IM3221</v>
          </cell>
          <cell r="D2365" t="str">
            <v>PASTA LUBRIFICANTE</v>
          </cell>
          <cell r="F2365" t="str">
            <v>KG</v>
          </cell>
          <cell r="G2365">
            <v>2.46E-2</v>
          </cell>
          <cell r="H2365">
            <v>9.0500000000000007</v>
          </cell>
          <cell r="I2365">
            <v>0.22</v>
          </cell>
          <cell r="K2365" t="str">
            <v>IM3221</v>
          </cell>
          <cell r="L2365">
            <v>2.46E-2</v>
          </cell>
          <cell r="M2365">
            <v>3.43</v>
          </cell>
          <cell r="N2365">
            <v>8.4378000000000009E-2</v>
          </cell>
        </row>
        <row r="2366">
          <cell r="C2366" t="str">
            <v>IN0644</v>
          </cell>
          <cell r="D2366" t="str">
            <v>CAMINH+O COMERC. EQUIP.        C/GUINDASTE (CHP)</v>
          </cell>
          <cell r="F2366" t="str">
            <v>H</v>
          </cell>
          <cell r="G2366">
            <v>0.01</v>
          </cell>
          <cell r="H2366">
            <v>71.41</v>
          </cell>
          <cell r="I2366">
            <v>0.71</v>
          </cell>
          <cell r="K2366" t="str">
            <v>IN0644</v>
          </cell>
          <cell r="L2366">
            <v>0.01</v>
          </cell>
          <cell r="M2366">
            <v>3.43</v>
          </cell>
          <cell r="N2366">
            <v>3.4300000000000004E-2</v>
          </cell>
        </row>
        <row r="2367">
          <cell r="C2367">
            <v>0</v>
          </cell>
          <cell r="D2367">
            <v>0</v>
          </cell>
          <cell r="F2367">
            <v>0</v>
          </cell>
          <cell r="G2367">
            <v>0</v>
          </cell>
          <cell r="H2367">
            <v>0</v>
          </cell>
          <cell r="I2367">
            <v>0</v>
          </cell>
          <cell r="M2367">
            <v>3.43</v>
          </cell>
          <cell r="N2367">
            <v>0</v>
          </cell>
        </row>
        <row r="2368">
          <cell r="C2368">
            <v>0</v>
          </cell>
          <cell r="D2368">
            <v>0</v>
          </cell>
          <cell r="F2368">
            <v>0</v>
          </cell>
          <cell r="G2368">
            <v>0</v>
          </cell>
          <cell r="H2368">
            <v>0</v>
          </cell>
          <cell r="I2368">
            <v>0</v>
          </cell>
          <cell r="M2368">
            <v>3.43</v>
          </cell>
          <cell r="N2368">
            <v>0</v>
          </cell>
        </row>
        <row r="2369">
          <cell r="C2369">
            <v>0</v>
          </cell>
          <cell r="D2369">
            <v>0</v>
          </cell>
          <cell r="F2369">
            <v>0</v>
          </cell>
          <cell r="G2369">
            <v>0</v>
          </cell>
          <cell r="H2369">
            <v>0</v>
          </cell>
          <cell r="I2369">
            <v>0</v>
          </cell>
          <cell r="M2369">
            <v>3.43</v>
          </cell>
          <cell r="N2369">
            <v>0</v>
          </cell>
        </row>
        <row r="2370">
          <cell r="C2370">
            <v>0</v>
          </cell>
          <cell r="D2370">
            <v>0</v>
          </cell>
          <cell r="F2370">
            <v>0</v>
          </cell>
          <cell r="G2370">
            <v>0</v>
          </cell>
          <cell r="H2370">
            <v>0</v>
          </cell>
          <cell r="I2370">
            <v>0</v>
          </cell>
          <cell r="M2370">
            <v>3.43</v>
          </cell>
          <cell r="N2370">
            <v>0</v>
          </cell>
        </row>
        <row r="2371">
          <cell r="C2371">
            <v>0</v>
          </cell>
          <cell r="D2371">
            <v>0</v>
          </cell>
          <cell r="F2371">
            <v>0</v>
          </cell>
          <cell r="G2371">
            <v>0</v>
          </cell>
          <cell r="H2371">
            <v>0</v>
          </cell>
          <cell r="I2371">
            <v>0</v>
          </cell>
          <cell r="M2371">
            <v>3.43</v>
          </cell>
          <cell r="N2371">
            <v>0</v>
          </cell>
        </row>
        <row r="2372">
          <cell r="C2372">
            <v>0</v>
          </cell>
          <cell r="D2372">
            <v>0</v>
          </cell>
          <cell r="F2372">
            <v>0</v>
          </cell>
          <cell r="G2372">
            <v>0</v>
          </cell>
          <cell r="H2372">
            <v>0</v>
          </cell>
          <cell r="I2372">
            <v>0</v>
          </cell>
          <cell r="M2372">
            <v>3.43</v>
          </cell>
          <cell r="N2372">
            <v>0</v>
          </cell>
        </row>
        <row r="2373">
          <cell r="C2373">
            <v>0</v>
          </cell>
          <cell r="D2373">
            <v>0</v>
          </cell>
          <cell r="F2373">
            <v>0</v>
          </cell>
          <cell r="G2373">
            <v>0</v>
          </cell>
          <cell r="H2373">
            <v>0</v>
          </cell>
          <cell r="I2373">
            <v>0</v>
          </cell>
          <cell r="M2373">
            <v>3.43</v>
          </cell>
          <cell r="N2373">
            <v>0</v>
          </cell>
        </row>
        <row r="2374">
          <cell r="C2374">
            <v>0</v>
          </cell>
          <cell r="D2374">
            <v>0</v>
          </cell>
          <cell r="F2374">
            <v>0</v>
          </cell>
          <cell r="G2374">
            <v>0</v>
          </cell>
          <cell r="H2374">
            <v>0</v>
          </cell>
          <cell r="I2374">
            <v>0</v>
          </cell>
          <cell r="M2374">
            <v>3.43</v>
          </cell>
          <cell r="N2374">
            <v>0</v>
          </cell>
        </row>
        <row r="2375">
          <cell r="C2375">
            <v>0</v>
          </cell>
          <cell r="D2375">
            <v>0</v>
          </cell>
          <cell r="F2375">
            <v>0</v>
          </cell>
          <cell r="G2375">
            <v>0</v>
          </cell>
          <cell r="H2375">
            <v>0</v>
          </cell>
          <cell r="I2375">
            <v>0</v>
          </cell>
          <cell r="M2375">
            <v>3.43</v>
          </cell>
          <cell r="N2375">
            <v>0</v>
          </cell>
        </row>
        <row r="2376">
          <cell r="C2376">
            <v>0</v>
          </cell>
          <cell r="D2376">
            <v>0</v>
          </cell>
          <cell r="F2376">
            <v>0</v>
          </cell>
          <cell r="G2376">
            <v>0</v>
          </cell>
          <cell r="H2376">
            <v>0</v>
          </cell>
          <cell r="I2376">
            <v>0</v>
          </cell>
          <cell r="M2376">
            <v>3.43</v>
          </cell>
          <cell r="N2376">
            <v>0</v>
          </cell>
        </row>
        <row r="2377">
          <cell r="C2377">
            <v>0</v>
          </cell>
          <cell r="D2377">
            <v>0</v>
          </cell>
          <cell r="F2377">
            <v>0</v>
          </cell>
          <cell r="G2377">
            <v>0</v>
          </cell>
          <cell r="H2377">
            <v>0</v>
          </cell>
          <cell r="I2377">
            <v>0</v>
          </cell>
          <cell r="M2377">
            <v>3.43</v>
          </cell>
          <cell r="N2377">
            <v>0</v>
          </cell>
        </row>
        <row r="2378">
          <cell r="C2378">
            <v>0</v>
          </cell>
          <cell r="D2378">
            <v>0</v>
          </cell>
          <cell r="F2378">
            <v>0</v>
          </cell>
          <cell r="G2378">
            <v>0</v>
          </cell>
          <cell r="H2378">
            <v>0</v>
          </cell>
          <cell r="I2378">
            <v>0</v>
          </cell>
          <cell r="M2378">
            <v>3.43</v>
          </cell>
          <cell r="N2378">
            <v>0</v>
          </cell>
        </row>
        <row r="2379">
          <cell r="C2379">
            <v>0</v>
          </cell>
          <cell r="D2379">
            <v>0</v>
          </cell>
          <cell r="F2379">
            <v>0</v>
          </cell>
          <cell r="G2379">
            <v>0</v>
          </cell>
          <cell r="H2379">
            <v>0</v>
          </cell>
          <cell r="I2379">
            <v>0</v>
          </cell>
          <cell r="M2379">
            <v>3.43</v>
          </cell>
          <cell r="N2379">
            <v>0</v>
          </cell>
        </row>
        <row r="2380">
          <cell r="C2380">
            <v>0</v>
          </cell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M2380">
            <v>3.43</v>
          </cell>
          <cell r="N2380">
            <v>0</v>
          </cell>
        </row>
        <row r="2381">
          <cell r="C2381">
            <v>0</v>
          </cell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M2381">
            <v>3.43</v>
          </cell>
          <cell r="N2381">
            <v>0</v>
          </cell>
        </row>
        <row r="2382">
          <cell r="C2382">
            <v>0</v>
          </cell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M2382">
            <v>3.43</v>
          </cell>
          <cell r="N2382">
            <v>0</v>
          </cell>
        </row>
        <row r="2383">
          <cell r="C2383">
            <v>0</v>
          </cell>
          <cell r="D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M2383">
            <v>3.43</v>
          </cell>
          <cell r="N2383">
            <v>0</v>
          </cell>
        </row>
        <row r="2384">
          <cell r="C2384" t="str">
            <v xml:space="preserve">TOTAL </v>
          </cell>
          <cell r="I2384">
            <v>2.23</v>
          </cell>
        </row>
        <row r="2385">
          <cell r="C2385" t="str">
            <v>BDI %</v>
          </cell>
          <cell r="H2385">
            <v>0</v>
          </cell>
          <cell r="I2385">
            <v>0</v>
          </cell>
        </row>
        <row r="2386">
          <cell r="A2386">
            <v>89</v>
          </cell>
          <cell r="C2386" t="str">
            <v>TOTAL DO SERVIÇO</v>
          </cell>
          <cell r="I2386">
            <v>2.23</v>
          </cell>
          <cell r="K2386" t="e">
            <v>#REF!</v>
          </cell>
          <cell r="L2386" t="e">
            <v>#REF!</v>
          </cell>
        </row>
        <row r="2387">
          <cell r="C2387" t="str">
            <v>AGESPISA - AREAIS</v>
          </cell>
        </row>
        <row r="2389">
          <cell r="C2389" t="str">
            <v>COMPOSIÇÃO DE PREÇO UNITÁRIO</v>
          </cell>
        </row>
        <row r="2391">
          <cell r="B2391">
            <v>90</v>
          </cell>
          <cell r="C2391">
            <v>90</v>
          </cell>
          <cell r="D2391" t="str">
            <v>ASSENTAMENTO DE TUBO CONCRETO ARMADO CLASSE A-3 PB JE NBR-8890 DN 700MM P/ ESG SANITARIO</v>
          </cell>
          <cell r="I2391" t="str">
            <v>M</v>
          </cell>
          <cell r="K2391">
            <v>61.94</v>
          </cell>
        </row>
        <row r="2393">
          <cell r="C2393" t="str">
            <v>CÓDIGO</v>
          </cell>
          <cell r="D2393" t="str">
            <v>DESCRIÇÃO DO SERVIÇO</v>
          </cell>
          <cell r="F2393" t="str">
            <v>UNIDADE</v>
          </cell>
          <cell r="G2393" t="str">
            <v>COEF.</v>
          </cell>
          <cell r="H2393" t="str">
            <v>PR. UNITÁRIO</v>
          </cell>
          <cell r="I2393" t="str">
            <v>PR. TOTAL</v>
          </cell>
        </row>
        <row r="2394">
          <cell r="C2394" t="str">
            <v>CA1100</v>
          </cell>
          <cell r="D2394" t="str">
            <v>CAMINHÃO COM CARROCERIA FIXA E GUINDAUTO PARA IÇAMENTO DE</v>
          </cell>
          <cell r="F2394" t="str">
            <v>H</v>
          </cell>
          <cell r="G2394">
            <v>5.1999999999999998E-2</v>
          </cell>
          <cell r="H2394">
            <v>59.990382043343651</v>
          </cell>
          <cell r="I2394">
            <v>3.12</v>
          </cell>
          <cell r="K2394" t="str">
            <v>CA1100</v>
          </cell>
          <cell r="L2394">
            <v>5.1999999999999998E-2</v>
          </cell>
          <cell r="M2394">
            <v>61.94</v>
          </cell>
          <cell r="N2394">
            <v>3.2208799999999997</v>
          </cell>
        </row>
        <row r="2395">
          <cell r="C2395" t="str">
            <v>IH0006</v>
          </cell>
          <cell r="D2395" t="str">
            <v>SERVENTE</v>
          </cell>
          <cell r="F2395" t="str">
            <v>H</v>
          </cell>
          <cell r="G2395">
            <v>1.5</v>
          </cell>
          <cell r="H2395">
            <v>4.4723219814241482</v>
          </cell>
          <cell r="I2395">
            <v>6.71</v>
          </cell>
          <cell r="K2395" t="str">
            <v>IH0006</v>
          </cell>
          <cell r="L2395">
            <v>1.5</v>
          </cell>
          <cell r="M2395">
            <v>61.94</v>
          </cell>
          <cell r="N2395">
            <v>92.91</v>
          </cell>
        </row>
        <row r="2396">
          <cell r="C2396" t="str">
            <v>IH0074</v>
          </cell>
          <cell r="D2396" t="str">
            <v>PEDREIRO</v>
          </cell>
          <cell r="F2396" t="str">
            <v>H</v>
          </cell>
          <cell r="G2396">
            <v>1.5</v>
          </cell>
          <cell r="H2396">
            <v>6.2786377708978325</v>
          </cell>
          <cell r="I2396">
            <v>9.42</v>
          </cell>
          <cell r="K2396" t="str">
            <v>IH0074</v>
          </cell>
          <cell r="L2396">
            <v>1.5</v>
          </cell>
          <cell r="M2396">
            <v>61.94</v>
          </cell>
          <cell r="N2396">
            <v>92.91</v>
          </cell>
        </row>
        <row r="2397">
          <cell r="C2397" t="str">
            <v>IN0654</v>
          </cell>
          <cell r="D2397" t="str">
            <v>ESCAVADEIRA HIDR-ULICA (CHP)</v>
          </cell>
          <cell r="F2397" t="str">
            <v>H</v>
          </cell>
          <cell r="G2397">
            <v>9.1999999999999998E-2</v>
          </cell>
          <cell r="H2397">
            <v>124.62374613003095</v>
          </cell>
          <cell r="I2397">
            <v>11.47</v>
          </cell>
          <cell r="K2397" t="str">
            <v>IN0654</v>
          </cell>
          <cell r="L2397">
            <v>9.1999999999999998E-2</v>
          </cell>
          <cell r="M2397">
            <v>61.94</v>
          </cell>
          <cell r="N2397">
            <v>5.69848</v>
          </cell>
        </row>
        <row r="2398">
          <cell r="C2398">
            <v>0</v>
          </cell>
          <cell r="D2398">
            <v>0</v>
          </cell>
          <cell r="F2398">
            <v>0</v>
          </cell>
          <cell r="G2398">
            <v>0</v>
          </cell>
          <cell r="H2398">
            <v>0</v>
          </cell>
          <cell r="I2398">
            <v>0</v>
          </cell>
          <cell r="M2398">
            <v>61.94</v>
          </cell>
          <cell r="N2398">
            <v>0</v>
          </cell>
        </row>
        <row r="2399">
          <cell r="C2399">
            <v>0</v>
          </cell>
          <cell r="D2399">
            <v>0</v>
          </cell>
          <cell r="F2399">
            <v>0</v>
          </cell>
          <cell r="G2399">
            <v>0</v>
          </cell>
          <cell r="H2399">
            <v>0</v>
          </cell>
          <cell r="I2399">
            <v>0</v>
          </cell>
          <cell r="M2399">
            <v>61.94</v>
          </cell>
          <cell r="N2399">
            <v>0</v>
          </cell>
        </row>
        <row r="2400">
          <cell r="C2400">
            <v>0</v>
          </cell>
          <cell r="D2400">
            <v>0</v>
          </cell>
          <cell r="F2400">
            <v>0</v>
          </cell>
          <cell r="G2400">
            <v>0</v>
          </cell>
          <cell r="H2400">
            <v>0</v>
          </cell>
          <cell r="I2400">
            <v>0</v>
          </cell>
          <cell r="M2400">
            <v>61.94</v>
          </cell>
          <cell r="N2400">
            <v>0</v>
          </cell>
        </row>
        <row r="2401">
          <cell r="C2401">
            <v>0</v>
          </cell>
          <cell r="D2401">
            <v>0</v>
          </cell>
          <cell r="F2401">
            <v>0</v>
          </cell>
          <cell r="G2401">
            <v>0</v>
          </cell>
          <cell r="H2401">
            <v>0</v>
          </cell>
          <cell r="I2401">
            <v>0</v>
          </cell>
          <cell r="M2401">
            <v>61.94</v>
          </cell>
          <cell r="N2401">
            <v>0</v>
          </cell>
        </row>
        <row r="2402">
          <cell r="C2402">
            <v>0</v>
          </cell>
          <cell r="D2402">
            <v>0</v>
          </cell>
          <cell r="F2402">
            <v>0</v>
          </cell>
          <cell r="G2402">
            <v>0</v>
          </cell>
          <cell r="H2402">
            <v>0</v>
          </cell>
          <cell r="I2402">
            <v>0</v>
          </cell>
          <cell r="M2402">
            <v>61.94</v>
          </cell>
          <cell r="N2402">
            <v>0</v>
          </cell>
        </row>
        <row r="2403">
          <cell r="C2403">
            <v>0</v>
          </cell>
          <cell r="D2403">
            <v>0</v>
          </cell>
          <cell r="F2403">
            <v>0</v>
          </cell>
          <cell r="G2403">
            <v>0</v>
          </cell>
          <cell r="H2403">
            <v>0</v>
          </cell>
          <cell r="I2403">
            <v>0</v>
          </cell>
          <cell r="M2403">
            <v>61.94</v>
          </cell>
          <cell r="N2403">
            <v>0</v>
          </cell>
        </row>
        <row r="2404">
          <cell r="C2404">
            <v>0</v>
          </cell>
          <cell r="D2404">
            <v>0</v>
          </cell>
          <cell r="F2404">
            <v>0</v>
          </cell>
          <cell r="G2404">
            <v>0</v>
          </cell>
          <cell r="H2404">
            <v>0</v>
          </cell>
          <cell r="I2404">
            <v>0</v>
          </cell>
          <cell r="M2404">
            <v>61.94</v>
          </cell>
          <cell r="N2404">
            <v>0</v>
          </cell>
        </row>
        <row r="2405">
          <cell r="C2405">
            <v>0</v>
          </cell>
          <cell r="D2405">
            <v>0</v>
          </cell>
          <cell r="F2405">
            <v>0</v>
          </cell>
          <cell r="G2405">
            <v>0</v>
          </cell>
          <cell r="H2405">
            <v>0</v>
          </cell>
          <cell r="I2405">
            <v>0</v>
          </cell>
          <cell r="M2405">
            <v>61.94</v>
          </cell>
          <cell r="N2405">
            <v>0</v>
          </cell>
        </row>
        <row r="2406">
          <cell r="C2406">
            <v>0</v>
          </cell>
          <cell r="D2406">
            <v>0</v>
          </cell>
          <cell r="F2406">
            <v>0</v>
          </cell>
          <cell r="G2406">
            <v>0</v>
          </cell>
          <cell r="H2406">
            <v>0</v>
          </cell>
          <cell r="I2406">
            <v>0</v>
          </cell>
          <cell r="M2406">
            <v>61.94</v>
          </cell>
          <cell r="N2406">
            <v>0</v>
          </cell>
        </row>
        <row r="2407">
          <cell r="C2407">
            <v>0</v>
          </cell>
          <cell r="D2407">
            <v>0</v>
          </cell>
          <cell r="F2407">
            <v>0</v>
          </cell>
          <cell r="G2407">
            <v>0</v>
          </cell>
          <cell r="H2407">
            <v>0</v>
          </cell>
          <cell r="I2407">
            <v>0</v>
          </cell>
          <cell r="M2407">
            <v>61.94</v>
          </cell>
          <cell r="N2407">
            <v>0</v>
          </cell>
        </row>
        <row r="2408">
          <cell r="C2408">
            <v>0</v>
          </cell>
          <cell r="D2408">
            <v>0</v>
          </cell>
          <cell r="F2408">
            <v>0</v>
          </cell>
          <cell r="G2408">
            <v>0</v>
          </cell>
          <cell r="H2408">
            <v>0</v>
          </cell>
          <cell r="I2408">
            <v>0</v>
          </cell>
          <cell r="M2408">
            <v>61.94</v>
          </cell>
          <cell r="N2408">
            <v>0</v>
          </cell>
        </row>
        <row r="2409">
          <cell r="C2409">
            <v>0</v>
          </cell>
          <cell r="D2409">
            <v>0</v>
          </cell>
          <cell r="F2409">
            <v>0</v>
          </cell>
          <cell r="G2409">
            <v>0</v>
          </cell>
          <cell r="H2409">
            <v>0</v>
          </cell>
          <cell r="I2409">
            <v>0</v>
          </cell>
          <cell r="M2409">
            <v>61.94</v>
          </cell>
          <cell r="N2409">
            <v>0</v>
          </cell>
        </row>
        <row r="2410">
          <cell r="C2410">
            <v>0</v>
          </cell>
          <cell r="D2410">
            <v>0</v>
          </cell>
          <cell r="F2410">
            <v>0</v>
          </cell>
          <cell r="G2410">
            <v>0</v>
          </cell>
          <cell r="H2410">
            <v>0</v>
          </cell>
          <cell r="I2410">
            <v>0</v>
          </cell>
          <cell r="M2410">
            <v>61.94</v>
          </cell>
          <cell r="N2410">
            <v>0</v>
          </cell>
        </row>
        <row r="2411">
          <cell r="C2411">
            <v>0</v>
          </cell>
          <cell r="D2411">
            <v>0</v>
          </cell>
          <cell r="F2411">
            <v>0</v>
          </cell>
          <cell r="G2411">
            <v>0</v>
          </cell>
          <cell r="H2411">
            <v>0</v>
          </cell>
          <cell r="I2411">
            <v>0</v>
          </cell>
          <cell r="M2411">
            <v>61.94</v>
          </cell>
          <cell r="N2411">
            <v>0</v>
          </cell>
        </row>
        <row r="2412">
          <cell r="C2412">
            <v>0</v>
          </cell>
          <cell r="D2412">
            <v>0</v>
          </cell>
          <cell r="F2412">
            <v>0</v>
          </cell>
          <cell r="G2412">
            <v>0</v>
          </cell>
          <cell r="H2412">
            <v>0</v>
          </cell>
          <cell r="I2412">
            <v>0</v>
          </cell>
          <cell r="M2412">
            <v>61.94</v>
          </cell>
          <cell r="N2412">
            <v>0</v>
          </cell>
        </row>
        <row r="2413">
          <cell r="C2413">
            <v>0</v>
          </cell>
          <cell r="D2413">
            <v>0</v>
          </cell>
          <cell r="F2413">
            <v>0</v>
          </cell>
          <cell r="G2413">
            <v>0</v>
          </cell>
          <cell r="H2413">
            <v>0</v>
          </cell>
          <cell r="I2413">
            <v>0</v>
          </cell>
          <cell r="M2413">
            <v>61.94</v>
          </cell>
          <cell r="N2413">
            <v>0</v>
          </cell>
        </row>
        <row r="2414">
          <cell r="C2414">
            <v>0</v>
          </cell>
          <cell r="D2414">
            <v>0</v>
          </cell>
          <cell r="F2414">
            <v>0</v>
          </cell>
          <cell r="G2414">
            <v>0</v>
          </cell>
          <cell r="H2414">
            <v>0</v>
          </cell>
          <cell r="I2414">
            <v>0</v>
          </cell>
          <cell r="M2414">
            <v>61.94</v>
          </cell>
          <cell r="N2414">
            <v>0</v>
          </cell>
        </row>
        <row r="2415">
          <cell r="C2415" t="str">
            <v xml:space="preserve">TOTAL </v>
          </cell>
          <cell r="I2415">
            <v>30.72</v>
          </cell>
        </row>
        <row r="2416">
          <cell r="C2416" t="str">
            <v>BDI %</v>
          </cell>
          <cell r="H2416">
            <v>0</v>
          </cell>
          <cell r="I2416">
            <v>0</v>
          </cell>
        </row>
        <row r="2417">
          <cell r="A2417">
            <v>90</v>
          </cell>
          <cell r="C2417" t="str">
            <v>TOTAL DO SERVIÇO</v>
          </cell>
          <cell r="I2417">
            <v>30.72</v>
          </cell>
          <cell r="K2417" t="e">
            <v>#REF!</v>
          </cell>
          <cell r="L2417" t="e">
            <v>#REF!</v>
          </cell>
        </row>
        <row r="2418">
          <cell r="C2418" t="str">
            <v>AGESPISA - AREAIS</v>
          </cell>
        </row>
        <row r="2420">
          <cell r="C2420" t="str">
            <v>COMPOSIÇÃO DE PREÇO UNITÁRIO</v>
          </cell>
        </row>
        <row r="2422">
          <cell r="B2422">
            <v>92</v>
          </cell>
          <cell r="C2422">
            <v>92</v>
          </cell>
          <cell r="D2422" t="str">
            <v>LASTRO DE BRITA OU SEIXO</v>
          </cell>
          <cell r="I2422" t="str">
            <v>M3</v>
          </cell>
          <cell r="K2422">
            <v>93.73</v>
          </cell>
        </row>
        <row r="2424">
          <cell r="C2424" t="str">
            <v>CÓDIGO</v>
          </cell>
          <cell r="D2424" t="str">
            <v>DESCRIÇÃO DO SERVIÇO</v>
          </cell>
          <cell r="F2424" t="str">
            <v>UNIDADE</v>
          </cell>
          <cell r="G2424" t="str">
            <v>COEF.</v>
          </cell>
          <cell r="H2424" t="str">
            <v>PR. UNITÁRIO</v>
          </cell>
          <cell r="I2424" t="str">
            <v>PR. TOTAL</v>
          </cell>
        </row>
        <row r="2425">
          <cell r="C2425" t="str">
            <v>IE0204</v>
          </cell>
          <cell r="D2425" t="str">
            <v>SOQUETE VIBRATORIO</v>
          </cell>
          <cell r="F2425" t="str">
            <v>H</v>
          </cell>
          <cell r="G2425">
            <v>0.2</v>
          </cell>
          <cell r="H2425">
            <v>3.89</v>
          </cell>
          <cell r="I2425">
            <v>0.78</v>
          </cell>
          <cell r="K2425" t="str">
            <v>IE0204</v>
          </cell>
          <cell r="L2425">
            <v>0.2</v>
          </cell>
          <cell r="M2425">
            <v>93.73</v>
          </cell>
          <cell r="N2425">
            <v>18.746000000000002</v>
          </cell>
        </row>
        <row r="2426">
          <cell r="C2426" t="str">
            <v>IH0006</v>
          </cell>
          <cell r="D2426" t="str">
            <v>SERVENTE</v>
          </cell>
          <cell r="F2426" t="str">
            <v>H</v>
          </cell>
          <cell r="G2426">
            <v>1.5</v>
          </cell>
          <cell r="H2426">
            <v>4.4723219814241482</v>
          </cell>
          <cell r="I2426">
            <v>6.71</v>
          </cell>
          <cell r="K2426" t="str">
            <v>IH0006</v>
          </cell>
          <cell r="L2426">
            <v>1.5</v>
          </cell>
          <cell r="M2426">
            <v>93.73</v>
          </cell>
          <cell r="N2426">
            <v>140.595</v>
          </cell>
        </row>
        <row r="2427">
          <cell r="C2427" t="str">
            <v>IM3728</v>
          </cell>
          <cell r="D2427" t="str">
            <v>BRITA N.2 E 3</v>
          </cell>
          <cell r="F2427" t="str">
            <v>M3</v>
          </cell>
          <cell r="G2427">
            <v>1.155</v>
          </cell>
          <cell r="H2427">
            <v>54</v>
          </cell>
          <cell r="I2427">
            <v>62.37</v>
          </cell>
          <cell r="K2427" t="str">
            <v>IM3728</v>
          </cell>
          <cell r="L2427">
            <v>1.155</v>
          </cell>
          <cell r="M2427">
            <v>93.73</v>
          </cell>
          <cell r="N2427">
            <v>108.25815</v>
          </cell>
        </row>
        <row r="2428">
          <cell r="C2428">
            <v>0</v>
          </cell>
          <cell r="D2428">
            <v>0</v>
          </cell>
          <cell r="F2428">
            <v>0</v>
          </cell>
          <cell r="G2428">
            <v>0</v>
          </cell>
          <cell r="H2428">
            <v>0</v>
          </cell>
          <cell r="I2428">
            <v>0</v>
          </cell>
          <cell r="M2428">
            <v>93.73</v>
          </cell>
          <cell r="N2428">
            <v>0</v>
          </cell>
        </row>
        <row r="2429">
          <cell r="C2429">
            <v>0</v>
          </cell>
          <cell r="D2429">
            <v>0</v>
          </cell>
          <cell r="F2429">
            <v>0</v>
          </cell>
          <cell r="G2429">
            <v>0</v>
          </cell>
          <cell r="H2429">
            <v>0</v>
          </cell>
          <cell r="I2429">
            <v>0</v>
          </cell>
          <cell r="M2429">
            <v>93.73</v>
          </cell>
          <cell r="N2429">
            <v>0</v>
          </cell>
        </row>
        <row r="2430">
          <cell r="C2430">
            <v>0</v>
          </cell>
          <cell r="D2430">
            <v>0</v>
          </cell>
          <cell r="F2430">
            <v>0</v>
          </cell>
          <cell r="G2430">
            <v>0</v>
          </cell>
          <cell r="H2430">
            <v>0</v>
          </cell>
          <cell r="I2430">
            <v>0</v>
          </cell>
          <cell r="M2430">
            <v>93.73</v>
          </cell>
          <cell r="N2430">
            <v>0</v>
          </cell>
        </row>
        <row r="2431">
          <cell r="C2431">
            <v>0</v>
          </cell>
          <cell r="D2431">
            <v>0</v>
          </cell>
          <cell r="F2431">
            <v>0</v>
          </cell>
          <cell r="G2431">
            <v>0</v>
          </cell>
          <cell r="H2431">
            <v>0</v>
          </cell>
          <cell r="I2431">
            <v>0</v>
          </cell>
          <cell r="M2431">
            <v>93.73</v>
          </cell>
          <cell r="N2431">
            <v>0</v>
          </cell>
        </row>
        <row r="2432">
          <cell r="C2432">
            <v>0</v>
          </cell>
          <cell r="D2432">
            <v>0</v>
          </cell>
          <cell r="F2432">
            <v>0</v>
          </cell>
          <cell r="G2432">
            <v>0</v>
          </cell>
          <cell r="H2432">
            <v>0</v>
          </cell>
          <cell r="I2432">
            <v>0</v>
          </cell>
          <cell r="M2432">
            <v>93.73</v>
          </cell>
          <cell r="N2432">
            <v>0</v>
          </cell>
        </row>
        <row r="2433">
          <cell r="C2433">
            <v>0</v>
          </cell>
          <cell r="D2433">
            <v>0</v>
          </cell>
          <cell r="F2433">
            <v>0</v>
          </cell>
          <cell r="G2433">
            <v>0</v>
          </cell>
          <cell r="H2433">
            <v>0</v>
          </cell>
          <cell r="I2433">
            <v>0</v>
          </cell>
          <cell r="M2433">
            <v>93.73</v>
          </cell>
          <cell r="N2433">
            <v>0</v>
          </cell>
        </row>
        <row r="2434">
          <cell r="C2434">
            <v>0</v>
          </cell>
          <cell r="D2434">
            <v>0</v>
          </cell>
          <cell r="F2434">
            <v>0</v>
          </cell>
          <cell r="G2434">
            <v>0</v>
          </cell>
          <cell r="H2434">
            <v>0</v>
          </cell>
          <cell r="I2434">
            <v>0</v>
          </cell>
          <cell r="M2434">
            <v>93.73</v>
          </cell>
          <cell r="N2434">
            <v>0</v>
          </cell>
        </row>
        <row r="2435">
          <cell r="C2435">
            <v>0</v>
          </cell>
          <cell r="D2435">
            <v>0</v>
          </cell>
          <cell r="F2435">
            <v>0</v>
          </cell>
          <cell r="G2435">
            <v>0</v>
          </cell>
          <cell r="H2435">
            <v>0</v>
          </cell>
          <cell r="I2435">
            <v>0</v>
          </cell>
          <cell r="M2435">
            <v>93.73</v>
          </cell>
          <cell r="N2435">
            <v>0</v>
          </cell>
        </row>
        <row r="2436">
          <cell r="C2436">
            <v>0</v>
          </cell>
          <cell r="D2436">
            <v>0</v>
          </cell>
          <cell r="F2436">
            <v>0</v>
          </cell>
          <cell r="G2436">
            <v>0</v>
          </cell>
          <cell r="H2436">
            <v>0</v>
          </cell>
          <cell r="I2436">
            <v>0</v>
          </cell>
          <cell r="M2436">
            <v>93.73</v>
          </cell>
          <cell r="N2436">
            <v>0</v>
          </cell>
        </row>
        <row r="2437">
          <cell r="C2437">
            <v>0</v>
          </cell>
          <cell r="D2437">
            <v>0</v>
          </cell>
          <cell r="F2437">
            <v>0</v>
          </cell>
          <cell r="G2437">
            <v>0</v>
          </cell>
          <cell r="H2437">
            <v>0</v>
          </cell>
          <cell r="I2437">
            <v>0</v>
          </cell>
          <cell r="M2437">
            <v>93.73</v>
          </cell>
          <cell r="N2437">
            <v>0</v>
          </cell>
        </row>
        <row r="2438">
          <cell r="C2438">
            <v>0</v>
          </cell>
          <cell r="D2438">
            <v>0</v>
          </cell>
          <cell r="F2438">
            <v>0</v>
          </cell>
          <cell r="G2438">
            <v>0</v>
          </cell>
          <cell r="H2438">
            <v>0</v>
          </cell>
          <cell r="I2438">
            <v>0</v>
          </cell>
          <cell r="M2438">
            <v>93.73</v>
          </cell>
          <cell r="N2438">
            <v>0</v>
          </cell>
        </row>
        <row r="2439">
          <cell r="C2439">
            <v>0</v>
          </cell>
          <cell r="D2439">
            <v>0</v>
          </cell>
          <cell r="F2439">
            <v>0</v>
          </cell>
          <cell r="G2439">
            <v>0</v>
          </cell>
          <cell r="H2439">
            <v>0</v>
          </cell>
          <cell r="I2439">
            <v>0</v>
          </cell>
          <cell r="M2439">
            <v>93.73</v>
          </cell>
          <cell r="N2439">
            <v>0</v>
          </cell>
        </row>
        <row r="2440">
          <cell r="C2440">
            <v>0</v>
          </cell>
          <cell r="D2440">
            <v>0</v>
          </cell>
          <cell r="F2440">
            <v>0</v>
          </cell>
          <cell r="G2440">
            <v>0</v>
          </cell>
          <cell r="H2440">
            <v>0</v>
          </cell>
          <cell r="I2440">
            <v>0</v>
          </cell>
          <cell r="M2440">
            <v>93.73</v>
          </cell>
          <cell r="N2440">
            <v>0</v>
          </cell>
        </row>
        <row r="2441">
          <cell r="C2441">
            <v>0</v>
          </cell>
          <cell r="D2441">
            <v>0</v>
          </cell>
          <cell r="F2441">
            <v>0</v>
          </cell>
          <cell r="G2441">
            <v>0</v>
          </cell>
          <cell r="H2441">
            <v>0</v>
          </cell>
          <cell r="I2441">
            <v>0</v>
          </cell>
          <cell r="M2441">
            <v>93.73</v>
          </cell>
          <cell r="N2441">
            <v>0</v>
          </cell>
        </row>
        <row r="2442">
          <cell r="C2442">
            <v>0</v>
          </cell>
          <cell r="D2442">
            <v>0</v>
          </cell>
          <cell r="F2442">
            <v>0</v>
          </cell>
          <cell r="G2442">
            <v>0</v>
          </cell>
          <cell r="H2442">
            <v>0</v>
          </cell>
          <cell r="I2442">
            <v>0</v>
          </cell>
          <cell r="M2442">
            <v>93.73</v>
          </cell>
          <cell r="N2442">
            <v>0</v>
          </cell>
        </row>
        <row r="2443">
          <cell r="C2443">
            <v>0</v>
          </cell>
          <cell r="D2443">
            <v>0</v>
          </cell>
          <cell r="F2443">
            <v>0</v>
          </cell>
          <cell r="G2443">
            <v>0</v>
          </cell>
          <cell r="H2443">
            <v>0</v>
          </cell>
          <cell r="I2443">
            <v>0</v>
          </cell>
          <cell r="M2443">
            <v>93.73</v>
          </cell>
          <cell r="N2443">
            <v>0</v>
          </cell>
        </row>
        <row r="2444">
          <cell r="C2444">
            <v>0</v>
          </cell>
          <cell r="D2444">
            <v>0</v>
          </cell>
          <cell r="F2444">
            <v>0</v>
          </cell>
          <cell r="G2444">
            <v>0</v>
          </cell>
          <cell r="H2444">
            <v>0</v>
          </cell>
          <cell r="I2444">
            <v>0</v>
          </cell>
          <cell r="M2444">
            <v>93.73</v>
          </cell>
          <cell r="N2444">
            <v>0</v>
          </cell>
        </row>
        <row r="2445">
          <cell r="C2445">
            <v>0</v>
          </cell>
          <cell r="D2445">
            <v>0</v>
          </cell>
          <cell r="F2445">
            <v>0</v>
          </cell>
          <cell r="G2445">
            <v>0</v>
          </cell>
          <cell r="H2445">
            <v>0</v>
          </cell>
          <cell r="I2445">
            <v>0</v>
          </cell>
          <cell r="M2445">
            <v>93.73</v>
          </cell>
          <cell r="N2445">
            <v>0</v>
          </cell>
        </row>
        <row r="2446">
          <cell r="C2446" t="str">
            <v xml:space="preserve">TOTAL </v>
          </cell>
          <cell r="I2446">
            <v>69.86</v>
          </cell>
        </row>
        <row r="2447">
          <cell r="C2447" t="str">
            <v>BDI %</v>
          </cell>
          <cell r="H2447">
            <v>0</v>
          </cell>
          <cell r="I2447">
            <v>0</v>
          </cell>
        </row>
        <row r="2448">
          <cell r="A2448">
            <v>92</v>
          </cell>
          <cell r="C2448" t="str">
            <v>TOTAL DO SERVIÇO</v>
          </cell>
          <cell r="I2448">
            <v>69.86</v>
          </cell>
          <cell r="K2448" t="e">
            <v>#REF!</v>
          </cell>
          <cell r="L2448" t="e">
            <v>#REF!</v>
          </cell>
        </row>
        <row r="2449">
          <cell r="C2449" t="str">
            <v>AGESPISA - AREAIS</v>
          </cell>
        </row>
        <row r="2451">
          <cell r="C2451" t="str">
            <v>COMPOSIÇÃO DE PREÇO UNITÁRIO</v>
          </cell>
        </row>
        <row r="2453">
          <cell r="B2453">
            <v>94</v>
          </cell>
          <cell r="C2453">
            <v>94</v>
          </cell>
          <cell r="D2453" t="str">
            <v>MEIO FIO</v>
          </cell>
          <cell r="I2453" t="str">
            <v>M</v>
          </cell>
          <cell r="K2453">
            <v>22.23</v>
          </cell>
        </row>
        <row r="2455">
          <cell r="C2455" t="str">
            <v>CÓDIGO</v>
          </cell>
          <cell r="D2455" t="str">
            <v>DESCRIÇÃO DO SERVIÇO</v>
          </cell>
          <cell r="F2455" t="str">
            <v>UNIDADE</v>
          </cell>
          <cell r="G2455" t="str">
            <v>COEF.</v>
          </cell>
          <cell r="H2455" t="str">
            <v>PR. UNITÁRIO</v>
          </cell>
          <cell r="I2455" t="str">
            <v>PR. TOTAL</v>
          </cell>
        </row>
        <row r="2456">
          <cell r="C2456" t="str">
            <v>IH0006</v>
          </cell>
          <cell r="D2456" t="str">
            <v>SERVENTE</v>
          </cell>
          <cell r="F2456" t="str">
            <v>H</v>
          </cell>
          <cell r="G2456">
            <v>0.36</v>
          </cell>
          <cell r="H2456">
            <v>4.4723219814241482</v>
          </cell>
          <cell r="I2456">
            <v>1.61</v>
          </cell>
          <cell r="K2456" t="str">
            <v>IH0006</v>
          </cell>
          <cell r="L2456">
            <v>0.36</v>
          </cell>
          <cell r="M2456">
            <v>22.23</v>
          </cell>
          <cell r="N2456">
            <v>8.0028000000000006</v>
          </cell>
        </row>
        <row r="2457">
          <cell r="C2457" t="str">
            <v>IH0074</v>
          </cell>
          <cell r="D2457" t="str">
            <v>PEDREIRO</v>
          </cell>
          <cell r="F2457" t="str">
            <v>H</v>
          </cell>
          <cell r="G2457">
            <v>0.18</v>
          </cell>
          <cell r="H2457">
            <v>6.2786377708978325</v>
          </cell>
          <cell r="I2457">
            <v>1.1299999999999999</v>
          </cell>
          <cell r="K2457" t="str">
            <v>IH0074</v>
          </cell>
          <cell r="L2457">
            <v>0.18</v>
          </cell>
          <cell r="M2457">
            <v>22.23</v>
          </cell>
          <cell r="N2457">
            <v>4.0014000000000003</v>
          </cell>
        </row>
        <row r="2458">
          <cell r="C2458" t="str">
            <v>IM5059</v>
          </cell>
          <cell r="D2458" t="str">
            <v>MEIO FIO PRE MOLDADO           DIM.=(0,07x0,30x1,00)m</v>
          </cell>
          <cell r="F2458" t="str">
            <v>M</v>
          </cell>
          <cell r="G2458">
            <v>1</v>
          </cell>
          <cell r="H2458">
            <v>11</v>
          </cell>
          <cell r="I2458">
            <v>11</v>
          </cell>
          <cell r="K2458" t="str">
            <v>IM5059</v>
          </cell>
          <cell r="L2458">
            <v>1</v>
          </cell>
          <cell r="M2458">
            <v>22.23</v>
          </cell>
          <cell r="N2458">
            <v>22.23</v>
          </cell>
        </row>
        <row r="2459">
          <cell r="C2459">
            <v>0</v>
          </cell>
          <cell r="D2459">
            <v>0</v>
          </cell>
          <cell r="F2459">
            <v>0</v>
          </cell>
          <cell r="G2459">
            <v>0</v>
          </cell>
          <cell r="H2459">
            <v>0</v>
          </cell>
          <cell r="I2459">
            <v>0</v>
          </cell>
          <cell r="M2459">
            <v>22.23</v>
          </cell>
          <cell r="N2459">
            <v>0</v>
          </cell>
        </row>
        <row r="2460">
          <cell r="C2460">
            <v>0</v>
          </cell>
          <cell r="D2460">
            <v>0</v>
          </cell>
          <cell r="F2460">
            <v>0</v>
          </cell>
          <cell r="G2460">
            <v>0</v>
          </cell>
          <cell r="H2460">
            <v>0</v>
          </cell>
          <cell r="I2460">
            <v>0</v>
          </cell>
          <cell r="M2460">
            <v>22.23</v>
          </cell>
          <cell r="N2460">
            <v>0</v>
          </cell>
        </row>
        <row r="2461">
          <cell r="C2461">
            <v>0</v>
          </cell>
          <cell r="D2461">
            <v>0</v>
          </cell>
          <cell r="F2461">
            <v>0</v>
          </cell>
          <cell r="G2461">
            <v>0</v>
          </cell>
          <cell r="H2461">
            <v>0</v>
          </cell>
          <cell r="I2461">
            <v>0</v>
          </cell>
          <cell r="M2461">
            <v>22.23</v>
          </cell>
          <cell r="N2461">
            <v>0</v>
          </cell>
        </row>
        <row r="2462">
          <cell r="C2462">
            <v>0</v>
          </cell>
          <cell r="D2462">
            <v>0</v>
          </cell>
          <cell r="F2462">
            <v>0</v>
          </cell>
          <cell r="G2462">
            <v>0</v>
          </cell>
          <cell r="H2462">
            <v>0</v>
          </cell>
          <cell r="I2462">
            <v>0</v>
          </cell>
          <cell r="M2462">
            <v>22.23</v>
          </cell>
          <cell r="N2462">
            <v>0</v>
          </cell>
        </row>
        <row r="2463">
          <cell r="C2463">
            <v>0</v>
          </cell>
          <cell r="D2463">
            <v>0</v>
          </cell>
          <cell r="F2463">
            <v>0</v>
          </cell>
          <cell r="G2463">
            <v>0</v>
          </cell>
          <cell r="H2463">
            <v>0</v>
          </cell>
          <cell r="I2463">
            <v>0</v>
          </cell>
          <cell r="M2463">
            <v>22.23</v>
          </cell>
          <cell r="N2463">
            <v>0</v>
          </cell>
        </row>
        <row r="2464">
          <cell r="C2464">
            <v>0</v>
          </cell>
          <cell r="D2464">
            <v>0</v>
          </cell>
          <cell r="F2464">
            <v>0</v>
          </cell>
          <cell r="G2464">
            <v>0</v>
          </cell>
          <cell r="H2464">
            <v>0</v>
          </cell>
          <cell r="I2464">
            <v>0</v>
          </cell>
          <cell r="M2464">
            <v>22.23</v>
          </cell>
          <cell r="N2464">
            <v>0</v>
          </cell>
        </row>
        <row r="2465">
          <cell r="C2465">
            <v>0</v>
          </cell>
          <cell r="D2465">
            <v>0</v>
          </cell>
          <cell r="F2465">
            <v>0</v>
          </cell>
          <cell r="G2465">
            <v>0</v>
          </cell>
          <cell r="H2465">
            <v>0</v>
          </cell>
          <cell r="I2465">
            <v>0</v>
          </cell>
          <cell r="M2465">
            <v>22.23</v>
          </cell>
          <cell r="N2465">
            <v>0</v>
          </cell>
        </row>
        <row r="2466">
          <cell r="C2466">
            <v>0</v>
          </cell>
          <cell r="D2466">
            <v>0</v>
          </cell>
          <cell r="F2466">
            <v>0</v>
          </cell>
          <cell r="G2466">
            <v>0</v>
          </cell>
          <cell r="H2466">
            <v>0</v>
          </cell>
          <cell r="I2466">
            <v>0</v>
          </cell>
          <cell r="M2466">
            <v>22.23</v>
          </cell>
          <cell r="N2466">
            <v>0</v>
          </cell>
        </row>
        <row r="2467">
          <cell r="C2467">
            <v>0</v>
          </cell>
          <cell r="D2467">
            <v>0</v>
          </cell>
          <cell r="F2467">
            <v>0</v>
          </cell>
          <cell r="G2467">
            <v>0</v>
          </cell>
          <cell r="H2467">
            <v>0</v>
          </cell>
          <cell r="I2467">
            <v>0</v>
          </cell>
          <cell r="M2467">
            <v>22.23</v>
          </cell>
          <cell r="N2467">
            <v>0</v>
          </cell>
        </row>
        <row r="2468">
          <cell r="C2468">
            <v>0</v>
          </cell>
          <cell r="D2468">
            <v>0</v>
          </cell>
          <cell r="F2468">
            <v>0</v>
          </cell>
          <cell r="G2468">
            <v>0</v>
          </cell>
          <cell r="H2468">
            <v>0</v>
          </cell>
          <cell r="I2468">
            <v>0</v>
          </cell>
          <cell r="M2468">
            <v>22.23</v>
          </cell>
          <cell r="N2468">
            <v>0</v>
          </cell>
        </row>
        <row r="2469">
          <cell r="C2469">
            <v>0</v>
          </cell>
          <cell r="D2469">
            <v>0</v>
          </cell>
          <cell r="F2469">
            <v>0</v>
          </cell>
          <cell r="G2469">
            <v>0</v>
          </cell>
          <cell r="H2469">
            <v>0</v>
          </cell>
          <cell r="I2469">
            <v>0</v>
          </cell>
          <cell r="M2469">
            <v>22.23</v>
          </cell>
          <cell r="N2469">
            <v>0</v>
          </cell>
        </row>
        <row r="2470">
          <cell r="C2470">
            <v>0</v>
          </cell>
          <cell r="D2470">
            <v>0</v>
          </cell>
          <cell r="F2470">
            <v>0</v>
          </cell>
          <cell r="G2470">
            <v>0</v>
          </cell>
          <cell r="H2470">
            <v>0</v>
          </cell>
          <cell r="I2470">
            <v>0</v>
          </cell>
          <cell r="M2470">
            <v>22.23</v>
          </cell>
          <cell r="N2470">
            <v>0</v>
          </cell>
        </row>
        <row r="2471">
          <cell r="C2471">
            <v>0</v>
          </cell>
          <cell r="D2471">
            <v>0</v>
          </cell>
          <cell r="F2471">
            <v>0</v>
          </cell>
          <cell r="G2471">
            <v>0</v>
          </cell>
          <cell r="H2471">
            <v>0</v>
          </cell>
          <cell r="I2471">
            <v>0</v>
          </cell>
          <cell r="M2471">
            <v>22.23</v>
          </cell>
          <cell r="N2471">
            <v>0</v>
          </cell>
        </row>
        <row r="2472">
          <cell r="C2472">
            <v>0</v>
          </cell>
          <cell r="D2472">
            <v>0</v>
          </cell>
          <cell r="F2472">
            <v>0</v>
          </cell>
          <cell r="G2472">
            <v>0</v>
          </cell>
          <cell r="H2472">
            <v>0</v>
          </cell>
          <cell r="I2472">
            <v>0</v>
          </cell>
          <cell r="M2472">
            <v>22.23</v>
          </cell>
          <cell r="N2472">
            <v>0</v>
          </cell>
        </row>
        <row r="2473">
          <cell r="C2473">
            <v>0</v>
          </cell>
          <cell r="D2473">
            <v>0</v>
          </cell>
          <cell r="F2473">
            <v>0</v>
          </cell>
          <cell r="G2473">
            <v>0</v>
          </cell>
          <cell r="H2473">
            <v>0</v>
          </cell>
          <cell r="I2473">
            <v>0</v>
          </cell>
          <cell r="M2473">
            <v>22.23</v>
          </cell>
          <cell r="N2473">
            <v>0</v>
          </cell>
        </row>
        <row r="2474">
          <cell r="C2474">
            <v>0</v>
          </cell>
          <cell r="D2474">
            <v>0</v>
          </cell>
          <cell r="F2474">
            <v>0</v>
          </cell>
          <cell r="G2474">
            <v>0</v>
          </cell>
          <cell r="H2474">
            <v>0</v>
          </cell>
          <cell r="I2474">
            <v>0</v>
          </cell>
          <cell r="M2474">
            <v>22.23</v>
          </cell>
          <cell r="N2474">
            <v>0</v>
          </cell>
        </row>
        <row r="2475">
          <cell r="C2475">
            <v>0</v>
          </cell>
          <cell r="D2475">
            <v>0</v>
          </cell>
          <cell r="F2475">
            <v>0</v>
          </cell>
          <cell r="G2475">
            <v>0</v>
          </cell>
          <cell r="H2475">
            <v>0</v>
          </cell>
          <cell r="I2475">
            <v>0</v>
          </cell>
          <cell r="M2475">
            <v>22.23</v>
          </cell>
          <cell r="N2475">
            <v>0</v>
          </cell>
        </row>
        <row r="2476">
          <cell r="C2476">
            <v>0</v>
          </cell>
          <cell r="D2476">
            <v>0</v>
          </cell>
          <cell r="F2476">
            <v>0</v>
          </cell>
          <cell r="G2476">
            <v>0</v>
          </cell>
          <cell r="H2476">
            <v>0</v>
          </cell>
          <cell r="I2476">
            <v>0</v>
          </cell>
          <cell r="M2476">
            <v>22.23</v>
          </cell>
          <cell r="N2476">
            <v>0</v>
          </cell>
        </row>
        <row r="2477">
          <cell r="C2477" t="str">
            <v xml:space="preserve">TOTAL </v>
          </cell>
          <cell r="I2477">
            <v>13.74</v>
          </cell>
        </row>
        <row r="2478">
          <cell r="C2478" t="str">
            <v>BDI %</v>
          </cell>
          <cell r="H2478">
            <v>0</v>
          </cell>
          <cell r="I2478">
            <v>0</v>
          </cell>
        </row>
        <row r="2479">
          <cell r="A2479">
            <v>94</v>
          </cell>
          <cell r="C2479" t="str">
            <v>TOTAL DO SERVIÇO</v>
          </cell>
          <cell r="I2479">
            <v>13.74</v>
          </cell>
          <cell r="K2479" t="e">
            <v>#REF!</v>
          </cell>
          <cell r="L2479" t="e">
            <v>#REF!</v>
          </cell>
        </row>
        <row r="2480">
          <cell r="C2480" t="str">
            <v>AGESPISA - AREAIS</v>
          </cell>
        </row>
        <row r="2482">
          <cell r="C2482" t="str">
            <v>COMPOSIÇÃO DE PREÇO UNITÁRIO</v>
          </cell>
        </row>
        <row r="2484">
          <cell r="B2484">
            <v>95</v>
          </cell>
          <cell r="C2484">
            <v>95</v>
          </cell>
          <cell r="D2484" t="str">
            <v>ASSENTAMENTO DE TUBOS E CONEXÕES EM PVC JEI, REDE COLETORA DN 200</v>
          </cell>
          <cell r="I2484" t="str">
            <v>M</v>
          </cell>
          <cell r="K2484">
            <v>2.66</v>
          </cell>
        </row>
        <row r="2486">
          <cell r="C2486" t="str">
            <v>CÓDIGO</v>
          </cell>
          <cell r="D2486" t="str">
            <v>DESCRIÇÃO DO SERVIÇO</v>
          </cell>
          <cell r="F2486" t="str">
            <v>UNIDADE</v>
          </cell>
          <cell r="G2486" t="str">
            <v>COEF.</v>
          </cell>
          <cell r="H2486" t="str">
            <v>PR. UNITÁRIO</v>
          </cell>
          <cell r="I2486" t="str">
            <v>PR. TOTAL</v>
          </cell>
        </row>
        <row r="2487">
          <cell r="C2487" t="str">
            <v>IH0074</v>
          </cell>
          <cell r="D2487" t="str">
            <v>PEDREIRO</v>
          </cell>
          <cell r="F2487" t="str">
            <v>H</v>
          </cell>
          <cell r="G2487">
            <v>0.1</v>
          </cell>
          <cell r="H2487">
            <v>6.2786377708978325</v>
          </cell>
          <cell r="I2487">
            <v>0.63</v>
          </cell>
          <cell r="K2487" t="str">
            <v>IH0074</v>
          </cell>
          <cell r="L2487">
            <v>0.1</v>
          </cell>
          <cell r="M2487">
            <v>2.66</v>
          </cell>
          <cell r="N2487">
            <v>0.26600000000000001</v>
          </cell>
        </row>
        <row r="2488">
          <cell r="C2488" t="str">
            <v>IH0107</v>
          </cell>
          <cell r="D2488" t="str">
            <v>AJUDANTE</v>
          </cell>
          <cell r="F2488" t="str">
            <v>H</v>
          </cell>
          <cell r="G2488">
            <v>0.1</v>
          </cell>
          <cell r="H2488">
            <v>4.4723219814241482</v>
          </cell>
          <cell r="I2488">
            <v>0.45</v>
          </cell>
          <cell r="K2488" t="str">
            <v>IH0107</v>
          </cell>
          <cell r="L2488">
            <v>0.1</v>
          </cell>
          <cell r="M2488">
            <v>2.66</v>
          </cell>
          <cell r="N2488">
            <v>0.26600000000000001</v>
          </cell>
        </row>
        <row r="2489">
          <cell r="C2489" t="str">
            <v>IM3221</v>
          </cell>
          <cell r="D2489" t="str">
            <v>PASTA LUBRIFICANTE</v>
          </cell>
          <cell r="F2489" t="str">
            <v>KG</v>
          </cell>
          <cell r="G2489">
            <v>1.9699999999999999E-2</v>
          </cell>
          <cell r="H2489">
            <v>9.0500000000000007</v>
          </cell>
          <cell r="I2489">
            <v>0.18</v>
          </cell>
          <cell r="K2489" t="str">
            <v>IM3221</v>
          </cell>
          <cell r="L2489">
            <v>1.9699999999999999E-2</v>
          </cell>
          <cell r="M2489">
            <v>2.66</v>
          </cell>
          <cell r="N2489">
            <v>5.2401999999999997E-2</v>
          </cell>
        </row>
        <row r="2490">
          <cell r="C2490" t="str">
            <v>IN0644</v>
          </cell>
          <cell r="D2490" t="str">
            <v>CAMINH+O COMERC. EQUIP.        C/GUINDASTE (CHP)</v>
          </cell>
          <cell r="F2490" t="str">
            <v>H</v>
          </cell>
          <cell r="G2490">
            <v>8.0000000000000002E-3</v>
          </cell>
          <cell r="H2490">
            <v>71.41</v>
          </cell>
          <cell r="I2490">
            <v>0.56999999999999995</v>
          </cell>
          <cell r="K2490" t="str">
            <v>IN0644</v>
          </cell>
          <cell r="L2490">
            <v>8.0000000000000002E-3</v>
          </cell>
          <cell r="M2490">
            <v>2.66</v>
          </cell>
          <cell r="N2490">
            <v>2.128E-2</v>
          </cell>
        </row>
        <row r="2491">
          <cell r="C2491">
            <v>0</v>
          </cell>
          <cell r="D2491">
            <v>0</v>
          </cell>
          <cell r="F2491">
            <v>0</v>
          </cell>
          <cell r="G2491">
            <v>0</v>
          </cell>
          <cell r="H2491">
            <v>0</v>
          </cell>
          <cell r="I2491">
            <v>0</v>
          </cell>
          <cell r="M2491">
            <v>2.66</v>
          </cell>
          <cell r="N2491">
            <v>0</v>
          </cell>
        </row>
        <row r="2492">
          <cell r="C2492">
            <v>0</v>
          </cell>
          <cell r="D2492">
            <v>0</v>
          </cell>
          <cell r="F2492">
            <v>0</v>
          </cell>
          <cell r="G2492">
            <v>0</v>
          </cell>
          <cell r="H2492">
            <v>0</v>
          </cell>
          <cell r="I2492">
            <v>0</v>
          </cell>
          <cell r="M2492">
            <v>2.66</v>
          </cell>
          <cell r="N2492">
            <v>0</v>
          </cell>
        </row>
        <row r="2493">
          <cell r="C2493">
            <v>0</v>
          </cell>
          <cell r="D2493">
            <v>0</v>
          </cell>
          <cell r="F2493">
            <v>0</v>
          </cell>
          <cell r="G2493">
            <v>0</v>
          </cell>
          <cell r="H2493">
            <v>0</v>
          </cell>
          <cell r="I2493">
            <v>0</v>
          </cell>
          <cell r="M2493">
            <v>2.66</v>
          </cell>
          <cell r="N2493">
            <v>0</v>
          </cell>
        </row>
        <row r="2494">
          <cell r="C2494">
            <v>0</v>
          </cell>
          <cell r="D2494">
            <v>0</v>
          </cell>
          <cell r="F2494">
            <v>0</v>
          </cell>
          <cell r="G2494">
            <v>0</v>
          </cell>
          <cell r="H2494">
            <v>0</v>
          </cell>
          <cell r="I2494">
            <v>0</v>
          </cell>
          <cell r="M2494">
            <v>2.66</v>
          </cell>
          <cell r="N2494">
            <v>0</v>
          </cell>
        </row>
        <row r="2495">
          <cell r="C2495">
            <v>0</v>
          </cell>
          <cell r="D2495">
            <v>0</v>
          </cell>
          <cell r="F2495">
            <v>0</v>
          </cell>
          <cell r="G2495">
            <v>0</v>
          </cell>
          <cell r="H2495">
            <v>0</v>
          </cell>
          <cell r="I2495">
            <v>0</v>
          </cell>
          <cell r="M2495">
            <v>2.66</v>
          </cell>
          <cell r="N2495">
            <v>0</v>
          </cell>
        </row>
        <row r="2496">
          <cell r="C2496">
            <v>0</v>
          </cell>
          <cell r="D2496">
            <v>0</v>
          </cell>
          <cell r="F2496">
            <v>0</v>
          </cell>
          <cell r="G2496">
            <v>0</v>
          </cell>
          <cell r="H2496">
            <v>0</v>
          </cell>
          <cell r="I2496">
            <v>0</v>
          </cell>
          <cell r="M2496">
            <v>2.66</v>
          </cell>
          <cell r="N2496">
            <v>0</v>
          </cell>
        </row>
        <row r="2497">
          <cell r="C2497">
            <v>0</v>
          </cell>
          <cell r="D2497">
            <v>0</v>
          </cell>
          <cell r="F2497">
            <v>0</v>
          </cell>
          <cell r="G2497">
            <v>0</v>
          </cell>
          <cell r="H2497">
            <v>0</v>
          </cell>
          <cell r="I2497">
            <v>0</v>
          </cell>
          <cell r="M2497">
            <v>2.66</v>
          </cell>
          <cell r="N2497">
            <v>0</v>
          </cell>
        </row>
        <row r="2498">
          <cell r="C2498">
            <v>0</v>
          </cell>
          <cell r="D2498">
            <v>0</v>
          </cell>
          <cell r="F2498">
            <v>0</v>
          </cell>
          <cell r="G2498">
            <v>0</v>
          </cell>
          <cell r="H2498">
            <v>0</v>
          </cell>
          <cell r="I2498">
            <v>0</v>
          </cell>
          <cell r="M2498">
            <v>2.66</v>
          </cell>
          <cell r="N2498">
            <v>0</v>
          </cell>
        </row>
        <row r="2499">
          <cell r="C2499">
            <v>0</v>
          </cell>
          <cell r="D2499">
            <v>0</v>
          </cell>
          <cell r="F2499">
            <v>0</v>
          </cell>
          <cell r="G2499">
            <v>0</v>
          </cell>
          <cell r="H2499">
            <v>0</v>
          </cell>
          <cell r="I2499">
            <v>0</v>
          </cell>
          <cell r="M2499">
            <v>2.66</v>
          </cell>
          <cell r="N2499">
            <v>0</v>
          </cell>
        </row>
        <row r="2500">
          <cell r="C2500">
            <v>0</v>
          </cell>
          <cell r="D2500">
            <v>0</v>
          </cell>
          <cell r="F2500">
            <v>0</v>
          </cell>
          <cell r="G2500">
            <v>0</v>
          </cell>
          <cell r="H2500">
            <v>0</v>
          </cell>
          <cell r="I2500">
            <v>0</v>
          </cell>
          <cell r="M2500">
            <v>2.66</v>
          </cell>
          <cell r="N2500">
            <v>0</v>
          </cell>
        </row>
        <row r="2501">
          <cell r="C2501">
            <v>0</v>
          </cell>
          <cell r="D2501">
            <v>0</v>
          </cell>
          <cell r="F2501">
            <v>0</v>
          </cell>
          <cell r="G2501">
            <v>0</v>
          </cell>
          <cell r="H2501">
            <v>0</v>
          </cell>
          <cell r="I2501">
            <v>0</v>
          </cell>
          <cell r="M2501">
            <v>2.66</v>
          </cell>
          <cell r="N2501">
            <v>0</v>
          </cell>
        </row>
        <row r="2502">
          <cell r="C2502">
            <v>0</v>
          </cell>
          <cell r="D2502">
            <v>0</v>
          </cell>
          <cell r="F2502">
            <v>0</v>
          </cell>
          <cell r="G2502">
            <v>0</v>
          </cell>
          <cell r="H2502">
            <v>0</v>
          </cell>
          <cell r="I2502">
            <v>0</v>
          </cell>
          <cell r="M2502">
            <v>2.66</v>
          </cell>
          <cell r="N2502">
            <v>0</v>
          </cell>
        </row>
        <row r="2503">
          <cell r="C2503">
            <v>0</v>
          </cell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M2503">
            <v>2.66</v>
          </cell>
          <cell r="N2503">
            <v>0</v>
          </cell>
        </row>
        <row r="2504">
          <cell r="C2504">
            <v>0</v>
          </cell>
          <cell r="D2504">
            <v>0</v>
          </cell>
          <cell r="F2504">
            <v>0</v>
          </cell>
          <cell r="G2504">
            <v>0</v>
          </cell>
          <cell r="H2504">
            <v>0</v>
          </cell>
          <cell r="I2504">
            <v>0</v>
          </cell>
          <cell r="M2504">
            <v>2.66</v>
          </cell>
          <cell r="N2504">
            <v>0</v>
          </cell>
        </row>
        <row r="2505">
          <cell r="C2505">
            <v>0</v>
          </cell>
          <cell r="D2505">
            <v>0</v>
          </cell>
          <cell r="F2505">
            <v>0</v>
          </cell>
          <cell r="G2505">
            <v>0</v>
          </cell>
          <cell r="H2505">
            <v>0</v>
          </cell>
          <cell r="I2505">
            <v>0</v>
          </cell>
          <cell r="M2505">
            <v>2.66</v>
          </cell>
          <cell r="N2505">
            <v>0</v>
          </cell>
        </row>
        <row r="2506">
          <cell r="C2506">
            <v>0</v>
          </cell>
          <cell r="D2506">
            <v>0</v>
          </cell>
          <cell r="F2506">
            <v>0</v>
          </cell>
          <cell r="G2506">
            <v>0</v>
          </cell>
          <cell r="H2506">
            <v>0</v>
          </cell>
          <cell r="I2506">
            <v>0</v>
          </cell>
          <cell r="M2506">
            <v>2.66</v>
          </cell>
          <cell r="N2506">
            <v>0</v>
          </cell>
        </row>
        <row r="2507">
          <cell r="C2507">
            <v>0</v>
          </cell>
          <cell r="D2507">
            <v>0</v>
          </cell>
          <cell r="F2507">
            <v>0</v>
          </cell>
          <cell r="G2507">
            <v>0</v>
          </cell>
          <cell r="H2507">
            <v>0</v>
          </cell>
          <cell r="I2507">
            <v>0</v>
          </cell>
          <cell r="M2507">
            <v>2.66</v>
          </cell>
          <cell r="N2507">
            <v>0</v>
          </cell>
        </row>
        <row r="2508">
          <cell r="C2508" t="str">
            <v xml:space="preserve">TOTAL </v>
          </cell>
          <cell r="I2508">
            <v>1.83</v>
          </cell>
        </row>
        <row r="2509">
          <cell r="C2509" t="str">
            <v>BDI %</v>
          </cell>
          <cell r="H2509">
            <v>0</v>
          </cell>
          <cell r="I2509">
            <v>0</v>
          </cell>
        </row>
        <row r="2510">
          <cell r="A2510">
            <v>95</v>
          </cell>
          <cell r="C2510" t="str">
            <v>TOTAL DO SERVIÇO</v>
          </cell>
          <cell r="I2510">
            <v>1.83</v>
          </cell>
          <cell r="K2510" t="e">
            <v>#REF!</v>
          </cell>
          <cell r="L2510" t="e">
            <v>#REF!</v>
          </cell>
        </row>
        <row r="2511">
          <cell r="C2511" t="str">
            <v>AGESPISA - AREAIS</v>
          </cell>
        </row>
        <row r="2513">
          <cell r="C2513" t="str">
            <v>COMPOSIÇÃO DE PREÇO UNITÁRIO</v>
          </cell>
        </row>
        <row r="2515">
          <cell r="B2515">
            <v>96</v>
          </cell>
          <cell r="C2515">
            <v>96</v>
          </cell>
          <cell r="D2515" t="str">
            <v>Reboco com argamassa mista</v>
          </cell>
          <cell r="I2515" t="str">
            <v>m²</v>
          </cell>
          <cell r="K2515">
            <v>14.45</v>
          </cell>
        </row>
        <row r="2517">
          <cell r="C2517" t="str">
            <v>CÓDIGO</v>
          </cell>
          <cell r="D2517" t="str">
            <v>DESCRIÇÃO DO SERVIÇO</v>
          </cell>
          <cell r="F2517" t="str">
            <v>UNIDADE</v>
          </cell>
          <cell r="G2517" t="str">
            <v>COEF.</v>
          </cell>
          <cell r="H2517" t="str">
            <v>PR. UNITÁRIO</v>
          </cell>
          <cell r="I2517" t="str">
            <v>PR. TOTAL</v>
          </cell>
        </row>
        <row r="2518">
          <cell r="C2518" t="str">
            <v>IH0006</v>
          </cell>
          <cell r="D2518" t="str">
            <v>SERVENTE</v>
          </cell>
          <cell r="F2518" t="str">
            <v>H</v>
          </cell>
          <cell r="G2518">
            <v>0.4</v>
          </cell>
          <cell r="H2518">
            <v>4.4723219814241482</v>
          </cell>
          <cell r="I2518">
            <v>1.79</v>
          </cell>
          <cell r="K2518" t="str">
            <v>IH0006</v>
          </cell>
          <cell r="L2518">
            <v>0.4</v>
          </cell>
          <cell r="M2518">
            <v>14.45</v>
          </cell>
          <cell r="N2518">
            <v>5.78</v>
          </cell>
        </row>
        <row r="2519">
          <cell r="C2519" t="str">
            <v>IH0074</v>
          </cell>
          <cell r="D2519" t="str">
            <v>PEDREIRO</v>
          </cell>
          <cell r="F2519" t="str">
            <v>H</v>
          </cell>
          <cell r="G2519">
            <v>0.4</v>
          </cell>
          <cell r="H2519">
            <v>6.2786377708978325</v>
          </cell>
          <cell r="I2519">
            <v>2.5099999999999998</v>
          </cell>
          <cell r="K2519" t="str">
            <v>IH0074</v>
          </cell>
          <cell r="L2519">
            <v>0.4</v>
          </cell>
          <cell r="M2519">
            <v>14.45</v>
          </cell>
          <cell r="N2519">
            <v>5.78</v>
          </cell>
        </row>
        <row r="2520">
          <cell r="C2520" t="str">
            <v>IM4503</v>
          </cell>
          <cell r="D2520" t="str">
            <v>ARGAMASSA PRE-FABRICADA PARA   REBOCO</v>
          </cell>
          <cell r="F2520" t="str">
            <v>KG</v>
          </cell>
          <cell r="G2520">
            <v>24</v>
          </cell>
          <cell r="H2520">
            <v>0.25</v>
          </cell>
          <cell r="I2520">
            <v>6</v>
          </cell>
          <cell r="K2520" t="str">
            <v>IM4503</v>
          </cell>
          <cell r="L2520">
            <v>24</v>
          </cell>
          <cell r="M2520">
            <v>14.45</v>
          </cell>
          <cell r="N2520">
            <v>346.79999999999995</v>
          </cell>
        </row>
        <row r="2521">
          <cell r="C2521" t="str">
            <v>IN0639</v>
          </cell>
          <cell r="D2521" t="str">
            <v>BETONEIRA EL+TRICA 580L (CHP)</v>
          </cell>
          <cell r="F2521" t="str">
            <v>H</v>
          </cell>
          <cell r="G2521">
            <v>1.44E-2</v>
          </cell>
          <cell r="H2521">
            <v>14.76</v>
          </cell>
          <cell r="I2521">
            <v>0.21</v>
          </cell>
          <cell r="K2521" t="str">
            <v>IN0639</v>
          </cell>
          <cell r="L2521">
            <v>1.44E-2</v>
          </cell>
          <cell r="M2521">
            <v>14.45</v>
          </cell>
          <cell r="N2521">
            <v>0.20807999999999999</v>
          </cell>
        </row>
        <row r="2522">
          <cell r="C2522">
            <v>0</v>
          </cell>
          <cell r="D2522">
            <v>0</v>
          </cell>
          <cell r="F2522">
            <v>0</v>
          </cell>
          <cell r="G2522">
            <v>0</v>
          </cell>
          <cell r="H2522">
            <v>0</v>
          </cell>
          <cell r="I2522">
            <v>0</v>
          </cell>
          <cell r="M2522">
            <v>14.45</v>
          </cell>
          <cell r="N2522">
            <v>0</v>
          </cell>
        </row>
        <row r="2523">
          <cell r="C2523">
            <v>0</v>
          </cell>
          <cell r="D2523">
            <v>0</v>
          </cell>
          <cell r="F2523">
            <v>0</v>
          </cell>
          <cell r="G2523">
            <v>0</v>
          </cell>
          <cell r="H2523">
            <v>0</v>
          </cell>
          <cell r="I2523">
            <v>0</v>
          </cell>
          <cell r="M2523">
            <v>14.45</v>
          </cell>
          <cell r="N2523">
            <v>0</v>
          </cell>
        </row>
        <row r="2524">
          <cell r="C2524">
            <v>0</v>
          </cell>
          <cell r="D2524">
            <v>0</v>
          </cell>
          <cell r="F2524">
            <v>0</v>
          </cell>
          <cell r="G2524">
            <v>0</v>
          </cell>
          <cell r="H2524">
            <v>0</v>
          </cell>
          <cell r="I2524">
            <v>0</v>
          </cell>
          <cell r="M2524">
            <v>14.45</v>
          </cell>
          <cell r="N2524">
            <v>0</v>
          </cell>
        </row>
        <row r="2525">
          <cell r="C2525">
            <v>0</v>
          </cell>
          <cell r="D2525">
            <v>0</v>
          </cell>
          <cell r="F2525">
            <v>0</v>
          </cell>
          <cell r="G2525">
            <v>0</v>
          </cell>
          <cell r="H2525">
            <v>0</v>
          </cell>
          <cell r="I2525">
            <v>0</v>
          </cell>
          <cell r="M2525">
            <v>14.45</v>
          </cell>
          <cell r="N2525">
            <v>0</v>
          </cell>
        </row>
        <row r="2526">
          <cell r="C2526">
            <v>0</v>
          </cell>
          <cell r="D2526">
            <v>0</v>
          </cell>
          <cell r="F2526">
            <v>0</v>
          </cell>
          <cell r="G2526">
            <v>0</v>
          </cell>
          <cell r="H2526">
            <v>0</v>
          </cell>
          <cell r="I2526">
            <v>0</v>
          </cell>
          <cell r="M2526">
            <v>14.45</v>
          </cell>
          <cell r="N2526">
            <v>0</v>
          </cell>
        </row>
        <row r="2527">
          <cell r="C2527">
            <v>0</v>
          </cell>
          <cell r="D2527">
            <v>0</v>
          </cell>
          <cell r="F2527">
            <v>0</v>
          </cell>
          <cell r="G2527">
            <v>0</v>
          </cell>
          <cell r="H2527">
            <v>0</v>
          </cell>
          <cell r="I2527">
            <v>0</v>
          </cell>
          <cell r="M2527">
            <v>14.45</v>
          </cell>
          <cell r="N2527">
            <v>0</v>
          </cell>
        </row>
        <row r="2528">
          <cell r="C2528">
            <v>0</v>
          </cell>
          <cell r="D2528">
            <v>0</v>
          </cell>
          <cell r="F2528">
            <v>0</v>
          </cell>
          <cell r="G2528">
            <v>0</v>
          </cell>
          <cell r="H2528">
            <v>0</v>
          </cell>
          <cell r="I2528">
            <v>0</v>
          </cell>
          <cell r="M2528">
            <v>14.45</v>
          </cell>
          <cell r="N2528">
            <v>0</v>
          </cell>
        </row>
        <row r="2529">
          <cell r="C2529">
            <v>0</v>
          </cell>
          <cell r="D2529">
            <v>0</v>
          </cell>
          <cell r="F2529">
            <v>0</v>
          </cell>
          <cell r="G2529">
            <v>0</v>
          </cell>
          <cell r="H2529">
            <v>0</v>
          </cell>
          <cell r="I2529">
            <v>0</v>
          </cell>
          <cell r="M2529">
            <v>14.45</v>
          </cell>
          <cell r="N2529">
            <v>0</v>
          </cell>
        </row>
        <row r="2530">
          <cell r="C2530">
            <v>0</v>
          </cell>
          <cell r="D2530">
            <v>0</v>
          </cell>
          <cell r="F2530">
            <v>0</v>
          </cell>
          <cell r="G2530">
            <v>0</v>
          </cell>
          <cell r="H2530">
            <v>0</v>
          </cell>
          <cell r="I2530">
            <v>0</v>
          </cell>
          <cell r="M2530">
            <v>14.45</v>
          </cell>
          <cell r="N2530">
            <v>0</v>
          </cell>
        </row>
        <row r="2531">
          <cell r="C2531">
            <v>0</v>
          </cell>
          <cell r="D2531">
            <v>0</v>
          </cell>
          <cell r="F2531">
            <v>0</v>
          </cell>
          <cell r="G2531">
            <v>0</v>
          </cell>
          <cell r="H2531">
            <v>0</v>
          </cell>
          <cell r="I2531">
            <v>0</v>
          </cell>
          <cell r="M2531">
            <v>14.45</v>
          </cell>
          <cell r="N2531">
            <v>0</v>
          </cell>
        </row>
        <row r="2532">
          <cell r="C2532">
            <v>0</v>
          </cell>
          <cell r="D2532">
            <v>0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M2532">
            <v>14.45</v>
          </cell>
          <cell r="N2532">
            <v>0</v>
          </cell>
        </row>
        <row r="2533">
          <cell r="C2533">
            <v>0</v>
          </cell>
          <cell r="D2533">
            <v>0</v>
          </cell>
          <cell r="F2533">
            <v>0</v>
          </cell>
          <cell r="G2533">
            <v>0</v>
          </cell>
          <cell r="H2533">
            <v>0</v>
          </cell>
          <cell r="I2533">
            <v>0</v>
          </cell>
          <cell r="M2533">
            <v>14.45</v>
          </cell>
          <cell r="N2533">
            <v>0</v>
          </cell>
        </row>
        <row r="2534">
          <cell r="C2534">
            <v>0</v>
          </cell>
          <cell r="D2534">
            <v>0</v>
          </cell>
          <cell r="F2534">
            <v>0</v>
          </cell>
          <cell r="G2534">
            <v>0</v>
          </cell>
          <cell r="H2534">
            <v>0</v>
          </cell>
          <cell r="I2534">
            <v>0</v>
          </cell>
          <cell r="M2534">
            <v>14.45</v>
          </cell>
          <cell r="N2534">
            <v>0</v>
          </cell>
        </row>
        <row r="2535">
          <cell r="C2535">
            <v>0</v>
          </cell>
          <cell r="D2535">
            <v>0</v>
          </cell>
          <cell r="F2535">
            <v>0</v>
          </cell>
          <cell r="G2535">
            <v>0</v>
          </cell>
          <cell r="H2535">
            <v>0</v>
          </cell>
          <cell r="I2535">
            <v>0</v>
          </cell>
          <cell r="M2535">
            <v>14.45</v>
          </cell>
          <cell r="N2535">
            <v>0</v>
          </cell>
        </row>
        <row r="2536">
          <cell r="C2536">
            <v>0</v>
          </cell>
          <cell r="D2536">
            <v>0</v>
          </cell>
          <cell r="F2536">
            <v>0</v>
          </cell>
          <cell r="G2536">
            <v>0</v>
          </cell>
          <cell r="H2536">
            <v>0</v>
          </cell>
          <cell r="I2536">
            <v>0</v>
          </cell>
          <cell r="M2536">
            <v>14.45</v>
          </cell>
          <cell r="N2536">
            <v>0</v>
          </cell>
        </row>
        <row r="2537">
          <cell r="C2537">
            <v>0</v>
          </cell>
          <cell r="D2537">
            <v>0</v>
          </cell>
          <cell r="F2537">
            <v>0</v>
          </cell>
          <cell r="G2537">
            <v>0</v>
          </cell>
          <cell r="H2537">
            <v>0</v>
          </cell>
          <cell r="I2537">
            <v>0</v>
          </cell>
          <cell r="M2537">
            <v>14.45</v>
          </cell>
          <cell r="N2537">
            <v>0</v>
          </cell>
        </row>
        <row r="2538">
          <cell r="C2538">
            <v>0</v>
          </cell>
          <cell r="D2538">
            <v>0</v>
          </cell>
          <cell r="F2538">
            <v>0</v>
          </cell>
          <cell r="G2538">
            <v>0</v>
          </cell>
          <cell r="H2538">
            <v>0</v>
          </cell>
          <cell r="I2538">
            <v>0</v>
          </cell>
          <cell r="M2538">
            <v>14.45</v>
          </cell>
          <cell r="N2538">
            <v>0</v>
          </cell>
        </row>
        <row r="2539">
          <cell r="C2539" t="str">
            <v xml:space="preserve">TOTAL </v>
          </cell>
          <cell r="I2539">
            <v>10.510000000000002</v>
          </cell>
        </row>
        <row r="2540">
          <cell r="C2540" t="str">
            <v>BDI %</v>
          </cell>
          <cell r="H2540">
            <v>0</v>
          </cell>
          <cell r="I2540">
            <v>0</v>
          </cell>
        </row>
        <row r="2541">
          <cell r="A2541">
            <v>96</v>
          </cell>
          <cell r="C2541" t="str">
            <v>TOTAL DO SERVIÇO</v>
          </cell>
          <cell r="I2541">
            <v>10.510000000000002</v>
          </cell>
          <cell r="K2541" t="e">
            <v>#REF!</v>
          </cell>
          <cell r="L2541" t="e">
            <v>#REF!</v>
          </cell>
        </row>
        <row r="2542">
          <cell r="C2542" t="str">
            <v>AGESPISA - AREAIS</v>
          </cell>
        </row>
        <row r="2544">
          <cell r="C2544" t="str">
            <v>COMPOSIÇÃO DE PREÇO UNITÁRIO</v>
          </cell>
        </row>
        <row r="2546">
          <cell r="B2546">
            <v>99</v>
          </cell>
          <cell r="C2546">
            <v>99</v>
          </cell>
          <cell r="D2546" t="str">
            <v>Alvenaria de tijolo cerâmico furado c/ argamassa mista de cal hidratada e=10cm</v>
          </cell>
          <cell r="I2546" t="str">
            <v>m²</v>
          </cell>
          <cell r="K2546">
            <v>29.04</v>
          </cell>
        </row>
        <row r="2548">
          <cell r="C2548" t="str">
            <v>CÓDIGO</v>
          </cell>
          <cell r="D2548" t="str">
            <v>DESCRIÇÃO DO SERVIÇO</v>
          </cell>
          <cell r="F2548" t="str">
            <v>UNIDADE</v>
          </cell>
          <cell r="G2548" t="str">
            <v>COEF.</v>
          </cell>
          <cell r="H2548" t="str">
            <v>PR. UNITÁRIO</v>
          </cell>
          <cell r="I2548" t="str">
            <v>PR. TOTAL</v>
          </cell>
        </row>
        <row r="2549">
          <cell r="C2549" t="str">
            <v>IH0006</v>
          </cell>
          <cell r="D2549" t="str">
            <v>SERVENTE</v>
          </cell>
          <cell r="F2549" t="str">
            <v>H</v>
          </cell>
          <cell r="G2549">
            <v>0.4</v>
          </cell>
          <cell r="H2549">
            <v>4.4723219814241482</v>
          </cell>
          <cell r="I2549">
            <v>1.79</v>
          </cell>
          <cell r="K2549" t="str">
            <v>IH0006</v>
          </cell>
          <cell r="L2549">
            <v>0.4</v>
          </cell>
          <cell r="M2549">
            <v>29.04</v>
          </cell>
          <cell r="N2549">
            <v>11.616</v>
          </cell>
        </row>
        <row r="2550">
          <cell r="C2550" t="str">
            <v>IH0074</v>
          </cell>
          <cell r="D2550" t="str">
            <v>PEDREIRO</v>
          </cell>
          <cell r="F2550" t="str">
            <v>H</v>
          </cell>
          <cell r="G2550">
            <v>0.32</v>
          </cell>
          <cell r="H2550">
            <v>6.2786377708978325</v>
          </cell>
          <cell r="I2550">
            <v>2.0099999999999998</v>
          </cell>
          <cell r="K2550" t="str">
            <v>IH0074</v>
          </cell>
          <cell r="L2550">
            <v>0.32</v>
          </cell>
          <cell r="M2550">
            <v>29.04</v>
          </cell>
          <cell r="N2550">
            <v>9.2927999999999997</v>
          </cell>
        </row>
        <row r="2551">
          <cell r="C2551" t="str">
            <v>IM0611</v>
          </cell>
          <cell r="D2551" t="str">
            <v>AREIA</v>
          </cell>
          <cell r="F2551" t="str">
            <v>M3</v>
          </cell>
          <cell r="G2551">
            <v>9.7999999999999997E-3</v>
          </cell>
          <cell r="H2551">
            <v>26</v>
          </cell>
          <cell r="I2551">
            <v>0.25</v>
          </cell>
          <cell r="K2551" t="str">
            <v>IM0611</v>
          </cell>
          <cell r="L2551">
            <v>9.7999999999999997E-3</v>
          </cell>
          <cell r="M2551">
            <v>29.04</v>
          </cell>
          <cell r="N2551">
            <v>0.28459199999999996</v>
          </cell>
        </row>
        <row r="2552">
          <cell r="C2552" t="str">
            <v>IM3671</v>
          </cell>
          <cell r="D2552" t="str">
            <v>CAL HIDRATADA</v>
          </cell>
          <cell r="F2552" t="str">
            <v>KG</v>
          </cell>
          <cell r="G2552">
            <v>1.47</v>
          </cell>
          <cell r="H2552">
            <v>0.25</v>
          </cell>
          <cell r="I2552">
            <v>0.37</v>
          </cell>
          <cell r="K2552" t="str">
            <v>IM3671</v>
          </cell>
          <cell r="L2552">
            <v>1.47</v>
          </cell>
          <cell r="M2552">
            <v>29.04</v>
          </cell>
          <cell r="N2552">
            <v>42.688800000000001</v>
          </cell>
        </row>
        <row r="2553">
          <cell r="C2553" t="str">
            <v>IM3691</v>
          </cell>
          <cell r="D2553" t="str">
            <v>CIMENTO PORTLAND</v>
          </cell>
          <cell r="F2553" t="str">
            <v>KG</v>
          </cell>
          <cell r="G2553">
            <v>1.47</v>
          </cell>
          <cell r="H2553">
            <v>0.35</v>
          </cell>
          <cell r="I2553">
            <v>0.51</v>
          </cell>
          <cell r="K2553" t="str">
            <v>IM3691</v>
          </cell>
          <cell r="L2553">
            <v>1.47</v>
          </cell>
          <cell r="M2553">
            <v>29.04</v>
          </cell>
          <cell r="N2553">
            <v>42.688800000000001</v>
          </cell>
        </row>
        <row r="2554">
          <cell r="C2554" t="str">
            <v>IM4585</v>
          </cell>
          <cell r="D2554" t="str">
            <v>BLOCO CERAMICO FURADO VEDAÃ+O  - 9X19X39 CM</v>
          </cell>
          <cell r="F2554" t="str">
            <v>UN</v>
          </cell>
          <cell r="G2554">
            <v>13</v>
          </cell>
          <cell r="H2554">
            <v>0.87</v>
          </cell>
          <cell r="I2554">
            <v>11.31</v>
          </cell>
          <cell r="K2554" t="str">
            <v>IM4585</v>
          </cell>
          <cell r="L2554">
            <v>13</v>
          </cell>
          <cell r="M2554">
            <v>29.04</v>
          </cell>
          <cell r="N2554">
            <v>377.52</v>
          </cell>
        </row>
        <row r="2555">
          <cell r="C2555">
            <v>0</v>
          </cell>
          <cell r="D2555">
            <v>0</v>
          </cell>
          <cell r="F2555">
            <v>0</v>
          </cell>
          <cell r="G2555">
            <v>0</v>
          </cell>
          <cell r="H2555">
            <v>0</v>
          </cell>
          <cell r="I2555">
            <v>0</v>
          </cell>
          <cell r="M2555">
            <v>29.04</v>
          </cell>
          <cell r="N2555">
            <v>0</v>
          </cell>
        </row>
        <row r="2556">
          <cell r="C2556">
            <v>0</v>
          </cell>
          <cell r="D2556">
            <v>0</v>
          </cell>
          <cell r="F2556">
            <v>0</v>
          </cell>
          <cell r="G2556">
            <v>0</v>
          </cell>
          <cell r="H2556">
            <v>0</v>
          </cell>
          <cell r="I2556">
            <v>0</v>
          </cell>
          <cell r="M2556">
            <v>29.04</v>
          </cell>
          <cell r="N2556">
            <v>0</v>
          </cell>
        </row>
        <row r="2557">
          <cell r="C2557">
            <v>0</v>
          </cell>
          <cell r="D2557">
            <v>0</v>
          </cell>
          <cell r="F2557">
            <v>0</v>
          </cell>
          <cell r="G2557">
            <v>0</v>
          </cell>
          <cell r="H2557">
            <v>0</v>
          </cell>
          <cell r="I2557">
            <v>0</v>
          </cell>
          <cell r="M2557">
            <v>29.04</v>
          </cell>
          <cell r="N2557">
            <v>0</v>
          </cell>
        </row>
        <row r="2558">
          <cell r="C2558">
            <v>0</v>
          </cell>
          <cell r="D2558">
            <v>0</v>
          </cell>
          <cell r="F2558">
            <v>0</v>
          </cell>
          <cell r="G2558">
            <v>0</v>
          </cell>
          <cell r="H2558">
            <v>0</v>
          </cell>
          <cell r="I2558">
            <v>0</v>
          </cell>
          <cell r="M2558">
            <v>29.04</v>
          </cell>
          <cell r="N2558">
            <v>0</v>
          </cell>
        </row>
        <row r="2559">
          <cell r="C2559">
            <v>0</v>
          </cell>
          <cell r="D2559">
            <v>0</v>
          </cell>
          <cell r="F2559">
            <v>0</v>
          </cell>
          <cell r="G2559">
            <v>0</v>
          </cell>
          <cell r="H2559">
            <v>0</v>
          </cell>
          <cell r="I2559">
            <v>0</v>
          </cell>
          <cell r="M2559">
            <v>29.04</v>
          </cell>
          <cell r="N2559">
            <v>0</v>
          </cell>
        </row>
        <row r="2560">
          <cell r="C2560">
            <v>0</v>
          </cell>
          <cell r="D2560">
            <v>0</v>
          </cell>
          <cell r="F2560">
            <v>0</v>
          </cell>
          <cell r="G2560">
            <v>0</v>
          </cell>
          <cell r="H2560">
            <v>0</v>
          </cell>
          <cell r="I2560">
            <v>0</v>
          </cell>
          <cell r="M2560">
            <v>29.04</v>
          </cell>
          <cell r="N2560">
            <v>0</v>
          </cell>
        </row>
        <row r="2561">
          <cell r="C2561">
            <v>0</v>
          </cell>
          <cell r="D2561">
            <v>0</v>
          </cell>
          <cell r="F2561">
            <v>0</v>
          </cell>
          <cell r="G2561">
            <v>0</v>
          </cell>
          <cell r="H2561">
            <v>0</v>
          </cell>
          <cell r="I2561">
            <v>0</v>
          </cell>
          <cell r="M2561">
            <v>29.04</v>
          </cell>
          <cell r="N2561">
            <v>0</v>
          </cell>
        </row>
        <row r="2562">
          <cell r="C2562">
            <v>0</v>
          </cell>
          <cell r="D2562">
            <v>0</v>
          </cell>
          <cell r="F2562">
            <v>0</v>
          </cell>
          <cell r="G2562">
            <v>0</v>
          </cell>
          <cell r="H2562">
            <v>0</v>
          </cell>
          <cell r="I2562">
            <v>0</v>
          </cell>
          <cell r="M2562">
            <v>29.04</v>
          </cell>
          <cell r="N2562">
            <v>0</v>
          </cell>
        </row>
        <row r="2563">
          <cell r="C2563">
            <v>0</v>
          </cell>
          <cell r="D2563">
            <v>0</v>
          </cell>
          <cell r="F2563">
            <v>0</v>
          </cell>
          <cell r="G2563">
            <v>0</v>
          </cell>
          <cell r="H2563">
            <v>0</v>
          </cell>
          <cell r="I2563">
            <v>0</v>
          </cell>
          <cell r="M2563">
            <v>29.04</v>
          </cell>
          <cell r="N2563">
            <v>0</v>
          </cell>
        </row>
        <row r="2564">
          <cell r="C2564">
            <v>0</v>
          </cell>
          <cell r="D2564">
            <v>0</v>
          </cell>
          <cell r="F2564">
            <v>0</v>
          </cell>
          <cell r="G2564">
            <v>0</v>
          </cell>
          <cell r="H2564">
            <v>0</v>
          </cell>
          <cell r="I2564">
            <v>0</v>
          </cell>
          <cell r="M2564">
            <v>29.04</v>
          </cell>
          <cell r="N2564">
            <v>0</v>
          </cell>
        </row>
        <row r="2565">
          <cell r="C2565">
            <v>0</v>
          </cell>
          <cell r="D2565">
            <v>0</v>
          </cell>
          <cell r="F2565">
            <v>0</v>
          </cell>
          <cell r="G2565">
            <v>0</v>
          </cell>
          <cell r="H2565">
            <v>0</v>
          </cell>
          <cell r="I2565">
            <v>0</v>
          </cell>
          <cell r="M2565">
            <v>29.04</v>
          </cell>
          <cell r="N2565">
            <v>0</v>
          </cell>
        </row>
        <row r="2566">
          <cell r="C2566">
            <v>0</v>
          </cell>
          <cell r="D2566">
            <v>0</v>
          </cell>
          <cell r="F2566">
            <v>0</v>
          </cell>
          <cell r="G2566">
            <v>0</v>
          </cell>
          <cell r="H2566">
            <v>0</v>
          </cell>
          <cell r="I2566">
            <v>0</v>
          </cell>
          <cell r="M2566">
            <v>29.04</v>
          </cell>
          <cell r="N2566">
            <v>0</v>
          </cell>
        </row>
        <row r="2567">
          <cell r="C2567">
            <v>0</v>
          </cell>
          <cell r="D2567">
            <v>0</v>
          </cell>
          <cell r="F2567">
            <v>0</v>
          </cell>
          <cell r="G2567">
            <v>0</v>
          </cell>
          <cell r="H2567">
            <v>0</v>
          </cell>
          <cell r="I2567">
            <v>0</v>
          </cell>
          <cell r="M2567">
            <v>29.04</v>
          </cell>
          <cell r="N2567">
            <v>0</v>
          </cell>
        </row>
        <row r="2568">
          <cell r="C2568">
            <v>0</v>
          </cell>
          <cell r="D2568">
            <v>0</v>
          </cell>
          <cell r="F2568">
            <v>0</v>
          </cell>
          <cell r="G2568">
            <v>0</v>
          </cell>
          <cell r="H2568">
            <v>0</v>
          </cell>
          <cell r="I2568">
            <v>0</v>
          </cell>
          <cell r="M2568">
            <v>29.04</v>
          </cell>
          <cell r="N2568">
            <v>0</v>
          </cell>
        </row>
        <row r="2569">
          <cell r="C2569">
            <v>0</v>
          </cell>
          <cell r="D2569">
            <v>0</v>
          </cell>
          <cell r="F2569">
            <v>0</v>
          </cell>
          <cell r="G2569">
            <v>0</v>
          </cell>
          <cell r="H2569">
            <v>0</v>
          </cell>
          <cell r="I2569">
            <v>0</v>
          </cell>
          <cell r="M2569">
            <v>29.04</v>
          </cell>
          <cell r="N2569">
            <v>0</v>
          </cell>
        </row>
        <row r="2570">
          <cell r="C2570" t="str">
            <v xml:space="preserve">TOTAL </v>
          </cell>
          <cell r="I2570">
            <v>16.240000000000002</v>
          </cell>
        </row>
        <row r="2571">
          <cell r="C2571" t="str">
            <v>BDI %</v>
          </cell>
          <cell r="H2571">
            <v>0</v>
          </cell>
          <cell r="I2571">
            <v>0</v>
          </cell>
        </row>
        <row r="2572">
          <cell r="A2572">
            <v>99</v>
          </cell>
          <cell r="C2572" t="str">
            <v>TOTAL DO SERVIÇO</v>
          </cell>
          <cell r="I2572">
            <v>16.240000000000002</v>
          </cell>
          <cell r="K2572" t="e">
            <v>#REF!</v>
          </cell>
          <cell r="L2572" t="e">
            <v>#REF!</v>
          </cell>
        </row>
        <row r="2573">
          <cell r="C2573" t="str">
            <v>AGESPISA - AREAIS</v>
          </cell>
        </row>
        <row r="2575">
          <cell r="C2575" t="str">
            <v>COMPOSIÇÃO DE PREÇO UNITÁRIO</v>
          </cell>
        </row>
        <row r="2577">
          <cell r="B2577">
            <v>100</v>
          </cell>
          <cell r="C2577">
            <v>100</v>
          </cell>
          <cell r="D2577" t="str">
            <v>ASSENTAMENTO DE TUBOS E CONEXÕES EM PVC JEI, REDE COLETORA DN 400</v>
          </cell>
          <cell r="I2577" t="str">
            <v>M</v>
          </cell>
          <cell r="K2577">
            <v>5.3</v>
          </cell>
        </row>
        <row r="2579">
          <cell r="C2579" t="str">
            <v>CÓDIGO</v>
          </cell>
          <cell r="D2579" t="str">
            <v>DESCRIÇÃO DO SERVIÇO</v>
          </cell>
          <cell r="F2579" t="str">
            <v>UNIDADE</v>
          </cell>
          <cell r="G2579" t="str">
            <v>COEF.</v>
          </cell>
          <cell r="H2579" t="str">
            <v>PR. UNITÁRIO</v>
          </cell>
          <cell r="I2579" t="str">
            <v>PR. TOTAL</v>
          </cell>
        </row>
        <row r="2580">
          <cell r="C2580" t="str">
            <v>IH0074</v>
          </cell>
          <cell r="D2580" t="str">
            <v>PEDREIRO</v>
          </cell>
          <cell r="F2580" t="str">
            <v>H</v>
          </cell>
          <cell r="G2580">
            <v>0.2</v>
          </cell>
          <cell r="H2580">
            <v>6.2786377708978325</v>
          </cell>
          <cell r="I2580">
            <v>1.26</v>
          </cell>
          <cell r="K2580" t="str">
            <v>IH0074</v>
          </cell>
          <cell r="L2580">
            <v>0.2</v>
          </cell>
          <cell r="M2580">
            <v>5.3</v>
          </cell>
          <cell r="N2580">
            <v>1.06</v>
          </cell>
        </row>
        <row r="2581">
          <cell r="C2581" t="str">
            <v>IH0107</v>
          </cell>
          <cell r="D2581" t="str">
            <v>AJUDANTE</v>
          </cell>
          <cell r="F2581" t="str">
            <v>H</v>
          </cell>
          <cell r="G2581">
            <v>0.36</v>
          </cell>
          <cell r="H2581">
            <v>4.4723219814241482</v>
          </cell>
          <cell r="I2581">
            <v>1.61</v>
          </cell>
          <cell r="K2581" t="str">
            <v>IH0107</v>
          </cell>
          <cell r="L2581">
            <v>0.36</v>
          </cell>
          <cell r="M2581">
            <v>5.3</v>
          </cell>
          <cell r="N2581">
            <v>1.9079999999999999</v>
          </cell>
        </row>
        <row r="2582">
          <cell r="C2582" t="str">
            <v>IM3221</v>
          </cell>
          <cell r="D2582" t="str">
            <v>PASTA LUBRIFICANTE</v>
          </cell>
          <cell r="F2582" t="str">
            <v>KG</v>
          </cell>
          <cell r="G2582">
            <v>3.9399999999999998E-2</v>
          </cell>
          <cell r="H2582">
            <v>9.0500000000000007</v>
          </cell>
          <cell r="I2582">
            <v>0.36</v>
          </cell>
          <cell r="K2582" t="str">
            <v>IM3221</v>
          </cell>
          <cell r="L2582">
            <v>3.9399999999999998E-2</v>
          </cell>
          <cell r="M2582">
            <v>5.3</v>
          </cell>
          <cell r="N2582">
            <v>0.20881999999999998</v>
          </cell>
        </row>
        <row r="2583">
          <cell r="C2583" t="str">
            <v>IN0644</v>
          </cell>
          <cell r="D2583" t="str">
            <v>CAMINH+O COMERC. EQUIP.        C/GUINDASTE (CHP)</v>
          </cell>
          <cell r="F2583" t="str">
            <v>H</v>
          </cell>
          <cell r="G2583">
            <v>8.0000000000000002E-3</v>
          </cell>
          <cell r="H2583">
            <v>71.41</v>
          </cell>
          <cell r="I2583">
            <v>0.56999999999999995</v>
          </cell>
          <cell r="K2583" t="str">
            <v>IN0644</v>
          </cell>
          <cell r="L2583">
            <v>8.0000000000000002E-3</v>
          </cell>
          <cell r="M2583">
            <v>5.3</v>
          </cell>
          <cell r="N2583">
            <v>4.24E-2</v>
          </cell>
        </row>
        <row r="2584">
          <cell r="C2584">
            <v>0</v>
          </cell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M2584">
            <v>5.3</v>
          </cell>
          <cell r="N2584">
            <v>0</v>
          </cell>
        </row>
        <row r="2585">
          <cell r="C2585">
            <v>0</v>
          </cell>
          <cell r="D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M2585">
            <v>5.3</v>
          </cell>
          <cell r="N2585">
            <v>0</v>
          </cell>
        </row>
        <row r="2586">
          <cell r="C2586">
            <v>0</v>
          </cell>
          <cell r="D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M2586">
            <v>5.3</v>
          </cell>
          <cell r="N2586">
            <v>0</v>
          </cell>
        </row>
        <row r="2587">
          <cell r="C2587">
            <v>0</v>
          </cell>
          <cell r="D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M2587">
            <v>5.3</v>
          </cell>
          <cell r="N2587">
            <v>0</v>
          </cell>
        </row>
        <row r="2588">
          <cell r="C2588">
            <v>0</v>
          </cell>
          <cell r="D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M2588">
            <v>5.3</v>
          </cell>
          <cell r="N2588">
            <v>0</v>
          </cell>
        </row>
        <row r="2589">
          <cell r="C2589">
            <v>0</v>
          </cell>
          <cell r="D2589">
            <v>0</v>
          </cell>
          <cell r="F2589">
            <v>0</v>
          </cell>
          <cell r="G2589">
            <v>0</v>
          </cell>
          <cell r="H2589">
            <v>0</v>
          </cell>
          <cell r="I2589">
            <v>0</v>
          </cell>
          <cell r="M2589">
            <v>5.3</v>
          </cell>
          <cell r="N2589">
            <v>0</v>
          </cell>
        </row>
        <row r="2590">
          <cell r="C2590">
            <v>0</v>
          </cell>
          <cell r="D2590">
            <v>0</v>
          </cell>
          <cell r="F2590">
            <v>0</v>
          </cell>
          <cell r="G2590">
            <v>0</v>
          </cell>
          <cell r="H2590">
            <v>0</v>
          </cell>
          <cell r="I2590">
            <v>0</v>
          </cell>
          <cell r="M2590">
            <v>5.3</v>
          </cell>
          <cell r="N2590">
            <v>0</v>
          </cell>
        </row>
        <row r="2591">
          <cell r="C2591">
            <v>0</v>
          </cell>
          <cell r="D2591">
            <v>0</v>
          </cell>
          <cell r="F2591">
            <v>0</v>
          </cell>
          <cell r="G2591">
            <v>0</v>
          </cell>
          <cell r="H2591">
            <v>0</v>
          </cell>
          <cell r="I2591">
            <v>0</v>
          </cell>
          <cell r="M2591">
            <v>5.3</v>
          </cell>
          <cell r="N2591">
            <v>0</v>
          </cell>
        </row>
        <row r="2592">
          <cell r="C2592">
            <v>0</v>
          </cell>
          <cell r="D2592">
            <v>0</v>
          </cell>
          <cell r="F2592">
            <v>0</v>
          </cell>
          <cell r="G2592">
            <v>0</v>
          </cell>
          <cell r="H2592">
            <v>0</v>
          </cell>
          <cell r="I2592">
            <v>0</v>
          </cell>
          <cell r="M2592">
            <v>5.3</v>
          </cell>
          <cell r="N2592">
            <v>0</v>
          </cell>
        </row>
        <row r="2593">
          <cell r="C2593">
            <v>0</v>
          </cell>
          <cell r="D2593">
            <v>0</v>
          </cell>
          <cell r="F2593">
            <v>0</v>
          </cell>
          <cell r="G2593">
            <v>0</v>
          </cell>
          <cell r="H2593">
            <v>0</v>
          </cell>
          <cell r="I2593">
            <v>0</v>
          </cell>
          <cell r="M2593">
            <v>5.3</v>
          </cell>
          <cell r="N2593">
            <v>0</v>
          </cell>
        </row>
        <row r="2594">
          <cell r="C2594">
            <v>0</v>
          </cell>
          <cell r="D2594">
            <v>0</v>
          </cell>
          <cell r="F2594">
            <v>0</v>
          </cell>
          <cell r="G2594">
            <v>0</v>
          </cell>
          <cell r="H2594">
            <v>0</v>
          </cell>
          <cell r="I2594">
            <v>0</v>
          </cell>
          <cell r="M2594">
            <v>5.3</v>
          </cell>
          <cell r="N2594">
            <v>0</v>
          </cell>
        </row>
        <row r="2595">
          <cell r="C2595">
            <v>0</v>
          </cell>
          <cell r="D2595">
            <v>0</v>
          </cell>
          <cell r="F2595">
            <v>0</v>
          </cell>
          <cell r="G2595">
            <v>0</v>
          </cell>
          <cell r="H2595">
            <v>0</v>
          </cell>
          <cell r="I2595">
            <v>0</v>
          </cell>
          <cell r="M2595">
            <v>5.3</v>
          </cell>
          <cell r="N2595">
            <v>0</v>
          </cell>
        </row>
        <row r="2596">
          <cell r="C2596">
            <v>0</v>
          </cell>
          <cell r="D2596">
            <v>0</v>
          </cell>
          <cell r="F2596">
            <v>0</v>
          </cell>
          <cell r="G2596">
            <v>0</v>
          </cell>
          <cell r="H2596">
            <v>0</v>
          </cell>
          <cell r="I2596">
            <v>0</v>
          </cell>
          <cell r="M2596">
            <v>5.3</v>
          </cell>
          <cell r="N2596">
            <v>0</v>
          </cell>
        </row>
        <row r="2597">
          <cell r="C2597">
            <v>0</v>
          </cell>
          <cell r="D2597">
            <v>0</v>
          </cell>
          <cell r="F2597">
            <v>0</v>
          </cell>
          <cell r="G2597">
            <v>0</v>
          </cell>
          <cell r="H2597">
            <v>0</v>
          </cell>
          <cell r="I2597">
            <v>0</v>
          </cell>
          <cell r="M2597">
            <v>5.3</v>
          </cell>
          <cell r="N2597">
            <v>0</v>
          </cell>
        </row>
        <row r="2598">
          <cell r="C2598">
            <v>0</v>
          </cell>
          <cell r="D2598">
            <v>0</v>
          </cell>
          <cell r="F2598">
            <v>0</v>
          </cell>
          <cell r="G2598">
            <v>0</v>
          </cell>
          <cell r="H2598">
            <v>0</v>
          </cell>
          <cell r="I2598">
            <v>0</v>
          </cell>
          <cell r="M2598">
            <v>5.3</v>
          </cell>
          <cell r="N2598">
            <v>0</v>
          </cell>
        </row>
        <row r="2599">
          <cell r="C2599">
            <v>0</v>
          </cell>
          <cell r="D2599">
            <v>0</v>
          </cell>
          <cell r="F2599">
            <v>0</v>
          </cell>
          <cell r="G2599">
            <v>0</v>
          </cell>
          <cell r="H2599">
            <v>0</v>
          </cell>
          <cell r="I2599">
            <v>0</v>
          </cell>
          <cell r="M2599">
            <v>5.3</v>
          </cell>
          <cell r="N2599">
            <v>0</v>
          </cell>
        </row>
        <row r="2600">
          <cell r="C2600">
            <v>0</v>
          </cell>
          <cell r="D2600">
            <v>0</v>
          </cell>
          <cell r="F2600">
            <v>0</v>
          </cell>
          <cell r="G2600">
            <v>0</v>
          </cell>
          <cell r="H2600">
            <v>0</v>
          </cell>
          <cell r="I2600">
            <v>0</v>
          </cell>
          <cell r="M2600">
            <v>5.3</v>
          </cell>
          <cell r="N2600">
            <v>0</v>
          </cell>
        </row>
        <row r="2601">
          <cell r="C2601" t="str">
            <v xml:space="preserve">TOTAL </v>
          </cell>
          <cell r="I2601">
            <v>3.8</v>
          </cell>
        </row>
        <row r="2602">
          <cell r="C2602" t="str">
            <v>BDI %</v>
          </cell>
          <cell r="H2602">
            <v>0</v>
          </cell>
          <cell r="I2602">
            <v>0</v>
          </cell>
        </row>
        <row r="2603">
          <cell r="A2603">
            <v>100</v>
          </cell>
          <cell r="C2603" t="str">
            <v>TOTAL DO SERVIÇO</v>
          </cell>
          <cell r="I2603">
            <v>3.8</v>
          </cell>
          <cell r="K2603" t="e">
            <v>#REF!</v>
          </cell>
          <cell r="L2603" t="e">
            <v>#REF!</v>
          </cell>
        </row>
        <row r="2604">
          <cell r="C2604" t="str">
            <v>AGESPISA - AREAIS</v>
          </cell>
        </row>
        <row r="2606">
          <cell r="C2606" t="str">
            <v>COMPOSIÇÃO DE PREÇO UNITÁRIO</v>
          </cell>
        </row>
        <row r="2608">
          <cell r="B2608">
            <v>152</v>
          </cell>
          <cell r="C2608">
            <v>152</v>
          </cell>
          <cell r="D2608" t="str">
            <v>ASSENTAMENTO DE TUBOS E CONEXÕES EM PVC DEFOFO, JEI DN 500</v>
          </cell>
          <cell r="I2608" t="str">
            <v>M</v>
          </cell>
          <cell r="K2608">
            <v>7.04</v>
          </cell>
        </row>
        <row r="2610">
          <cell r="C2610" t="str">
            <v>CÓDIGO</v>
          </cell>
          <cell r="D2610" t="str">
            <v>DESCRIÇÃO DO SERVIÇO</v>
          </cell>
          <cell r="F2610" t="str">
            <v>UNIDADE</v>
          </cell>
          <cell r="G2610" t="str">
            <v>COEF.</v>
          </cell>
          <cell r="H2610" t="str">
            <v>PR. UNITÁRIO</v>
          </cell>
          <cell r="I2610" t="str">
            <v>PR. TOTAL</v>
          </cell>
        </row>
        <row r="2611">
          <cell r="C2611" t="str">
            <v>IH0074</v>
          </cell>
          <cell r="D2611" t="str">
            <v>PEDREIRO</v>
          </cell>
          <cell r="F2611" t="str">
            <v>H</v>
          </cell>
          <cell r="G2611">
            <v>0.26</v>
          </cell>
          <cell r="H2611">
            <v>6.2786377708978325</v>
          </cell>
          <cell r="I2611">
            <v>1.63</v>
          </cell>
          <cell r="K2611" t="str">
            <v>IH0074</v>
          </cell>
          <cell r="L2611">
            <v>0.26</v>
          </cell>
          <cell r="M2611">
            <v>7.04</v>
          </cell>
          <cell r="N2611">
            <v>1.8304</v>
          </cell>
        </row>
        <row r="2612">
          <cell r="C2612" t="str">
            <v>IH0107</v>
          </cell>
          <cell r="D2612" t="str">
            <v>AJUDANTE</v>
          </cell>
          <cell r="F2612" t="str">
            <v>H</v>
          </cell>
          <cell r="G2612">
            <v>0.6</v>
          </cell>
          <cell r="H2612">
            <v>4.4723219814241482</v>
          </cell>
          <cell r="I2612">
            <v>2.68</v>
          </cell>
          <cell r="K2612" t="str">
            <v>IH0107</v>
          </cell>
          <cell r="L2612">
            <v>0.6</v>
          </cell>
          <cell r="M2612">
            <v>7.04</v>
          </cell>
          <cell r="N2612">
            <v>4.2240000000000002</v>
          </cell>
        </row>
        <row r="2613">
          <cell r="C2613" t="str">
            <v>IM3221</v>
          </cell>
          <cell r="D2613" t="str">
            <v>PASTA LUBRIFICANTE</v>
          </cell>
          <cell r="F2613" t="str">
            <v>KG</v>
          </cell>
          <cell r="G2613">
            <v>4.1000000000000002E-2</v>
          </cell>
          <cell r="H2613">
            <v>9.0500000000000007</v>
          </cell>
          <cell r="I2613">
            <v>0.37</v>
          </cell>
          <cell r="K2613" t="str">
            <v>IM3221</v>
          </cell>
          <cell r="L2613">
            <v>4.1000000000000002E-2</v>
          </cell>
          <cell r="M2613">
            <v>7.04</v>
          </cell>
          <cell r="N2613">
            <v>0.28864000000000001</v>
          </cell>
        </row>
        <row r="2614">
          <cell r="C2614" t="str">
            <v>IN0644</v>
          </cell>
          <cell r="D2614" t="str">
            <v>CAMINH+O COMERC. EQUIP.        C/GUINDASTE (CHP)</v>
          </cell>
          <cell r="F2614" t="str">
            <v>H</v>
          </cell>
          <cell r="G2614">
            <v>0.01</v>
          </cell>
          <cell r="H2614">
            <v>71.41</v>
          </cell>
          <cell r="I2614">
            <v>0.71</v>
          </cell>
          <cell r="K2614" t="str">
            <v>IN0644</v>
          </cell>
          <cell r="L2614">
            <v>0.01</v>
          </cell>
          <cell r="M2614">
            <v>7.04</v>
          </cell>
          <cell r="N2614">
            <v>7.0400000000000004E-2</v>
          </cell>
        </row>
        <row r="2615">
          <cell r="C2615">
            <v>0</v>
          </cell>
          <cell r="D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M2615">
            <v>7.04</v>
          </cell>
          <cell r="N2615">
            <v>0</v>
          </cell>
        </row>
        <row r="2616">
          <cell r="C2616">
            <v>0</v>
          </cell>
          <cell r="D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M2616">
            <v>7.04</v>
          </cell>
          <cell r="N2616">
            <v>0</v>
          </cell>
        </row>
        <row r="2617">
          <cell r="C2617">
            <v>0</v>
          </cell>
          <cell r="D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M2617">
            <v>7.04</v>
          </cell>
          <cell r="N2617">
            <v>0</v>
          </cell>
        </row>
        <row r="2618">
          <cell r="C2618">
            <v>0</v>
          </cell>
          <cell r="D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M2618">
            <v>7.04</v>
          </cell>
          <cell r="N2618">
            <v>0</v>
          </cell>
        </row>
        <row r="2619">
          <cell r="C2619">
            <v>0</v>
          </cell>
          <cell r="D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M2619">
            <v>7.04</v>
          </cell>
          <cell r="N2619">
            <v>0</v>
          </cell>
        </row>
        <row r="2620">
          <cell r="C2620">
            <v>0</v>
          </cell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M2620">
            <v>7.04</v>
          </cell>
          <cell r="N2620">
            <v>0</v>
          </cell>
        </row>
        <row r="2621">
          <cell r="C2621">
            <v>0</v>
          </cell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M2621">
            <v>7.04</v>
          </cell>
          <cell r="N2621">
            <v>0</v>
          </cell>
        </row>
        <row r="2622">
          <cell r="C2622">
            <v>0</v>
          </cell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M2622">
            <v>7.04</v>
          </cell>
          <cell r="N2622">
            <v>0</v>
          </cell>
        </row>
        <row r="2623">
          <cell r="C2623">
            <v>0</v>
          </cell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M2623">
            <v>7.04</v>
          </cell>
          <cell r="N2623">
            <v>0</v>
          </cell>
        </row>
        <row r="2624">
          <cell r="C2624">
            <v>0</v>
          </cell>
          <cell r="D2624">
            <v>0</v>
          </cell>
          <cell r="F2624">
            <v>0</v>
          </cell>
          <cell r="G2624">
            <v>0</v>
          </cell>
          <cell r="H2624">
            <v>0</v>
          </cell>
          <cell r="I2624">
            <v>0</v>
          </cell>
          <cell r="M2624">
            <v>7.04</v>
          </cell>
          <cell r="N2624">
            <v>0</v>
          </cell>
        </row>
        <row r="2625">
          <cell r="C2625">
            <v>0</v>
          </cell>
          <cell r="D2625">
            <v>0</v>
          </cell>
          <cell r="F2625">
            <v>0</v>
          </cell>
          <cell r="G2625">
            <v>0</v>
          </cell>
          <cell r="H2625">
            <v>0</v>
          </cell>
          <cell r="I2625">
            <v>0</v>
          </cell>
          <cell r="M2625">
            <v>7.04</v>
          </cell>
          <cell r="N2625">
            <v>0</v>
          </cell>
        </row>
        <row r="2626">
          <cell r="C2626">
            <v>0</v>
          </cell>
          <cell r="D2626">
            <v>0</v>
          </cell>
          <cell r="F2626">
            <v>0</v>
          </cell>
          <cell r="G2626">
            <v>0</v>
          </cell>
          <cell r="H2626">
            <v>0</v>
          </cell>
          <cell r="I2626">
            <v>0</v>
          </cell>
          <cell r="M2626">
            <v>7.04</v>
          </cell>
          <cell r="N2626">
            <v>0</v>
          </cell>
        </row>
        <row r="2627">
          <cell r="C2627">
            <v>0</v>
          </cell>
          <cell r="D2627">
            <v>0</v>
          </cell>
          <cell r="F2627">
            <v>0</v>
          </cell>
          <cell r="G2627">
            <v>0</v>
          </cell>
          <cell r="H2627">
            <v>0</v>
          </cell>
          <cell r="I2627">
            <v>0</v>
          </cell>
          <cell r="M2627">
            <v>7.04</v>
          </cell>
          <cell r="N2627">
            <v>0</v>
          </cell>
        </row>
        <row r="2628">
          <cell r="C2628">
            <v>0</v>
          </cell>
          <cell r="D2628">
            <v>0</v>
          </cell>
          <cell r="F2628">
            <v>0</v>
          </cell>
          <cell r="G2628">
            <v>0</v>
          </cell>
          <cell r="H2628">
            <v>0</v>
          </cell>
          <cell r="I2628">
            <v>0</v>
          </cell>
          <cell r="M2628">
            <v>7.04</v>
          </cell>
          <cell r="N2628">
            <v>0</v>
          </cell>
        </row>
        <row r="2629">
          <cell r="C2629">
            <v>0</v>
          </cell>
          <cell r="D2629">
            <v>0</v>
          </cell>
          <cell r="F2629">
            <v>0</v>
          </cell>
          <cell r="G2629">
            <v>0</v>
          </cell>
          <cell r="H2629">
            <v>0</v>
          </cell>
          <cell r="I2629">
            <v>0</v>
          </cell>
          <cell r="M2629">
            <v>7.04</v>
          </cell>
          <cell r="N2629">
            <v>0</v>
          </cell>
        </row>
        <row r="2630">
          <cell r="C2630">
            <v>0</v>
          </cell>
          <cell r="D2630">
            <v>0</v>
          </cell>
          <cell r="F2630">
            <v>0</v>
          </cell>
          <cell r="G2630">
            <v>0</v>
          </cell>
          <cell r="H2630">
            <v>0</v>
          </cell>
          <cell r="I2630">
            <v>0</v>
          </cell>
          <cell r="M2630">
            <v>7.04</v>
          </cell>
          <cell r="N2630">
            <v>0</v>
          </cell>
        </row>
        <row r="2631">
          <cell r="C2631">
            <v>0</v>
          </cell>
          <cell r="D2631">
            <v>0</v>
          </cell>
          <cell r="F2631">
            <v>0</v>
          </cell>
          <cell r="G2631">
            <v>0</v>
          </cell>
          <cell r="H2631">
            <v>0</v>
          </cell>
          <cell r="I2631">
            <v>0</v>
          </cell>
          <cell r="M2631">
            <v>7.04</v>
          </cell>
          <cell r="N2631">
            <v>0</v>
          </cell>
        </row>
        <row r="2632">
          <cell r="C2632" t="str">
            <v xml:space="preserve">TOTAL </v>
          </cell>
          <cell r="I2632">
            <v>5.3900000000000006</v>
          </cell>
        </row>
        <row r="2633">
          <cell r="C2633" t="str">
            <v>BDI %</v>
          </cell>
          <cell r="H2633">
            <v>0</v>
          </cell>
          <cell r="I2633">
            <v>0</v>
          </cell>
        </row>
        <row r="2634">
          <cell r="A2634">
            <v>152</v>
          </cell>
          <cell r="C2634" t="str">
            <v>TOTAL DO SERVIÇO</v>
          </cell>
          <cell r="I2634">
            <v>5.3900000000000006</v>
          </cell>
          <cell r="K2634" t="e">
            <v>#REF!</v>
          </cell>
          <cell r="L2634" t="e">
            <v>#REF!</v>
          </cell>
        </row>
        <row r="2635">
          <cell r="C2635" t="str">
            <v>AGESPISA - AREAIS</v>
          </cell>
        </row>
        <row r="2637">
          <cell r="C2637" t="str">
            <v>COMPOSIÇÃO DE PREÇO UNITÁRIO</v>
          </cell>
        </row>
        <row r="2639">
          <cell r="B2639">
            <v>172</v>
          </cell>
          <cell r="C2639">
            <v>172</v>
          </cell>
          <cell r="D2639" t="str">
            <v>Concreto armado para bancadas e jardineira</v>
          </cell>
          <cell r="I2639" t="str">
            <v>m³</v>
          </cell>
          <cell r="K2639">
            <v>1846.88</v>
          </cell>
        </row>
        <row r="2641">
          <cell r="C2641" t="str">
            <v>CÓDIGO</v>
          </cell>
          <cell r="D2641" t="str">
            <v>DESCRIÇÃO DO SERVIÇO</v>
          </cell>
          <cell r="F2641" t="str">
            <v>UNIDADE</v>
          </cell>
          <cell r="G2641" t="str">
            <v>COEF.</v>
          </cell>
          <cell r="H2641" t="str">
            <v>PR. UNITÁRIO</v>
          </cell>
          <cell r="I2641" t="str">
            <v>PR. TOTAL</v>
          </cell>
        </row>
        <row r="2642">
          <cell r="C2642" t="str">
            <v>CA0154</v>
          </cell>
          <cell r="D2642" t="str">
            <v>ARMADURA DE AÇO CA 50,         FORNECIMENTO E COLOCAÇÃO</v>
          </cell>
          <cell r="F2642" t="str">
            <v>KG</v>
          </cell>
          <cell r="G2642">
            <v>70</v>
          </cell>
          <cell r="H2642">
            <v>5.4190959752321985</v>
          </cell>
          <cell r="I2642">
            <v>379.34</v>
          </cell>
          <cell r="K2642" t="str">
            <v>CA0154</v>
          </cell>
          <cell r="L2642">
            <v>70</v>
          </cell>
          <cell r="M2642">
            <v>1846.88</v>
          </cell>
          <cell r="N2642">
            <v>129281.60000000001</v>
          </cell>
        </row>
        <row r="2643">
          <cell r="C2643" t="str">
            <v>CC0769</v>
          </cell>
          <cell r="D2643" t="str">
            <v>FORMA CURVA CHAPA COMPENSADA   RESINADA, ESP.= 12mm</v>
          </cell>
          <cell r="F2643" t="str">
            <v>M2</v>
          </cell>
          <cell r="G2643">
            <v>10</v>
          </cell>
          <cell r="H2643">
            <v>74.591859133126945</v>
          </cell>
          <cell r="I2643">
            <v>745.92</v>
          </cell>
          <cell r="K2643" t="str">
            <v>CC0769</v>
          </cell>
          <cell r="L2643">
            <v>10</v>
          </cell>
          <cell r="M2643">
            <v>1846.88</v>
          </cell>
          <cell r="N2643">
            <v>18468.800000000003</v>
          </cell>
        </row>
        <row r="2644">
          <cell r="C2644" t="str">
            <v>CC0836</v>
          </cell>
          <cell r="D2644" t="str">
            <v>CONCRETO P/VIBR., FCK 15 MPa   COM AGREGADO ADQUIRIDO</v>
          </cell>
          <cell r="F2644" t="str">
            <v>M3</v>
          </cell>
          <cell r="G2644">
            <v>1</v>
          </cell>
          <cell r="H2644">
            <v>208.48377188854488</v>
          </cell>
          <cell r="I2644">
            <v>208.48</v>
          </cell>
          <cell r="K2644" t="str">
            <v>CC0836</v>
          </cell>
          <cell r="L2644">
            <v>1</v>
          </cell>
          <cell r="M2644">
            <v>1846.88</v>
          </cell>
          <cell r="N2644">
            <v>1846.88</v>
          </cell>
        </row>
        <row r="2645">
          <cell r="C2645">
            <v>0</v>
          </cell>
          <cell r="D2645">
            <v>0</v>
          </cell>
          <cell r="F2645">
            <v>0</v>
          </cell>
          <cell r="G2645">
            <v>0</v>
          </cell>
          <cell r="H2645">
            <v>0</v>
          </cell>
          <cell r="I2645">
            <v>0</v>
          </cell>
          <cell r="M2645">
            <v>1846.88</v>
          </cell>
          <cell r="N2645">
            <v>0</v>
          </cell>
        </row>
        <row r="2646">
          <cell r="C2646">
            <v>0</v>
          </cell>
          <cell r="D2646">
            <v>0</v>
          </cell>
          <cell r="F2646">
            <v>0</v>
          </cell>
          <cell r="G2646">
            <v>0</v>
          </cell>
          <cell r="H2646">
            <v>0</v>
          </cell>
          <cell r="I2646">
            <v>0</v>
          </cell>
          <cell r="M2646">
            <v>1846.88</v>
          </cell>
          <cell r="N2646">
            <v>0</v>
          </cell>
        </row>
        <row r="2647">
          <cell r="C2647">
            <v>0</v>
          </cell>
          <cell r="D2647">
            <v>0</v>
          </cell>
          <cell r="F2647">
            <v>0</v>
          </cell>
          <cell r="G2647">
            <v>0</v>
          </cell>
          <cell r="H2647">
            <v>0</v>
          </cell>
          <cell r="I2647">
            <v>0</v>
          </cell>
          <cell r="M2647">
            <v>1846.88</v>
          </cell>
          <cell r="N2647">
            <v>0</v>
          </cell>
        </row>
        <row r="2648">
          <cell r="C2648">
            <v>0</v>
          </cell>
          <cell r="D2648">
            <v>0</v>
          </cell>
          <cell r="F2648">
            <v>0</v>
          </cell>
          <cell r="G2648">
            <v>0</v>
          </cell>
          <cell r="H2648">
            <v>0</v>
          </cell>
          <cell r="I2648">
            <v>0</v>
          </cell>
          <cell r="M2648">
            <v>1846.88</v>
          </cell>
          <cell r="N2648">
            <v>0</v>
          </cell>
        </row>
        <row r="2649">
          <cell r="C2649">
            <v>0</v>
          </cell>
          <cell r="D2649">
            <v>0</v>
          </cell>
          <cell r="F2649">
            <v>0</v>
          </cell>
          <cell r="G2649">
            <v>0</v>
          </cell>
          <cell r="H2649">
            <v>0</v>
          </cell>
          <cell r="I2649">
            <v>0</v>
          </cell>
          <cell r="M2649">
            <v>1846.88</v>
          </cell>
          <cell r="N2649">
            <v>0</v>
          </cell>
        </row>
        <row r="2650">
          <cell r="C2650">
            <v>0</v>
          </cell>
          <cell r="D2650">
            <v>0</v>
          </cell>
          <cell r="F2650">
            <v>0</v>
          </cell>
          <cell r="G2650">
            <v>0</v>
          </cell>
          <cell r="H2650">
            <v>0</v>
          </cell>
          <cell r="I2650">
            <v>0</v>
          </cell>
          <cell r="M2650">
            <v>1846.88</v>
          </cell>
          <cell r="N2650">
            <v>0</v>
          </cell>
        </row>
        <row r="2651">
          <cell r="C2651">
            <v>0</v>
          </cell>
          <cell r="D2651">
            <v>0</v>
          </cell>
          <cell r="F2651">
            <v>0</v>
          </cell>
          <cell r="G2651">
            <v>0</v>
          </cell>
          <cell r="H2651">
            <v>0</v>
          </cell>
          <cell r="I2651">
            <v>0</v>
          </cell>
          <cell r="M2651">
            <v>1846.88</v>
          </cell>
          <cell r="N2651">
            <v>0</v>
          </cell>
        </row>
        <row r="2652">
          <cell r="C2652">
            <v>0</v>
          </cell>
          <cell r="D2652">
            <v>0</v>
          </cell>
          <cell r="F2652">
            <v>0</v>
          </cell>
          <cell r="G2652">
            <v>0</v>
          </cell>
          <cell r="H2652">
            <v>0</v>
          </cell>
          <cell r="I2652">
            <v>0</v>
          </cell>
          <cell r="M2652">
            <v>1846.88</v>
          </cell>
          <cell r="N2652">
            <v>0</v>
          </cell>
        </row>
        <row r="2653">
          <cell r="C2653">
            <v>0</v>
          </cell>
          <cell r="D2653">
            <v>0</v>
          </cell>
          <cell r="F2653">
            <v>0</v>
          </cell>
          <cell r="G2653">
            <v>0</v>
          </cell>
          <cell r="H2653">
            <v>0</v>
          </cell>
          <cell r="I2653">
            <v>0</v>
          </cell>
          <cell r="M2653">
            <v>1846.88</v>
          </cell>
          <cell r="N2653">
            <v>0</v>
          </cell>
        </row>
        <row r="2654">
          <cell r="C2654">
            <v>0</v>
          </cell>
          <cell r="D2654">
            <v>0</v>
          </cell>
          <cell r="F2654">
            <v>0</v>
          </cell>
          <cell r="G2654">
            <v>0</v>
          </cell>
          <cell r="H2654">
            <v>0</v>
          </cell>
          <cell r="I2654">
            <v>0</v>
          </cell>
          <cell r="M2654">
            <v>1846.88</v>
          </cell>
          <cell r="N2654">
            <v>0</v>
          </cell>
        </row>
        <row r="2655">
          <cell r="C2655">
            <v>0</v>
          </cell>
          <cell r="D2655">
            <v>0</v>
          </cell>
          <cell r="F2655">
            <v>0</v>
          </cell>
          <cell r="G2655">
            <v>0</v>
          </cell>
          <cell r="H2655">
            <v>0</v>
          </cell>
          <cell r="I2655">
            <v>0</v>
          </cell>
          <cell r="M2655">
            <v>1846.88</v>
          </cell>
          <cell r="N2655">
            <v>0</v>
          </cell>
        </row>
        <row r="2656">
          <cell r="C2656">
            <v>0</v>
          </cell>
          <cell r="D2656">
            <v>0</v>
          </cell>
          <cell r="F2656">
            <v>0</v>
          </cell>
          <cell r="G2656">
            <v>0</v>
          </cell>
          <cell r="H2656">
            <v>0</v>
          </cell>
          <cell r="I2656">
            <v>0</v>
          </cell>
          <cell r="M2656">
            <v>1846.88</v>
          </cell>
          <cell r="N2656">
            <v>0</v>
          </cell>
        </row>
        <row r="2657">
          <cell r="C2657">
            <v>0</v>
          </cell>
          <cell r="D2657">
            <v>0</v>
          </cell>
          <cell r="F2657">
            <v>0</v>
          </cell>
          <cell r="G2657">
            <v>0</v>
          </cell>
          <cell r="H2657">
            <v>0</v>
          </cell>
          <cell r="I2657">
            <v>0</v>
          </cell>
          <cell r="M2657">
            <v>1846.88</v>
          </cell>
          <cell r="N2657">
            <v>0</v>
          </cell>
        </row>
        <row r="2658">
          <cell r="C2658">
            <v>0</v>
          </cell>
          <cell r="D2658">
            <v>0</v>
          </cell>
          <cell r="F2658">
            <v>0</v>
          </cell>
          <cell r="G2658">
            <v>0</v>
          </cell>
          <cell r="H2658">
            <v>0</v>
          </cell>
          <cell r="I2658">
            <v>0</v>
          </cell>
          <cell r="M2658">
            <v>1846.88</v>
          </cell>
          <cell r="N2658">
            <v>0</v>
          </cell>
        </row>
        <row r="2659">
          <cell r="C2659">
            <v>0</v>
          </cell>
          <cell r="D2659">
            <v>0</v>
          </cell>
          <cell r="F2659">
            <v>0</v>
          </cell>
          <cell r="G2659">
            <v>0</v>
          </cell>
          <cell r="H2659">
            <v>0</v>
          </cell>
          <cell r="I2659">
            <v>0</v>
          </cell>
          <cell r="M2659">
            <v>1846.88</v>
          </cell>
          <cell r="N2659">
            <v>0</v>
          </cell>
        </row>
        <row r="2660">
          <cell r="C2660">
            <v>0</v>
          </cell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M2660">
            <v>1846.88</v>
          </cell>
          <cell r="N2660">
            <v>0</v>
          </cell>
        </row>
        <row r="2661">
          <cell r="C2661">
            <v>0</v>
          </cell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M2661">
            <v>1846.88</v>
          </cell>
          <cell r="N2661">
            <v>0</v>
          </cell>
        </row>
        <row r="2662">
          <cell r="C2662">
            <v>0</v>
          </cell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M2662">
            <v>1846.88</v>
          </cell>
          <cell r="N2662">
            <v>0</v>
          </cell>
        </row>
        <row r="2663">
          <cell r="C2663" t="str">
            <v xml:space="preserve">TOTAL </v>
          </cell>
          <cell r="I2663">
            <v>1333.74</v>
          </cell>
        </row>
        <row r="2664">
          <cell r="C2664" t="str">
            <v>BDI %</v>
          </cell>
          <cell r="H2664">
            <v>0</v>
          </cell>
          <cell r="I2664">
            <v>0</v>
          </cell>
        </row>
        <row r="2665">
          <cell r="A2665">
            <v>172</v>
          </cell>
          <cell r="C2665" t="str">
            <v>TOTAL DO SERVIÇO</v>
          </cell>
          <cell r="I2665">
            <v>1333.74</v>
          </cell>
          <cell r="K2665" t="e">
            <v>#REF!</v>
          </cell>
          <cell r="L2665" t="e">
            <v>#REF!</v>
          </cell>
        </row>
        <row r="2666">
          <cell r="C2666" t="str">
            <v>AGESPISA - AREAIS</v>
          </cell>
        </row>
        <row r="2668">
          <cell r="C2668" t="str">
            <v>COMPOSIÇÃO DE PREÇO UNITÁRIO</v>
          </cell>
        </row>
        <row r="2670">
          <cell r="B2670">
            <v>176</v>
          </cell>
          <cell r="C2670">
            <v>176</v>
          </cell>
          <cell r="D2670" t="str">
            <v xml:space="preserve">CONCRETO ESTRUTURAL FCK= 18,0 MPA - 1:2:4, INCLUSIVE LANÇAMENTO NA ESTRUTURA                                           </v>
          </cell>
          <cell r="I2670" t="str">
            <v>M3</v>
          </cell>
          <cell r="K2670">
            <v>363.94</v>
          </cell>
        </row>
        <row r="2672">
          <cell r="C2672" t="str">
            <v>CÓDIGO</v>
          </cell>
          <cell r="D2672" t="str">
            <v>DESCRIÇÃO DO SERVIÇO</v>
          </cell>
          <cell r="F2672" t="str">
            <v>UNIDADE</v>
          </cell>
          <cell r="G2672" t="str">
            <v>COEF.</v>
          </cell>
          <cell r="H2672" t="str">
            <v>PR. UNITÁRIO</v>
          </cell>
          <cell r="I2672" t="str">
            <v>PR. TOTAL</v>
          </cell>
        </row>
        <row r="2673">
          <cell r="C2673" t="str">
            <v>IH0006</v>
          </cell>
          <cell r="D2673" t="str">
            <v>SERVENTE</v>
          </cell>
          <cell r="F2673" t="str">
            <v>H</v>
          </cell>
          <cell r="G2673">
            <v>4</v>
          </cell>
          <cell r="H2673">
            <v>4.4723219814241482</v>
          </cell>
          <cell r="I2673">
            <v>17.89</v>
          </cell>
          <cell r="K2673" t="str">
            <v>IH0006</v>
          </cell>
          <cell r="L2673">
            <v>4</v>
          </cell>
          <cell r="M2673">
            <v>363.94</v>
          </cell>
          <cell r="N2673">
            <v>1455.76</v>
          </cell>
        </row>
        <row r="2674">
          <cell r="C2674" t="str">
            <v>IH0074</v>
          </cell>
          <cell r="D2674" t="str">
            <v>PEDREIRO</v>
          </cell>
          <cell r="F2674" t="str">
            <v>H</v>
          </cell>
          <cell r="G2674">
            <v>3</v>
          </cell>
          <cell r="H2674">
            <v>6.2786377708978325</v>
          </cell>
          <cell r="I2674">
            <v>18.84</v>
          </cell>
          <cell r="K2674" t="str">
            <v>IH0074</v>
          </cell>
          <cell r="L2674">
            <v>3</v>
          </cell>
          <cell r="M2674">
            <v>363.94</v>
          </cell>
          <cell r="N2674">
            <v>1091.82</v>
          </cell>
        </row>
        <row r="2675">
          <cell r="C2675" t="str">
            <v>IM4929</v>
          </cell>
          <cell r="D2675" t="str">
            <v>CONCRETO USINADO FCK=18 MPA</v>
          </cell>
          <cell r="F2675" t="str">
            <v>M3</v>
          </cell>
          <cell r="G2675">
            <v>1</v>
          </cell>
          <cell r="H2675">
            <v>223</v>
          </cell>
          <cell r="I2675">
            <v>223</v>
          </cell>
          <cell r="K2675" t="str">
            <v>IM4929</v>
          </cell>
          <cell r="L2675">
            <v>1</v>
          </cell>
          <cell r="M2675">
            <v>363.94</v>
          </cell>
          <cell r="N2675">
            <v>363.94</v>
          </cell>
        </row>
        <row r="2676">
          <cell r="C2676">
            <v>0</v>
          </cell>
          <cell r="D2676">
            <v>0</v>
          </cell>
          <cell r="F2676">
            <v>0</v>
          </cell>
          <cell r="G2676">
            <v>0</v>
          </cell>
          <cell r="H2676">
            <v>0</v>
          </cell>
          <cell r="I2676">
            <v>0</v>
          </cell>
          <cell r="M2676">
            <v>363.94</v>
          </cell>
          <cell r="N2676">
            <v>0</v>
          </cell>
        </row>
        <row r="2677">
          <cell r="C2677">
            <v>0</v>
          </cell>
          <cell r="D2677">
            <v>0</v>
          </cell>
          <cell r="F2677">
            <v>0</v>
          </cell>
          <cell r="G2677">
            <v>0</v>
          </cell>
          <cell r="H2677">
            <v>0</v>
          </cell>
          <cell r="I2677">
            <v>0</v>
          </cell>
          <cell r="M2677">
            <v>363.94</v>
          </cell>
          <cell r="N2677">
            <v>0</v>
          </cell>
        </row>
        <row r="2678">
          <cell r="C2678">
            <v>0</v>
          </cell>
          <cell r="D2678">
            <v>0</v>
          </cell>
          <cell r="F2678">
            <v>0</v>
          </cell>
          <cell r="G2678">
            <v>0</v>
          </cell>
          <cell r="H2678">
            <v>0</v>
          </cell>
          <cell r="I2678">
            <v>0</v>
          </cell>
          <cell r="M2678">
            <v>363.94</v>
          </cell>
          <cell r="N2678">
            <v>0</v>
          </cell>
        </row>
        <row r="2679">
          <cell r="C2679">
            <v>0</v>
          </cell>
          <cell r="D2679">
            <v>0</v>
          </cell>
          <cell r="F2679">
            <v>0</v>
          </cell>
          <cell r="G2679">
            <v>0</v>
          </cell>
          <cell r="H2679">
            <v>0</v>
          </cell>
          <cell r="I2679">
            <v>0</v>
          </cell>
          <cell r="M2679">
            <v>363.94</v>
          </cell>
          <cell r="N2679">
            <v>0</v>
          </cell>
        </row>
        <row r="2680">
          <cell r="C2680">
            <v>0</v>
          </cell>
          <cell r="D2680">
            <v>0</v>
          </cell>
          <cell r="F2680">
            <v>0</v>
          </cell>
          <cell r="G2680">
            <v>0</v>
          </cell>
          <cell r="H2680">
            <v>0</v>
          </cell>
          <cell r="I2680">
            <v>0</v>
          </cell>
          <cell r="M2680">
            <v>363.94</v>
          </cell>
          <cell r="N2680">
            <v>0</v>
          </cell>
        </row>
        <row r="2681">
          <cell r="C2681">
            <v>0</v>
          </cell>
          <cell r="D2681">
            <v>0</v>
          </cell>
          <cell r="F2681">
            <v>0</v>
          </cell>
          <cell r="G2681">
            <v>0</v>
          </cell>
          <cell r="H2681">
            <v>0</v>
          </cell>
          <cell r="I2681">
            <v>0</v>
          </cell>
          <cell r="M2681">
            <v>363.94</v>
          </cell>
          <cell r="N2681">
            <v>0</v>
          </cell>
        </row>
        <row r="2682">
          <cell r="C2682">
            <v>0</v>
          </cell>
          <cell r="D2682">
            <v>0</v>
          </cell>
          <cell r="F2682">
            <v>0</v>
          </cell>
          <cell r="G2682">
            <v>0</v>
          </cell>
          <cell r="H2682">
            <v>0</v>
          </cell>
          <cell r="I2682">
            <v>0</v>
          </cell>
          <cell r="M2682">
            <v>363.94</v>
          </cell>
          <cell r="N2682">
            <v>0</v>
          </cell>
        </row>
        <row r="2683">
          <cell r="C2683">
            <v>0</v>
          </cell>
          <cell r="D2683">
            <v>0</v>
          </cell>
          <cell r="F2683">
            <v>0</v>
          </cell>
          <cell r="G2683">
            <v>0</v>
          </cell>
          <cell r="H2683">
            <v>0</v>
          </cell>
          <cell r="I2683">
            <v>0</v>
          </cell>
          <cell r="M2683">
            <v>363.94</v>
          </cell>
          <cell r="N2683">
            <v>0</v>
          </cell>
        </row>
        <row r="2684">
          <cell r="C2684">
            <v>0</v>
          </cell>
          <cell r="D2684">
            <v>0</v>
          </cell>
          <cell r="F2684">
            <v>0</v>
          </cell>
          <cell r="G2684">
            <v>0</v>
          </cell>
          <cell r="H2684">
            <v>0</v>
          </cell>
          <cell r="I2684">
            <v>0</v>
          </cell>
          <cell r="M2684">
            <v>363.94</v>
          </cell>
          <cell r="N2684">
            <v>0</v>
          </cell>
        </row>
        <row r="2685">
          <cell r="C2685">
            <v>0</v>
          </cell>
          <cell r="D2685">
            <v>0</v>
          </cell>
          <cell r="F2685">
            <v>0</v>
          </cell>
          <cell r="G2685">
            <v>0</v>
          </cell>
          <cell r="H2685">
            <v>0</v>
          </cell>
          <cell r="I2685">
            <v>0</v>
          </cell>
          <cell r="M2685">
            <v>363.94</v>
          </cell>
          <cell r="N2685">
            <v>0</v>
          </cell>
        </row>
        <row r="2686">
          <cell r="C2686">
            <v>0</v>
          </cell>
          <cell r="D2686">
            <v>0</v>
          </cell>
          <cell r="F2686">
            <v>0</v>
          </cell>
          <cell r="G2686">
            <v>0</v>
          </cell>
          <cell r="H2686">
            <v>0</v>
          </cell>
          <cell r="I2686">
            <v>0</v>
          </cell>
          <cell r="M2686">
            <v>363.94</v>
          </cell>
          <cell r="N2686">
            <v>0</v>
          </cell>
        </row>
        <row r="2687">
          <cell r="C2687">
            <v>0</v>
          </cell>
          <cell r="D2687">
            <v>0</v>
          </cell>
          <cell r="F2687">
            <v>0</v>
          </cell>
          <cell r="G2687">
            <v>0</v>
          </cell>
          <cell r="H2687">
            <v>0</v>
          </cell>
          <cell r="I2687">
            <v>0</v>
          </cell>
          <cell r="M2687">
            <v>363.94</v>
          </cell>
          <cell r="N2687">
            <v>0</v>
          </cell>
        </row>
        <row r="2688">
          <cell r="C2688">
            <v>0</v>
          </cell>
          <cell r="D2688">
            <v>0</v>
          </cell>
          <cell r="F2688">
            <v>0</v>
          </cell>
          <cell r="G2688">
            <v>0</v>
          </cell>
          <cell r="H2688">
            <v>0</v>
          </cell>
          <cell r="I2688">
            <v>0</v>
          </cell>
          <cell r="M2688">
            <v>363.94</v>
          </cell>
          <cell r="N2688">
            <v>0</v>
          </cell>
        </row>
        <row r="2689">
          <cell r="C2689">
            <v>0</v>
          </cell>
          <cell r="D2689">
            <v>0</v>
          </cell>
          <cell r="F2689">
            <v>0</v>
          </cell>
          <cell r="G2689">
            <v>0</v>
          </cell>
          <cell r="H2689">
            <v>0</v>
          </cell>
          <cell r="I2689">
            <v>0</v>
          </cell>
          <cell r="M2689">
            <v>363.94</v>
          </cell>
          <cell r="N2689">
            <v>0</v>
          </cell>
        </row>
        <row r="2690">
          <cell r="C2690">
            <v>0</v>
          </cell>
          <cell r="D2690">
            <v>0</v>
          </cell>
          <cell r="F2690">
            <v>0</v>
          </cell>
          <cell r="G2690">
            <v>0</v>
          </cell>
          <cell r="H2690">
            <v>0</v>
          </cell>
          <cell r="I2690">
            <v>0</v>
          </cell>
          <cell r="M2690">
            <v>363.94</v>
          </cell>
          <cell r="N2690">
            <v>0</v>
          </cell>
        </row>
        <row r="2691">
          <cell r="C2691">
            <v>0</v>
          </cell>
          <cell r="D2691">
            <v>0</v>
          </cell>
          <cell r="F2691">
            <v>0</v>
          </cell>
          <cell r="G2691">
            <v>0</v>
          </cell>
          <cell r="H2691">
            <v>0</v>
          </cell>
          <cell r="I2691">
            <v>0</v>
          </cell>
          <cell r="M2691">
            <v>363.94</v>
          </cell>
          <cell r="N2691">
            <v>0</v>
          </cell>
        </row>
        <row r="2692">
          <cell r="C2692">
            <v>0</v>
          </cell>
          <cell r="D2692">
            <v>0</v>
          </cell>
          <cell r="F2692">
            <v>0</v>
          </cell>
          <cell r="G2692">
            <v>0</v>
          </cell>
          <cell r="H2692">
            <v>0</v>
          </cell>
          <cell r="I2692">
            <v>0</v>
          </cell>
          <cell r="M2692">
            <v>363.94</v>
          </cell>
          <cell r="N2692">
            <v>0</v>
          </cell>
        </row>
        <row r="2693">
          <cell r="C2693">
            <v>0</v>
          </cell>
          <cell r="D2693">
            <v>0</v>
          </cell>
          <cell r="F2693">
            <v>0</v>
          </cell>
          <cell r="G2693">
            <v>0</v>
          </cell>
          <cell r="H2693">
            <v>0</v>
          </cell>
          <cell r="I2693">
            <v>0</v>
          </cell>
          <cell r="M2693">
            <v>363.94</v>
          </cell>
          <cell r="N2693">
            <v>0</v>
          </cell>
        </row>
        <row r="2694">
          <cell r="C2694" t="str">
            <v xml:space="preserve">TOTAL </v>
          </cell>
          <cell r="I2694">
            <v>259.73</v>
          </cell>
        </row>
        <row r="2695">
          <cell r="C2695" t="str">
            <v>BDI %</v>
          </cell>
          <cell r="H2695">
            <v>0</v>
          </cell>
          <cell r="I2695">
            <v>0</v>
          </cell>
        </row>
        <row r="2696">
          <cell r="A2696">
            <v>176</v>
          </cell>
          <cell r="C2696" t="str">
            <v>TOTAL DO SERVIÇO</v>
          </cell>
          <cell r="I2696">
            <v>259.73</v>
          </cell>
          <cell r="K2696" t="e">
            <v>#REF!</v>
          </cell>
          <cell r="L2696" t="e">
            <v>#REF!</v>
          </cell>
        </row>
        <row r="2697">
          <cell r="C2697" t="str">
            <v>AGESPISA - AREAIS</v>
          </cell>
        </row>
        <row r="2699">
          <cell r="C2699" t="str">
            <v>COMPOSIÇÃO DE PREÇO UNITÁRIO</v>
          </cell>
        </row>
        <row r="2701">
          <cell r="B2701">
            <v>190</v>
          </cell>
          <cell r="C2701">
            <v>190</v>
          </cell>
          <cell r="D2701" t="str">
            <v>ASSENTAMENTO DE TUBOS E CONEXÕES  EM PVC JE DN 100MM</v>
          </cell>
          <cell r="I2701" t="str">
            <v>M</v>
          </cell>
          <cell r="K2701">
            <v>1.4</v>
          </cell>
        </row>
        <row r="2703">
          <cell r="C2703" t="str">
            <v>CÓDIGO</v>
          </cell>
          <cell r="D2703" t="str">
            <v>DESCRIÇÃO DO SERVIÇO</v>
          </cell>
          <cell r="F2703" t="str">
            <v>UNIDADE</v>
          </cell>
          <cell r="G2703" t="str">
            <v>COEF.</v>
          </cell>
          <cell r="H2703" t="str">
            <v>PR. UNITÁRIO</v>
          </cell>
          <cell r="I2703" t="str">
            <v>PR. TOTAL</v>
          </cell>
        </row>
        <row r="2704">
          <cell r="C2704" t="str">
            <v>IH0074</v>
          </cell>
          <cell r="D2704" t="str">
            <v>PEDREIRO</v>
          </cell>
          <cell r="F2704" t="str">
            <v>H</v>
          </cell>
          <cell r="G2704">
            <v>0.08</v>
          </cell>
          <cell r="H2704">
            <v>6.2786377708978325</v>
          </cell>
          <cell r="I2704">
            <v>0.5</v>
          </cell>
          <cell r="K2704" t="str">
            <v>IH0074</v>
          </cell>
          <cell r="L2704">
            <v>0.08</v>
          </cell>
          <cell r="M2704">
            <v>1.4</v>
          </cell>
          <cell r="N2704">
            <v>0.11199999999999999</v>
          </cell>
        </row>
        <row r="2705">
          <cell r="C2705" t="str">
            <v>IH0107</v>
          </cell>
          <cell r="D2705" t="str">
            <v>AJUDANTE</v>
          </cell>
          <cell r="F2705" t="str">
            <v>H</v>
          </cell>
          <cell r="G2705">
            <v>0.08</v>
          </cell>
          <cell r="H2705">
            <v>4.4723219814241482</v>
          </cell>
          <cell r="I2705">
            <v>0.36</v>
          </cell>
          <cell r="K2705" t="str">
            <v>IH0107</v>
          </cell>
          <cell r="L2705">
            <v>0.08</v>
          </cell>
          <cell r="M2705">
            <v>1.4</v>
          </cell>
          <cell r="N2705">
            <v>0.11199999999999999</v>
          </cell>
        </row>
        <row r="2706">
          <cell r="C2706" t="str">
            <v>IM3221</v>
          </cell>
          <cell r="D2706" t="str">
            <v>PASTA LUBRIFICANTE</v>
          </cell>
          <cell r="F2706" t="str">
            <v>KG</v>
          </cell>
          <cell r="G2706">
            <v>7.7000000000000002E-3</v>
          </cell>
          <cell r="H2706">
            <v>9.0500000000000007</v>
          </cell>
          <cell r="I2706">
            <v>7.0000000000000007E-2</v>
          </cell>
          <cell r="K2706" t="str">
            <v>IM3221</v>
          </cell>
          <cell r="L2706">
            <v>7.7000000000000002E-3</v>
          </cell>
          <cell r="M2706">
            <v>1.4</v>
          </cell>
          <cell r="N2706">
            <v>1.078E-2</v>
          </cell>
        </row>
        <row r="2707">
          <cell r="C2707">
            <v>0</v>
          </cell>
          <cell r="D2707">
            <v>0</v>
          </cell>
          <cell r="F2707">
            <v>0</v>
          </cell>
          <cell r="G2707">
            <v>0</v>
          </cell>
          <cell r="H2707">
            <v>0</v>
          </cell>
          <cell r="I2707">
            <v>0</v>
          </cell>
          <cell r="M2707">
            <v>1.4</v>
          </cell>
          <cell r="N2707">
            <v>0</v>
          </cell>
        </row>
        <row r="2708">
          <cell r="C2708">
            <v>0</v>
          </cell>
          <cell r="D2708">
            <v>0</v>
          </cell>
          <cell r="F2708">
            <v>0</v>
          </cell>
          <cell r="G2708">
            <v>0</v>
          </cell>
          <cell r="H2708">
            <v>0</v>
          </cell>
          <cell r="I2708">
            <v>0</v>
          </cell>
          <cell r="M2708">
            <v>1.4</v>
          </cell>
          <cell r="N2708">
            <v>0</v>
          </cell>
        </row>
        <row r="2709">
          <cell r="C2709">
            <v>0</v>
          </cell>
          <cell r="D2709">
            <v>0</v>
          </cell>
          <cell r="F2709">
            <v>0</v>
          </cell>
          <cell r="G2709">
            <v>0</v>
          </cell>
          <cell r="H2709">
            <v>0</v>
          </cell>
          <cell r="I2709">
            <v>0</v>
          </cell>
          <cell r="M2709">
            <v>1.4</v>
          </cell>
          <cell r="N2709">
            <v>0</v>
          </cell>
        </row>
        <row r="2710">
          <cell r="C2710">
            <v>0</v>
          </cell>
          <cell r="D2710">
            <v>0</v>
          </cell>
          <cell r="F2710">
            <v>0</v>
          </cell>
          <cell r="G2710">
            <v>0</v>
          </cell>
          <cell r="H2710">
            <v>0</v>
          </cell>
          <cell r="I2710">
            <v>0</v>
          </cell>
          <cell r="M2710">
            <v>1.4</v>
          </cell>
          <cell r="N2710">
            <v>0</v>
          </cell>
        </row>
        <row r="2711">
          <cell r="C2711">
            <v>0</v>
          </cell>
          <cell r="D2711">
            <v>0</v>
          </cell>
          <cell r="F2711">
            <v>0</v>
          </cell>
          <cell r="G2711">
            <v>0</v>
          </cell>
          <cell r="H2711">
            <v>0</v>
          </cell>
          <cell r="I2711">
            <v>0</v>
          </cell>
          <cell r="M2711">
            <v>1.4</v>
          </cell>
          <cell r="N2711">
            <v>0</v>
          </cell>
        </row>
        <row r="2712">
          <cell r="C2712">
            <v>0</v>
          </cell>
          <cell r="D2712">
            <v>0</v>
          </cell>
          <cell r="F2712">
            <v>0</v>
          </cell>
          <cell r="G2712">
            <v>0</v>
          </cell>
          <cell r="H2712">
            <v>0</v>
          </cell>
          <cell r="I2712">
            <v>0</v>
          </cell>
          <cell r="M2712">
            <v>1.4</v>
          </cell>
          <cell r="N2712">
            <v>0</v>
          </cell>
        </row>
        <row r="2713">
          <cell r="C2713">
            <v>0</v>
          </cell>
          <cell r="D2713">
            <v>0</v>
          </cell>
          <cell r="F2713">
            <v>0</v>
          </cell>
          <cell r="G2713">
            <v>0</v>
          </cell>
          <cell r="H2713">
            <v>0</v>
          </cell>
          <cell r="I2713">
            <v>0</v>
          </cell>
          <cell r="M2713">
            <v>1.4</v>
          </cell>
          <cell r="N2713">
            <v>0</v>
          </cell>
        </row>
        <row r="2714">
          <cell r="C2714">
            <v>0</v>
          </cell>
          <cell r="D2714">
            <v>0</v>
          </cell>
          <cell r="F2714">
            <v>0</v>
          </cell>
          <cell r="G2714">
            <v>0</v>
          </cell>
          <cell r="H2714">
            <v>0</v>
          </cell>
          <cell r="I2714">
            <v>0</v>
          </cell>
          <cell r="M2714">
            <v>1.4</v>
          </cell>
          <cell r="N2714">
            <v>0</v>
          </cell>
        </row>
        <row r="2715">
          <cell r="C2715">
            <v>0</v>
          </cell>
          <cell r="D2715">
            <v>0</v>
          </cell>
          <cell r="F2715">
            <v>0</v>
          </cell>
          <cell r="G2715">
            <v>0</v>
          </cell>
          <cell r="H2715">
            <v>0</v>
          </cell>
          <cell r="I2715">
            <v>0</v>
          </cell>
          <cell r="M2715">
            <v>1.4</v>
          </cell>
          <cell r="N2715">
            <v>0</v>
          </cell>
        </row>
        <row r="2716">
          <cell r="C2716">
            <v>0</v>
          </cell>
          <cell r="D2716">
            <v>0</v>
          </cell>
          <cell r="F2716">
            <v>0</v>
          </cell>
          <cell r="G2716">
            <v>0</v>
          </cell>
          <cell r="H2716">
            <v>0</v>
          </cell>
          <cell r="I2716">
            <v>0</v>
          </cell>
          <cell r="M2716">
            <v>1.4</v>
          </cell>
          <cell r="N2716">
            <v>0</v>
          </cell>
        </row>
        <row r="2717">
          <cell r="C2717">
            <v>0</v>
          </cell>
          <cell r="D2717">
            <v>0</v>
          </cell>
          <cell r="F2717">
            <v>0</v>
          </cell>
          <cell r="G2717">
            <v>0</v>
          </cell>
          <cell r="H2717">
            <v>0</v>
          </cell>
          <cell r="I2717">
            <v>0</v>
          </cell>
          <cell r="M2717">
            <v>1.4</v>
          </cell>
          <cell r="N2717">
            <v>0</v>
          </cell>
        </row>
        <row r="2718">
          <cell r="C2718">
            <v>0</v>
          </cell>
          <cell r="D2718">
            <v>0</v>
          </cell>
          <cell r="F2718">
            <v>0</v>
          </cell>
          <cell r="G2718">
            <v>0</v>
          </cell>
          <cell r="H2718">
            <v>0</v>
          </cell>
          <cell r="I2718">
            <v>0</v>
          </cell>
          <cell r="M2718">
            <v>1.4</v>
          </cell>
          <cell r="N2718">
            <v>0</v>
          </cell>
        </row>
        <row r="2719">
          <cell r="C2719">
            <v>0</v>
          </cell>
          <cell r="D2719">
            <v>0</v>
          </cell>
          <cell r="F2719">
            <v>0</v>
          </cell>
          <cell r="G2719">
            <v>0</v>
          </cell>
          <cell r="H2719">
            <v>0</v>
          </cell>
          <cell r="I2719">
            <v>0</v>
          </cell>
          <cell r="M2719">
            <v>1.4</v>
          </cell>
          <cell r="N2719">
            <v>0</v>
          </cell>
        </row>
        <row r="2720">
          <cell r="C2720">
            <v>0</v>
          </cell>
          <cell r="D2720">
            <v>0</v>
          </cell>
          <cell r="F2720">
            <v>0</v>
          </cell>
          <cell r="G2720">
            <v>0</v>
          </cell>
          <cell r="H2720">
            <v>0</v>
          </cell>
          <cell r="I2720">
            <v>0</v>
          </cell>
          <cell r="M2720">
            <v>1.4</v>
          </cell>
          <cell r="N2720">
            <v>0</v>
          </cell>
        </row>
        <row r="2721">
          <cell r="C2721">
            <v>0</v>
          </cell>
          <cell r="D2721">
            <v>0</v>
          </cell>
          <cell r="F2721">
            <v>0</v>
          </cell>
          <cell r="G2721">
            <v>0</v>
          </cell>
          <cell r="H2721">
            <v>0</v>
          </cell>
          <cell r="I2721">
            <v>0</v>
          </cell>
          <cell r="M2721">
            <v>1.4</v>
          </cell>
          <cell r="N2721">
            <v>0</v>
          </cell>
        </row>
        <row r="2722">
          <cell r="C2722">
            <v>0</v>
          </cell>
          <cell r="D2722">
            <v>0</v>
          </cell>
          <cell r="F2722">
            <v>0</v>
          </cell>
          <cell r="G2722">
            <v>0</v>
          </cell>
          <cell r="H2722">
            <v>0</v>
          </cell>
          <cell r="I2722">
            <v>0</v>
          </cell>
          <cell r="M2722">
            <v>1.4</v>
          </cell>
          <cell r="N2722">
            <v>0</v>
          </cell>
        </row>
        <row r="2723">
          <cell r="C2723">
            <v>0</v>
          </cell>
          <cell r="D2723">
            <v>0</v>
          </cell>
          <cell r="F2723">
            <v>0</v>
          </cell>
          <cell r="G2723">
            <v>0</v>
          </cell>
          <cell r="H2723">
            <v>0</v>
          </cell>
          <cell r="I2723">
            <v>0</v>
          </cell>
          <cell r="M2723">
            <v>1.4</v>
          </cell>
          <cell r="N2723">
            <v>0</v>
          </cell>
        </row>
        <row r="2724">
          <cell r="C2724">
            <v>0</v>
          </cell>
          <cell r="D2724">
            <v>0</v>
          </cell>
          <cell r="F2724">
            <v>0</v>
          </cell>
          <cell r="G2724">
            <v>0</v>
          </cell>
          <cell r="H2724">
            <v>0</v>
          </cell>
          <cell r="I2724">
            <v>0</v>
          </cell>
          <cell r="M2724">
            <v>1.4</v>
          </cell>
          <cell r="N2724">
            <v>0</v>
          </cell>
        </row>
        <row r="2725">
          <cell r="C2725" t="str">
            <v xml:space="preserve">TOTAL </v>
          </cell>
          <cell r="I2725">
            <v>0.92999999999999994</v>
          </cell>
        </row>
        <row r="2726">
          <cell r="C2726" t="str">
            <v>BDI %</v>
          </cell>
          <cell r="H2726">
            <v>0</v>
          </cell>
          <cell r="I2726">
            <v>0</v>
          </cell>
        </row>
        <row r="2727">
          <cell r="A2727">
            <v>190</v>
          </cell>
          <cell r="C2727" t="str">
            <v>TOTAL DO SERVIÇO</v>
          </cell>
          <cell r="I2727">
            <v>0.92999999999999994</v>
          </cell>
          <cell r="K2727" t="e">
            <v>#REF!</v>
          </cell>
          <cell r="L2727" t="e">
            <v>#REF!</v>
          </cell>
        </row>
        <row r="2728">
          <cell r="C2728" t="str">
            <v>AGESPISA - AREAIS</v>
          </cell>
        </row>
        <row r="2730">
          <cell r="C2730" t="str">
            <v>COMPOSIÇÃO DE PREÇO UNITÁRIO</v>
          </cell>
        </row>
        <row r="2732">
          <cell r="B2732">
            <v>192</v>
          </cell>
          <cell r="C2732">
            <v>192</v>
          </cell>
          <cell r="D2732" t="str">
            <v>CONCRETO NÃO ESTRUTURAL, CONSUMO MÍNIMO 150KG/M³</v>
          </cell>
          <cell r="I2732" t="str">
            <v>M3</v>
          </cell>
          <cell r="K2732">
            <v>348.74</v>
          </cell>
        </row>
        <row r="2734">
          <cell r="C2734" t="str">
            <v>CÓDIGO</v>
          </cell>
          <cell r="D2734" t="str">
            <v>DESCRIÇÃO DO SERVIÇO</v>
          </cell>
          <cell r="F2734" t="str">
            <v>UNIDADE</v>
          </cell>
          <cell r="G2734" t="str">
            <v>COEF.</v>
          </cell>
          <cell r="H2734" t="str">
            <v>PR. UNITÁRIO</v>
          </cell>
          <cell r="I2734" t="str">
            <v>PR. TOTAL</v>
          </cell>
        </row>
        <row r="2735">
          <cell r="C2735" t="str">
            <v>IM0004</v>
          </cell>
          <cell r="D2735" t="str">
            <v>CONCRETO PRÉ-MISTURADO, FCK -  15 MPA -  USINADO</v>
          </cell>
          <cell r="F2735" t="str">
            <v>M3</v>
          </cell>
          <cell r="G2735">
            <v>1.03</v>
          </cell>
          <cell r="H2735">
            <v>220</v>
          </cell>
          <cell r="I2735">
            <v>226.6</v>
          </cell>
          <cell r="K2735" t="str">
            <v>IM0004</v>
          </cell>
          <cell r="L2735">
            <v>1.03</v>
          </cell>
          <cell r="M2735">
            <v>348.74</v>
          </cell>
          <cell r="N2735">
            <v>359.2022</v>
          </cell>
        </row>
        <row r="2736">
          <cell r="C2736" t="str">
            <v>IH0074</v>
          </cell>
          <cell r="D2736" t="str">
            <v>PEDREIRO</v>
          </cell>
          <cell r="F2736" t="str">
            <v>H</v>
          </cell>
          <cell r="G2736">
            <v>2</v>
          </cell>
          <cell r="H2736">
            <v>6.2786377708978325</v>
          </cell>
          <cell r="I2736">
            <v>12.56</v>
          </cell>
          <cell r="K2736" t="str">
            <v>IH0074</v>
          </cell>
          <cell r="L2736">
            <v>2</v>
          </cell>
          <cell r="M2736">
            <v>348.74</v>
          </cell>
          <cell r="N2736">
            <v>697.48</v>
          </cell>
        </row>
        <row r="2737">
          <cell r="C2737" t="str">
            <v>IH0107</v>
          </cell>
          <cell r="D2737" t="str">
            <v>AJUDANTE</v>
          </cell>
          <cell r="F2737" t="str">
            <v>H</v>
          </cell>
          <cell r="G2737">
            <v>4</v>
          </cell>
          <cell r="H2737">
            <v>4.4723219814241482</v>
          </cell>
          <cell r="I2737">
            <v>17.89</v>
          </cell>
          <cell r="K2737" t="str">
            <v>IH0107</v>
          </cell>
          <cell r="L2737">
            <v>4</v>
          </cell>
          <cell r="M2737">
            <v>348.74</v>
          </cell>
          <cell r="N2737">
            <v>1394.96</v>
          </cell>
        </row>
        <row r="2738">
          <cell r="C2738">
            <v>0</v>
          </cell>
          <cell r="D2738">
            <v>0</v>
          </cell>
          <cell r="F2738">
            <v>0</v>
          </cell>
          <cell r="G2738">
            <v>0</v>
          </cell>
          <cell r="H2738">
            <v>0</v>
          </cell>
          <cell r="I2738">
            <v>0</v>
          </cell>
          <cell r="M2738">
            <v>348.74</v>
          </cell>
          <cell r="N2738">
            <v>0</v>
          </cell>
        </row>
        <row r="2739">
          <cell r="C2739">
            <v>0</v>
          </cell>
          <cell r="D2739">
            <v>0</v>
          </cell>
          <cell r="F2739">
            <v>0</v>
          </cell>
          <cell r="G2739">
            <v>0</v>
          </cell>
          <cell r="H2739">
            <v>0</v>
          </cell>
          <cell r="I2739">
            <v>0</v>
          </cell>
          <cell r="M2739">
            <v>348.74</v>
          </cell>
          <cell r="N2739">
            <v>0</v>
          </cell>
        </row>
        <row r="2740">
          <cell r="C2740">
            <v>0</v>
          </cell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M2740">
            <v>348.74</v>
          </cell>
          <cell r="N2740">
            <v>0</v>
          </cell>
        </row>
        <row r="2741">
          <cell r="C2741">
            <v>0</v>
          </cell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M2741">
            <v>348.74</v>
          </cell>
          <cell r="N2741">
            <v>0</v>
          </cell>
        </row>
        <row r="2742">
          <cell r="C2742">
            <v>0</v>
          </cell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M2742">
            <v>348.74</v>
          </cell>
          <cell r="N2742">
            <v>0</v>
          </cell>
        </row>
        <row r="2743">
          <cell r="C2743">
            <v>0</v>
          </cell>
          <cell r="D2743">
            <v>0</v>
          </cell>
          <cell r="F2743">
            <v>0</v>
          </cell>
          <cell r="G2743">
            <v>0</v>
          </cell>
          <cell r="H2743">
            <v>0</v>
          </cell>
          <cell r="I2743">
            <v>0</v>
          </cell>
          <cell r="M2743">
            <v>348.74</v>
          </cell>
          <cell r="N2743">
            <v>0</v>
          </cell>
        </row>
        <row r="2744">
          <cell r="C2744">
            <v>0</v>
          </cell>
          <cell r="D2744">
            <v>0</v>
          </cell>
          <cell r="F2744">
            <v>0</v>
          </cell>
          <cell r="G2744">
            <v>0</v>
          </cell>
          <cell r="H2744">
            <v>0</v>
          </cell>
          <cell r="I2744">
            <v>0</v>
          </cell>
          <cell r="M2744">
            <v>348.74</v>
          </cell>
          <cell r="N2744">
            <v>0</v>
          </cell>
        </row>
        <row r="2745">
          <cell r="C2745">
            <v>0</v>
          </cell>
          <cell r="D2745">
            <v>0</v>
          </cell>
          <cell r="F2745">
            <v>0</v>
          </cell>
          <cell r="G2745">
            <v>0</v>
          </cell>
          <cell r="H2745">
            <v>0</v>
          </cell>
          <cell r="I2745">
            <v>0</v>
          </cell>
          <cell r="M2745">
            <v>348.74</v>
          </cell>
          <cell r="N2745">
            <v>0</v>
          </cell>
        </row>
        <row r="2746">
          <cell r="C2746">
            <v>0</v>
          </cell>
          <cell r="D2746">
            <v>0</v>
          </cell>
          <cell r="F2746">
            <v>0</v>
          </cell>
          <cell r="G2746">
            <v>0</v>
          </cell>
          <cell r="H2746">
            <v>0</v>
          </cell>
          <cell r="I2746">
            <v>0</v>
          </cell>
          <cell r="M2746">
            <v>348.74</v>
          </cell>
          <cell r="N2746">
            <v>0</v>
          </cell>
        </row>
        <row r="2747">
          <cell r="C2747">
            <v>0</v>
          </cell>
          <cell r="D2747">
            <v>0</v>
          </cell>
          <cell r="F2747">
            <v>0</v>
          </cell>
          <cell r="G2747">
            <v>0</v>
          </cell>
          <cell r="H2747">
            <v>0</v>
          </cell>
          <cell r="I2747">
            <v>0</v>
          </cell>
          <cell r="M2747">
            <v>348.74</v>
          </cell>
          <cell r="N2747">
            <v>0</v>
          </cell>
        </row>
        <row r="2748">
          <cell r="C2748">
            <v>0</v>
          </cell>
          <cell r="D2748">
            <v>0</v>
          </cell>
          <cell r="F2748">
            <v>0</v>
          </cell>
          <cell r="G2748">
            <v>0</v>
          </cell>
          <cell r="H2748">
            <v>0</v>
          </cell>
          <cell r="I2748">
            <v>0</v>
          </cell>
          <cell r="M2748">
            <v>348.74</v>
          </cell>
          <cell r="N2748">
            <v>0</v>
          </cell>
        </row>
        <row r="2749">
          <cell r="C2749">
            <v>0</v>
          </cell>
          <cell r="D2749">
            <v>0</v>
          </cell>
          <cell r="F2749">
            <v>0</v>
          </cell>
          <cell r="G2749">
            <v>0</v>
          </cell>
          <cell r="H2749">
            <v>0</v>
          </cell>
          <cell r="I2749">
            <v>0</v>
          </cell>
          <cell r="M2749">
            <v>348.74</v>
          </cell>
          <cell r="N2749">
            <v>0</v>
          </cell>
        </row>
        <row r="2750">
          <cell r="C2750">
            <v>0</v>
          </cell>
          <cell r="D2750">
            <v>0</v>
          </cell>
          <cell r="F2750">
            <v>0</v>
          </cell>
          <cell r="G2750">
            <v>0</v>
          </cell>
          <cell r="H2750">
            <v>0</v>
          </cell>
          <cell r="I2750">
            <v>0</v>
          </cell>
          <cell r="M2750">
            <v>348.74</v>
          </cell>
          <cell r="N2750">
            <v>0</v>
          </cell>
        </row>
        <row r="2751">
          <cell r="C2751">
            <v>0</v>
          </cell>
          <cell r="D2751">
            <v>0</v>
          </cell>
          <cell r="F2751">
            <v>0</v>
          </cell>
          <cell r="G2751">
            <v>0</v>
          </cell>
          <cell r="H2751">
            <v>0</v>
          </cell>
          <cell r="I2751">
            <v>0</v>
          </cell>
          <cell r="M2751">
            <v>348.74</v>
          </cell>
          <cell r="N2751">
            <v>0</v>
          </cell>
        </row>
        <row r="2752">
          <cell r="C2752">
            <v>0</v>
          </cell>
          <cell r="D2752">
            <v>0</v>
          </cell>
          <cell r="F2752">
            <v>0</v>
          </cell>
          <cell r="G2752">
            <v>0</v>
          </cell>
          <cell r="H2752">
            <v>0</v>
          </cell>
          <cell r="I2752">
            <v>0</v>
          </cell>
          <cell r="M2752">
            <v>348.74</v>
          </cell>
          <cell r="N2752">
            <v>0</v>
          </cell>
        </row>
        <row r="2753">
          <cell r="C2753">
            <v>0</v>
          </cell>
          <cell r="D2753">
            <v>0</v>
          </cell>
          <cell r="F2753">
            <v>0</v>
          </cell>
          <cell r="G2753">
            <v>0</v>
          </cell>
          <cell r="H2753">
            <v>0</v>
          </cell>
          <cell r="I2753">
            <v>0</v>
          </cell>
          <cell r="M2753">
            <v>348.74</v>
          </cell>
          <cell r="N2753">
            <v>0</v>
          </cell>
        </row>
        <row r="2754">
          <cell r="C2754">
            <v>0</v>
          </cell>
          <cell r="D2754">
            <v>0</v>
          </cell>
          <cell r="F2754">
            <v>0</v>
          </cell>
          <cell r="G2754">
            <v>0</v>
          </cell>
          <cell r="H2754">
            <v>0</v>
          </cell>
          <cell r="I2754">
            <v>0</v>
          </cell>
          <cell r="M2754">
            <v>348.74</v>
          </cell>
          <cell r="N2754">
            <v>0</v>
          </cell>
        </row>
        <row r="2755">
          <cell r="C2755">
            <v>0</v>
          </cell>
          <cell r="D2755">
            <v>0</v>
          </cell>
          <cell r="F2755">
            <v>0</v>
          </cell>
          <cell r="G2755">
            <v>0</v>
          </cell>
          <cell r="H2755">
            <v>0</v>
          </cell>
          <cell r="I2755">
            <v>0</v>
          </cell>
          <cell r="M2755">
            <v>348.74</v>
          </cell>
          <cell r="N2755">
            <v>0</v>
          </cell>
        </row>
        <row r="2756">
          <cell r="C2756" t="str">
            <v xml:space="preserve">TOTAL </v>
          </cell>
          <cell r="I2756">
            <v>257.05</v>
          </cell>
        </row>
        <row r="2757">
          <cell r="C2757" t="str">
            <v>BDI %</v>
          </cell>
          <cell r="H2757">
            <v>0</v>
          </cell>
          <cell r="I2757">
            <v>0</v>
          </cell>
        </row>
        <row r="2758">
          <cell r="A2758">
            <v>192</v>
          </cell>
          <cell r="C2758" t="str">
            <v>TOTAL DO SERVIÇO</v>
          </cell>
          <cell r="I2758">
            <v>257.05</v>
          </cell>
          <cell r="K2758" t="e">
            <v>#REF!</v>
          </cell>
          <cell r="L2758" t="e">
            <v>#REF!</v>
          </cell>
        </row>
        <row r="2759">
          <cell r="C2759" t="str">
            <v>AGESPISA - AREAIS</v>
          </cell>
        </row>
        <row r="2761">
          <cell r="C2761" t="str">
            <v>COMPOSIÇÃO DE PREÇO UNITÁRIO</v>
          </cell>
        </row>
        <row r="2763">
          <cell r="B2763">
            <v>203</v>
          </cell>
          <cell r="C2763">
            <v>203</v>
          </cell>
          <cell r="D2763" t="str">
            <v>ASSENTAMENTO DE TUBOS E CONEXÕES  EM PVC JE DN 200MM</v>
          </cell>
          <cell r="I2763" t="str">
            <v>M</v>
          </cell>
          <cell r="K2763">
            <v>2.66</v>
          </cell>
        </row>
        <row r="2765">
          <cell r="C2765" t="str">
            <v>CÓDIGO</v>
          </cell>
          <cell r="D2765" t="str">
            <v>DESCRIÇÃO DO SERVIÇO</v>
          </cell>
          <cell r="F2765" t="str">
            <v>UNIDADE</v>
          </cell>
          <cell r="G2765" t="str">
            <v>COEF.</v>
          </cell>
          <cell r="H2765" t="str">
            <v>PR. UNITÁRIO</v>
          </cell>
          <cell r="I2765" t="str">
            <v>PR. TOTAL</v>
          </cell>
        </row>
        <row r="2766">
          <cell r="C2766" t="str">
            <v>IH0074</v>
          </cell>
          <cell r="D2766" t="str">
            <v>PEDREIRO</v>
          </cell>
          <cell r="F2766" t="str">
            <v>H</v>
          </cell>
          <cell r="G2766">
            <v>0.1</v>
          </cell>
          <cell r="H2766">
            <v>6.2786377708978325</v>
          </cell>
          <cell r="I2766">
            <v>0.63</v>
          </cell>
          <cell r="K2766" t="str">
            <v>IH0074</v>
          </cell>
          <cell r="L2766">
            <v>0.1</v>
          </cell>
          <cell r="M2766">
            <v>2.66</v>
          </cell>
          <cell r="N2766">
            <v>0.26600000000000001</v>
          </cell>
        </row>
        <row r="2767">
          <cell r="C2767" t="str">
            <v>IH0107</v>
          </cell>
          <cell r="D2767" t="str">
            <v>AJUDANTE</v>
          </cell>
          <cell r="F2767" t="str">
            <v>H</v>
          </cell>
          <cell r="G2767">
            <v>0.1</v>
          </cell>
          <cell r="H2767">
            <v>4.4723219814241482</v>
          </cell>
          <cell r="I2767">
            <v>0.45</v>
          </cell>
          <cell r="K2767" t="str">
            <v>IH0107</v>
          </cell>
          <cell r="L2767">
            <v>0.1</v>
          </cell>
          <cell r="M2767">
            <v>2.66</v>
          </cell>
          <cell r="N2767">
            <v>0.26600000000000001</v>
          </cell>
        </row>
        <row r="2768">
          <cell r="C2768" t="str">
            <v>IM3221</v>
          </cell>
          <cell r="D2768" t="str">
            <v>PASTA LUBRIFICANTE</v>
          </cell>
          <cell r="F2768" t="str">
            <v>KG</v>
          </cell>
          <cell r="G2768">
            <v>1.9699999999999999E-2</v>
          </cell>
          <cell r="H2768">
            <v>9.0500000000000007</v>
          </cell>
          <cell r="I2768">
            <v>0.18</v>
          </cell>
          <cell r="K2768" t="str">
            <v>IM3221</v>
          </cell>
          <cell r="L2768">
            <v>1.9699999999999999E-2</v>
          </cell>
          <cell r="M2768">
            <v>2.66</v>
          </cell>
          <cell r="N2768">
            <v>5.2401999999999997E-2</v>
          </cell>
        </row>
        <row r="2769">
          <cell r="C2769" t="str">
            <v>IN0644</v>
          </cell>
          <cell r="D2769" t="str">
            <v>CAMINH+O COMERC. EQUIP.        C/GUINDASTE (CHP)</v>
          </cell>
          <cell r="F2769" t="str">
            <v>H</v>
          </cell>
          <cell r="G2769">
            <v>8.0000000000000002E-3</v>
          </cell>
          <cell r="H2769">
            <v>71.41</v>
          </cell>
          <cell r="I2769">
            <v>0.56999999999999995</v>
          </cell>
          <cell r="K2769" t="str">
            <v>IN0644</v>
          </cell>
          <cell r="L2769">
            <v>8.0000000000000002E-3</v>
          </cell>
          <cell r="M2769">
            <v>2.66</v>
          </cell>
          <cell r="N2769">
            <v>2.128E-2</v>
          </cell>
        </row>
        <row r="2770">
          <cell r="C2770">
            <v>0</v>
          </cell>
          <cell r="D2770">
            <v>0</v>
          </cell>
          <cell r="F2770">
            <v>0</v>
          </cell>
          <cell r="G2770">
            <v>0</v>
          </cell>
          <cell r="H2770">
            <v>0</v>
          </cell>
          <cell r="I2770">
            <v>0</v>
          </cell>
          <cell r="M2770">
            <v>2.66</v>
          </cell>
          <cell r="N2770">
            <v>0</v>
          </cell>
        </row>
        <row r="2771">
          <cell r="C2771">
            <v>0</v>
          </cell>
          <cell r="D2771">
            <v>0</v>
          </cell>
          <cell r="F2771">
            <v>0</v>
          </cell>
          <cell r="G2771">
            <v>0</v>
          </cell>
          <cell r="H2771">
            <v>0</v>
          </cell>
          <cell r="I2771">
            <v>0</v>
          </cell>
          <cell r="M2771">
            <v>2.66</v>
          </cell>
          <cell r="N2771">
            <v>0</v>
          </cell>
        </row>
        <row r="2772">
          <cell r="C2772">
            <v>0</v>
          </cell>
          <cell r="D2772">
            <v>0</v>
          </cell>
          <cell r="F2772">
            <v>0</v>
          </cell>
          <cell r="G2772">
            <v>0</v>
          </cell>
          <cell r="H2772">
            <v>0</v>
          </cell>
          <cell r="I2772">
            <v>0</v>
          </cell>
          <cell r="M2772">
            <v>2.66</v>
          </cell>
          <cell r="N2772">
            <v>0</v>
          </cell>
        </row>
        <row r="2773">
          <cell r="C2773">
            <v>0</v>
          </cell>
          <cell r="D2773">
            <v>0</v>
          </cell>
          <cell r="F2773">
            <v>0</v>
          </cell>
          <cell r="G2773">
            <v>0</v>
          </cell>
          <cell r="H2773">
            <v>0</v>
          </cell>
          <cell r="I2773">
            <v>0</v>
          </cell>
          <cell r="M2773">
            <v>2.66</v>
          </cell>
          <cell r="N2773">
            <v>0</v>
          </cell>
        </row>
        <row r="2774">
          <cell r="C2774">
            <v>0</v>
          </cell>
          <cell r="D2774">
            <v>0</v>
          </cell>
          <cell r="F2774">
            <v>0</v>
          </cell>
          <cell r="G2774">
            <v>0</v>
          </cell>
          <cell r="H2774">
            <v>0</v>
          </cell>
          <cell r="I2774">
            <v>0</v>
          </cell>
          <cell r="M2774">
            <v>2.66</v>
          </cell>
          <cell r="N2774">
            <v>0</v>
          </cell>
        </row>
        <row r="2775">
          <cell r="C2775">
            <v>0</v>
          </cell>
          <cell r="D2775">
            <v>0</v>
          </cell>
          <cell r="F2775">
            <v>0</v>
          </cell>
          <cell r="G2775">
            <v>0</v>
          </cell>
          <cell r="H2775">
            <v>0</v>
          </cell>
          <cell r="I2775">
            <v>0</v>
          </cell>
          <cell r="M2775">
            <v>2.66</v>
          </cell>
          <cell r="N2775">
            <v>0</v>
          </cell>
        </row>
        <row r="2776">
          <cell r="C2776">
            <v>0</v>
          </cell>
          <cell r="D2776">
            <v>0</v>
          </cell>
          <cell r="F2776">
            <v>0</v>
          </cell>
          <cell r="G2776">
            <v>0</v>
          </cell>
          <cell r="H2776">
            <v>0</v>
          </cell>
          <cell r="I2776">
            <v>0</v>
          </cell>
          <cell r="M2776">
            <v>2.66</v>
          </cell>
          <cell r="N2776">
            <v>0</v>
          </cell>
        </row>
        <row r="2777">
          <cell r="C2777">
            <v>0</v>
          </cell>
          <cell r="D2777">
            <v>0</v>
          </cell>
          <cell r="F2777">
            <v>0</v>
          </cell>
          <cell r="G2777">
            <v>0</v>
          </cell>
          <cell r="H2777">
            <v>0</v>
          </cell>
          <cell r="I2777">
            <v>0</v>
          </cell>
          <cell r="M2777">
            <v>2.66</v>
          </cell>
          <cell r="N2777">
            <v>0</v>
          </cell>
        </row>
        <row r="2778">
          <cell r="C2778">
            <v>0</v>
          </cell>
          <cell r="D2778">
            <v>0</v>
          </cell>
          <cell r="F2778">
            <v>0</v>
          </cell>
          <cell r="G2778">
            <v>0</v>
          </cell>
          <cell r="H2778">
            <v>0</v>
          </cell>
          <cell r="I2778">
            <v>0</v>
          </cell>
          <cell r="M2778">
            <v>2.66</v>
          </cell>
          <cell r="N2778">
            <v>0</v>
          </cell>
        </row>
        <row r="2779">
          <cell r="C2779">
            <v>0</v>
          </cell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M2779">
            <v>2.66</v>
          </cell>
          <cell r="N2779">
            <v>0</v>
          </cell>
        </row>
        <row r="2780">
          <cell r="C2780">
            <v>0</v>
          </cell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M2780">
            <v>2.66</v>
          </cell>
          <cell r="N2780">
            <v>0</v>
          </cell>
        </row>
        <row r="2781">
          <cell r="C2781">
            <v>0</v>
          </cell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M2781">
            <v>2.66</v>
          </cell>
          <cell r="N2781">
            <v>0</v>
          </cell>
        </row>
        <row r="2782">
          <cell r="C2782">
            <v>0</v>
          </cell>
          <cell r="D2782">
            <v>0</v>
          </cell>
          <cell r="F2782">
            <v>0</v>
          </cell>
          <cell r="G2782">
            <v>0</v>
          </cell>
          <cell r="H2782">
            <v>0</v>
          </cell>
          <cell r="I2782">
            <v>0</v>
          </cell>
          <cell r="M2782">
            <v>2.66</v>
          </cell>
          <cell r="N2782">
            <v>0</v>
          </cell>
        </row>
        <row r="2783">
          <cell r="C2783">
            <v>0</v>
          </cell>
          <cell r="D2783">
            <v>0</v>
          </cell>
          <cell r="F2783">
            <v>0</v>
          </cell>
          <cell r="G2783">
            <v>0</v>
          </cell>
          <cell r="H2783">
            <v>0</v>
          </cell>
          <cell r="I2783">
            <v>0</v>
          </cell>
          <cell r="M2783">
            <v>2.66</v>
          </cell>
          <cell r="N2783">
            <v>0</v>
          </cell>
        </row>
        <row r="2784">
          <cell r="C2784">
            <v>0</v>
          </cell>
          <cell r="D2784">
            <v>0</v>
          </cell>
          <cell r="F2784">
            <v>0</v>
          </cell>
          <cell r="G2784">
            <v>0</v>
          </cell>
          <cell r="H2784">
            <v>0</v>
          </cell>
          <cell r="I2784">
            <v>0</v>
          </cell>
          <cell r="M2784">
            <v>2.66</v>
          </cell>
          <cell r="N2784">
            <v>0</v>
          </cell>
        </row>
        <row r="2785">
          <cell r="C2785">
            <v>0</v>
          </cell>
          <cell r="D2785">
            <v>0</v>
          </cell>
          <cell r="F2785">
            <v>0</v>
          </cell>
          <cell r="G2785">
            <v>0</v>
          </cell>
          <cell r="H2785">
            <v>0</v>
          </cell>
          <cell r="I2785">
            <v>0</v>
          </cell>
          <cell r="M2785">
            <v>2.66</v>
          </cell>
          <cell r="N2785">
            <v>0</v>
          </cell>
        </row>
        <row r="2786">
          <cell r="C2786">
            <v>0</v>
          </cell>
          <cell r="D2786">
            <v>0</v>
          </cell>
          <cell r="F2786">
            <v>0</v>
          </cell>
          <cell r="G2786">
            <v>0</v>
          </cell>
          <cell r="H2786">
            <v>0</v>
          </cell>
          <cell r="I2786">
            <v>0</v>
          </cell>
          <cell r="M2786">
            <v>2.66</v>
          </cell>
          <cell r="N2786">
            <v>0</v>
          </cell>
        </row>
        <row r="2787">
          <cell r="C2787" t="str">
            <v xml:space="preserve">TOTAL </v>
          </cell>
          <cell r="I2787">
            <v>1.83</v>
          </cell>
        </row>
        <row r="2788">
          <cell r="C2788" t="str">
            <v>BDI %</v>
          </cell>
          <cell r="H2788">
            <v>0</v>
          </cell>
          <cell r="I2788">
            <v>0</v>
          </cell>
        </row>
        <row r="2789">
          <cell r="A2789">
            <v>203</v>
          </cell>
          <cell r="C2789" t="str">
            <v>TOTAL DO SERVIÇO</v>
          </cell>
          <cell r="I2789">
            <v>1.83</v>
          </cell>
          <cell r="K2789" t="e">
            <v>#REF!</v>
          </cell>
          <cell r="L2789" t="e">
            <v>#REF!</v>
          </cell>
        </row>
        <row r="2790">
          <cell r="C2790" t="str">
            <v>AGESPISA - AREAIS</v>
          </cell>
        </row>
        <row r="2792">
          <cell r="C2792" t="str">
            <v>COMPOSIÇÃO DE PREÇO UNITÁRIO</v>
          </cell>
        </row>
        <row r="2794">
          <cell r="B2794">
            <v>222</v>
          </cell>
          <cell r="C2794">
            <v>222</v>
          </cell>
          <cell r="D2794" t="str">
            <v>ASSENTAMENTO DE TUBOS E CONEXÕES  EM PVC JE DN 150MM</v>
          </cell>
          <cell r="I2794" t="str">
            <v>M</v>
          </cell>
          <cell r="K2794">
            <v>2.0299999999999998</v>
          </cell>
        </row>
        <row r="2796">
          <cell r="C2796" t="str">
            <v>CÓDIGO</v>
          </cell>
          <cell r="D2796" t="str">
            <v>DESCRIÇÃO DO SERVIÇO</v>
          </cell>
          <cell r="F2796" t="str">
            <v>UNIDADE</v>
          </cell>
          <cell r="G2796" t="str">
            <v>COEF.</v>
          </cell>
          <cell r="H2796" t="str">
            <v>PR. UNITÁRIO</v>
          </cell>
          <cell r="I2796" t="str">
            <v>PR. TOTAL</v>
          </cell>
        </row>
        <row r="2797">
          <cell r="C2797" t="str">
            <v>IH0074</v>
          </cell>
          <cell r="D2797" t="str">
            <v>PEDREIRO</v>
          </cell>
          <cell r="F2797" t="str">
            <v>H</v>
          </cell>
          <cell r="G2797">
            <v>0.12</v>
          </cell>
          <cell r="H2797">
            <v>6.2786377708978325</v>
          </cell>
          <cell r="I2797">
            <v>0.75</v>
          </cell>
          <cell r="K2797" t="str">
            <v>IH0074</v>
          </cell>
          <cell r="L2797">
            <v>0.12</v>
          </cell>
          <cell r="M2797">
            <v>2.0299999999999998</v>
          </cell>
          <cell r="N2797">
            <v>0.24359999999999996</v>
          </cell>
        </row>
        <row r="2798">
          <cell r="C2798" t="str">
            <v>IH0107</v>
          </cell>
          <cell r="D2798" t="str">
            <v>AJUDANTE</v>
          </cell>
          <cell r="F2798" t="str">
            <v>H</v>
          </cell>
          <cell r="G2798">
            <v>0.12</v>
          </cell>
          <cell r="H2798">
            <v>4.4723219814241482</v>
          </cell>
          <cell r="I2798">
            <v>0.54</v>
          </cell>
          <cell r="K2798" t="str">
            <v>IH0107</v>
          </cell>
          <cell r="L2798">
            <v>0.12</v>
          </cell>
          <cell r="M2798">
            <v>2.0299999999999998</v>
          </cell>
          <cell r="N2798">
            <v>0.24359999999999996</v>
          </cell>
        </row>
        <row r="2799">
          <cell r="C2799" t="str">
            <v>IM3221</v>
          </cell>
          <cell r="D2799" t="str">
            <v>PASTA LUBRIFICANTE</v>
          </cell>
          <cell r="F2799" t="str">
            <v>KG</v>
          </cell>
          <cell r="G2799">
            <v>1.0999999999999999E-2</v>
          </cell>
          <cell r="H2799">
            <v>9.0500000000000007</v>
          </cell>
          <cell r="I2799">
            <v>0.1</v>
          </cell>
          <cell r="K2799" t="str">
            <v>IM3221</v>
          </cell>
          <cell r="L2799">
            <v>1.0999999999999999E-2</v>
          </cell>
          <cell r="M2799">
            <v>2.0299999999999998</v>
          </cell>
          <cell r="N2799">
            <v>2.2329999999999996E-2</v>
          </cell>
        </row>
        <row r="2800">
          <cell r="C2800">
            <v>0</v>
          </cell>
          <cell r="D2800">
            <v>0</v>
          </cell>
          <cell r="F2800">
            <v>0</v>
          </cell>
          <cell r="G2800">
            <v>0</v>
          </cell>
          <cell r="H2800">
            <v>0</v>
          </cell>
          <cell r="I2800">
            <v>0</v>
          </cell>
          <cell r="M2800">
            <v>2.0299999999999998</v>
          </cell>
          <cell r="N2800">
            <v>0</v>
          </cell>
        </row>
        <row r="2801">
          <cell r="C2801">
            <v>0</v>
          </cell>
          <cell r="D2801">
            <v>0</v>
          </cell>
          <cell r="F2801">
            <v>0</v>
          </cell>
          <cell r="G2801">
            <v>0</v>
          </cell>
          <cell r="H2801">
            <v>0</v>
          </cell>
          <cell r="I2801">
            <v>0</v>
          </cell>
          <cell r="M2801">
            <v>2.0299999999999998</v>
          </cell>
          <cell r="N2801">
            <v>0</v>
          </cell>
        </row>
        <row r="2802">
          <cell r="C2802">
            <v>0</v>
          </cell>
          <cell r="D2802">
            <v>0</v>
          </cell>
          <cell r="F2802">
            <v>0</v>
          </cell>
          <cell r="G2802">
            <v>0</v>
          </cell>
          <cell r="H2802">
            <v>0</v>
          </cell>
          <cell r="I2802">
            <v>0</v>
          </cell>
          <cell r="M2802">
            <v>2.0299999999999998</v>
          </cell>
          <cell r="N2802">
            <v>0</v>
          </cell>
        </row>
        <row r="2803">
          <cell r="C2803">
            <v>0</v>
          </cell>
          <cell r="D2803">
            <v>0</v>
          </cell>
          <cell r="F2803">
            <v>0</v>
          </cell>
          <cell r="G2803">
            <v>0</v>
          </cell>
          <cell r="H2803">
            <v>0</v>
          </cell>
          <cell r="I2803">
            <v>0</v>
          </cell>
          <cell r="M2803">
            <v>2.0299999999999998</v>
          </cell>
          <cell r="N2803">
            <v>0</v>
          </cell>
        </row>
        <row r="2804">
          <cell r="C2804">
            <v>0</v>
          </cell>
          <cell r="D2804">
            <v>0</v>
          </cell>
          <cell r="F2804">
            <v>0</v>
          </cell>
          <cell r="G2804">
            <v>0</v>
          </cell>
          <cell r="H2804">
            <v>0</v>
          </cell>
          <cell r="I2804">
            <v>0</v>
          </cell>
          <cell r="M2804">
            <v>2.0299999999999998</v>
          </cell>
          <cell r="N2804">
            <v>0</v>
          </cell>
        </row>
        <row r="2805">
          <cell r="C2805">
            <v>0</v>
          </cell>
          <cell r="D2805">
            <v>0</v>
          </cell>
          <cell r="F2805">
            <v>0</v>
          </cell>
          <cell r="G2805">
            <v>0</v>
          </cell>
          <cell r="H2805">
            <v>0</v>
          </cell>
          <cell r="I2805">
            <v>0</v>
          </cell>
          <cell r="M2805">
            <v>2.0299999999999998</v>
          </cell>
          <cell r="N2805">
            <v>0</v>
          </cell>
        </row>
        <row r="2806">
          <cell r="C2806">
            <v>0</v>
          </cell>
          <cell r="D2806">
            <v>0</v>
          </cell>
          <cell r="F2806">
            <v>0</v>
          </cell>
          <cell r="G2806">
            <v>0</v>
          </cell>
          <cell r="H2806">
            <v>0</v>
          </cell>
          <cell r="I2806">
            <v>0</v>
          </cell>
          <cell r="M2806">
            <v>2.0299999999999998</v>
          </cell>
          <cell r="N2806">
            <v>0</v>
          </cell>
        </row>
        <row r="2807">
          <cell r="C2807">
            <v>0</v>
          </cell>
          <cell r="D2807">
            <v>0</v>
          </cell>
          <cell r="F2807">
            <v>0</v>
          </cell>
          <cell r="G2807">
            <v>0</v>
          </cell>
          <cell r="H2807">
            <v>0</v>
          </cell>
          <cell r="I2807">
            <v>0</v>
          </cell>
          <cell r="M2807">
            <v>2.0299999999999998</v>
          </cell>
          <cell r="N2807">
            <v>0</v>
          </cell>
        </row>
        <row r="2808">
          <cell r="C2808">
            <v>0</v>
          </cell>
          <cell r="D2808">
            <v>0</v>
          </cell>
          <cell r="F2808">
            <v>0</v>
          </cell>
          <cell r="G2808">
            <v>0</v>
          </cell>
          <cell r="H2808">
            <v>0</v>
          </cell>
          <cell r="I2808">
            <v>0</v>
          </cell>
          <cell r="M2808">
            <v>2.0299999999999998</v>
          </cell>
          <cell r="N2808">
            <v>0</v>
          </cell>
        </row>
        <row r="2809">
          <cell r="C2809">
            <v>0</v>
          </cell>
          <cell r="D2809">
            <v>0</v>
          </cell>
          <cell r="F2809">
            <v>0</v>
          </cell>
          <cell r="G2809">
            <v>0</v>
          </cell>
          <cell r="H2809">
            <v>0</v>
          </cell>
          <cell r="I2809">
            <v>0</v>
          </cell>
          <cell r="M2809">
            <v>2.0299999999999998</v>
          </cell>
          <cell r="N2809">
            <v>0</v>
          </cell>
        </row>
        <row r="2810">
          <cell r="C2810">
            <v>0</v>
          </cell>
          <cell r="D2810">
            <v>0</v>
          </cell>
          <cell r="F2810">
            <v>0</v>
          </cell>
          <cell r="G2810">
            <v>0</v>
          </cell>
          <cell r="H2810">
            <v>0</v>
          </cell>
          <cell r="I2810">
            <v>0</v>
          </cell>
          <cell r="M2810">
            <v>2.0299999999999998</v>
          </cell>
          <cell r="N2810">
            <v>0</v>
          </cell>
        </row>
        <row r="2811">
          <cell r="C2811">
            <v>0</v>
          </cell>
          <cell r="D2811">
            <v>0</v>
          </cell>
          <cell r="F2811">
            <v>0</v>
          </cell>
          <cell r="G2811">
            <v>0</v>
          </cell>
          <cell r="H2811">
            <v>0</v>
          </cell>
          <cell r="I2811">
            <v>0</v>
          </cell>
          <cell r="M2811">
            <v>2.0299999999999998</v>
          </cell>
          <cell r="N2811">
            <v>0</v>
          </cell>
        </row>
        <row r="2812">
          <cell r="C2812">
            <v>0</v>
          </cell>
          <cell r="D2812">
            <v>0</v>
          </cell>
          <cell r="F2812">
            <v>0</v>
          </cell>
          <cell r="G2812">
            <v>0</v>
          </cell>
          <cell r="H2812">
            <v>0</v>
          </cell>
          <cell r="I2812">
            <v>0</v>
          </cell>
          <cell r="M2812">
            <v>2.0299999999999998</v>
          </cell>
          <cell r="N2812">
            <v>0</v>
          </cell>
        </row>
        <row r="2813">
          <cell r="C2813">
            <v>0</v>
          </cell>
          <cell r="D2813">
            <v>0</v>
          </cell>
          <cell r="F2813">
            <v>0</v>
          </cell>
          <cell r="G2813">
            <v>0</v>
          </cell>
          <cell r="H2813">
            <v>0</v>
          </cell>
          <cell r="I2813">
            <v>0</v>
          </cell>
          <cell r="M2813">
            <v>2.0299999999999998</v>
          </cell>
          <cell r="N2813">
            <v>0</v>
          </cell>
        </row>
        <row r="2814">
          <cell r="C2814">
            <v>0</v>
          </cell>
          <cell r="D2814">
            <v>0</v>
          </cell>
          <cell r="F2814">
            <v>0</v>
          </cell>
          <cell r="G2814">
            <v>0</v>
          </cell>
          <cell r="H2814">
            <v>0</v>
          </cell>
          <cell r="I2814">
            <v>0</v>
          </cell>
          <cell r="M2814">
            <v>2.0299999999999998</v>
          </cell>
          <cell r="N2814">
            <v>0</v>
          </cell>
        </row>
        <row r="2815">
          <cell r="C2815">
            <v>0</v>
          </cell>
          <cell r="D2815">
            <v>0</v>
          </cell>
          <cell r="F2815">
            <v>0</v>
          </cell>
          <cell r="G2815">
            <v>0</v>
          </cell>
          <cell r="H2815">
            <v>0</v>
          </cell>
          <cell r="I2815">
            <v>0</v>
          </cell>
          <cell r="M2815">
            <v>2.0299999999999998</v>
          </cell>
          <cell r="N2815">
            <v>0</v>
          </cell>
        </row>
        <row r="2816">
          <cell r="C2816">
            <v>0</v>
          </cell>
          <cell r="D2816">
            <v>0</v>
          </cell>
          <cell r="F2816">
            <v>0</v>
          </cell>
          <cell r="G2816">
            <v>0</v>
          </cell>
          <cell r="H2816">
            <v>0</v>
          </cell>
          <cell r="I2816">
            <v>0</v>
          </cell>
          <cell r="M2816">
            <v>2.0299999999999998</v>
          </cell>
          <cell r="N2816">
            <v>0</v>
          </cell>
        </row>
        <row r="2817">
          <cell r="C2817">
            <v>0</v>
          </cell>
          <cell r="D2817">
            <v>0</v>
          </cell>
          <cell r="F2817">
            <v>0</v>
          </cell>
          <cell r="G2817">
            <v>0</v>
          </cell>
          <cell r="H2817">
            <v>0</v>
          </cell>
          <cell r="I2817">
            <v>0</v>
          </cell>
          <cell r="M2817">
            <v>2.0299999999999998</v>
          </cell>
          <cell r="N2817">
            <v>0</v>
          </cell>
        </row>
        <row r="2818">
          <cell r="C2818" t="str">
            <v xml:space="preserve">TOTAL </v>
          </cell>
          <cell r="I2818">
            <v>1.3900000000000001</v>
          </cell>
        </row>
        <row r="2819">
          <cell r="C2819" t="str">
            <v>BDI %</v>
          </cell>
          <cell r="H2819">
            <v>0</v>
          </cell>
          <cell r="I2819">
            <v>0</v>
          </cell>
        </row>
        <row r="2820">
          <cell r="A2820">
            <v>222</v>
          </cell>
          <cell r="C2820" t="str">
            <v>TOTAL DO SERVIÇO</v>
          </cell>
          <cell r="I2820">
            <v>1.3900000000000001</v>
          </cell>
          <cell r="K2820" t="e">
            <v>#REF!</v>
          </cell>
          <cell r="L2820" t="e">
            <v>#REF!</v>
          </cell>
        </row>
        <row r="2821">
          <cell r="C2821" t="str">
            <v>AGESPISA - AREAIS</v>
          </cell>
        </row>
        <row r="2823">
          <cell r="C2823" t="str">
            <v>COMPOSIÇÃO DE PREÇO UNITÁRIO</v>
          </cell>
        </row>
        <row r="2825">
          <cell r="B2825">
            <v>231</v>
          </cell>
          <cell r="C2825">
            <v>231</v>
          </cell>
          <cell r="D2825" t="str">
            <v>CONCRETO CICLOPICO COM 30% DE PEDRA DE MÃO</v>
          </cell>
          <cell r="I2825" t="str">
            <v>M3</v>
          </cell>
          <cell r="K2825">
            <v>231.29</v>
          </cell>
        </row>
        <row r="2827">
          <cell r="C2827" t="str">
            <v>CÓDIGO</v>
          </cell>
          <cell r="D2827" t="str">
            <v>DESCRIÇÃO DO SERVIÇO</v>
          </cell>
          <cell r="F2827" t="str">
            <v>UNIDADE</v>
          </cell>
          <cell r="G2827" t="str">
            <v>COEF.</v>
          </cell>
          <cell r="H2827" t="str">
            <v>PR. UNITÁRIO</v>
          </cell>
          <cell r="I2827" t="str">
            <v>PR. TOTAL</v>
          </cell>
        </row>
        <row r="2828">
          <cell r="C2828" t="str">
            <v>CA0158</v>
          </cell>
          <cell r="D2828" t="str">
            <v>CONCRETO MAGRO (CONSUMO MÍNIMO DE CIMENTO 150 KG/M3) -</v>
          </cell>
          <cell r="F2828" t="str">
            <v>M3</v>
          </cell>
          <cell r="G2828">
            <v>0.75</v>
          </cell>
          <cell r="H2828">
            <v>151.15605588854487</v>
          </cell>
          <cell r="I2828">
            <v>113.37</v>
          </cell>
          <cell r="K2828" t="str">
            <v>CA0158</v>
          </cell>
          <cell r="L2828">
            <v>0.75</v>
          </cell>
          <cell r="M2828">
            <v>231.29</v>
          </cell>
          <cell r="N2828">
            <v>173.4675</v>
          </cell>
        </row>
        <row r="2829">
          <cell r="C2829" t="str">
            <v>IH0006</v>
          </cell>
          <cell r="D2829" t="str">
            <v>SERVENTE</v>
          </cell>
          <cell r="F2829" t="str">
            <v>H</v>
          </cell>
          <cell r="G2829">
            <v>3</v>
          </cell>
          <cell r="H2829">
            <v>4.4723219814241482</v>
          </cell>
          <cell r="I2829">
            <v>13.42</v>
          </cell>
          <cell r="K2829" t="str">
            <v>IH0006</v>
          </cell>
          <cell r="L2829">
            <v>3</v>
          </cell>
          <cell r="M2829">
            <v>231.29</v>
          </cell>
          <cell r="N2829">
            <v>693.87</v>
          </cell>
        </row>
        <row r="2830">
          <cell r="C2830" t="str">
            <v>IH0074</v>
          </cell>
          <cell r="D2830" t="str">
            <v>PEDREIRO</v>
          </cell>
          <cell r="F2830" t="str">
            <v>H</v>
          </cell>
          <cell r="G2830">
            <v>2.5</v>
          </cell>
          <cell r="H2830">
            <v>6.2786377708978325</v>
          </cell>
          <cell r="I2830">
            <v>15.7</v>
          </cell>
          <cell r="K2830" t="str">
            <v>IH0074</v>
          </cell>
          <cell r="L2830">
            <v>2.5</v>
          </cell>
          <cell r="M2830">
            <v>231.29</v>
          </cell>
          <cell r="N2830">
            <v>578.22500000000002</v>
          </cell>
        </row>
        <row r="2831">
          <cell r="C2831" t="str">
            <v>IM0616</v>
          </cell>
          <cell r="D2831" t="str">
            <v>PEDRA DE MÃO</v>
          </cell>
          <cell r="F2831" t="str">
            <v>M3</v>
          </cell>
          <cell r="G2831">
            <v>0.35</v>
          </cell>
          <cell r="H2831">
            <v>54</v>
          </cell>
          <cell r="I2831">
            <v>18.899999999999999</v>
          </cell>
          <cell r="K2831" t="str">
            <v>IM0616</v>
          </cell>
          <cell r="L2831">
            <v>0.35</v>
          </cell>
          <cell r="M2831">
            <v>231.29</v>
          </cell>
          <cell r="N2831">
            <v>80.951499999999996</v>
          </cell>
        </row>
        <row r="2832">
          <cell r="C2832">
            <v>0</v>
          </cell>
          <cell r="D2832">
            <v>0</v>
          </cell>
          <cell r="F2832">
            <v>0</v>
          </cell>
          <cell r="G2832">
            <v>0</v>
          </cell>
          <cell r="H2832">
            <v>0</v>
          </cell>
          <cell r="I2832">
            <v>0</v>
          </cell>
          <cell r="M2832">
            <v>231.29</v>
          </cell>
          <cell r="N2832">
            <v>0</v>
          </cell>
        </row>
        <row r="2833">
          <cell r="C2833">
            <v>0</v>
          </cell>
          <cell r="D2833">
            <v>0</v>
          </cell>
          <cell r="F2833">
            <v>0</v>
          </cell>
          <cell r="G2833">
            <v>0</v>
          </cell>
          <cell r="H2833">
            <v>0</v>
          </cell>
          <cell r="I2833">
            <v>0</v>
          </cell>
          <cell r="M2833">
            <v>231.29</v>
          </cell>
          <cell r="N2833">
            <v>0</v>
          </cell>
        </row>
        <row r="2834">
          <cell r="C2834">
            <v>0</v>
          </cell>
          <cell r="D2834">
            <v>0</v>
          </cell>
          <cell r="F2834">
            <v>0</v>
          </cell>
          <cell r="G2834">
            <v>0</v>
          </cell>
          <cell r="H2834">
            <v>0</v>
          </cell>
          <cell r="I2834">
            <v>0</v>
          </cell>
          <cell r="M2834">
            <v>231.29</v>
          </cell>
          <cell r="N2834">
            <v>0</v>
          </cell>
        </row>
        <row r="2835">
          <cell r="C2835">
            <v>0</v>
          </cell>
          <cell r="D2835">
            <v>0</v>
          </cell>
          <cell r="F2835">
            <v>0</v>
          </cell>
          <cell r="G2835">
            <v>0</v>
          </cell>
          <cell r="H2835">
            <v>0</v>
          </cell>
          <cell r="I2835">
            <v>0</v>
          </cell>
          <cell r="M2835">
            <v>231.29</v>
          </cell>
          <cell r="N2835">
            <v>0</v>
          </cell>
        </row>
        <row r="2836">
          <cell r="C2836">
            <v>0</v>
          </cell>
          <cell r="D2836">
            <v>0</v>
          </cell>
          <cell r="F2836">
            <v>0</v>
          </cell>
          <cell r="G2836">
            <v>0</v>
          </cell>
          <cell r="H2836">
            <v>0</v>
          </cell>
          <cell r="I2836">
            <v>0</v>
          </cell>
          <cell r="M2836">
            <v>231.29</v>
          </cell>
          <cell r="N2836">
            <v>0</v>
          </cell>
        </row>
        <row r="2837">
          <cell r="C2837">
            <v>0</v>
          </cell>
          <cell r="D2837">
            <v>0</v>
          </cell>
          <cell r="F2837">
            <v>0</v>
          </cell>
          <cell r="G2837">
            <v>0</v>
          </cell>
          <cell r="H2837">
            <v>0</v>
          </cell>
          <cell r="I2837">
            <v>0</v>
          </cell>
          <cell r="M2837">
            <v>231.29</v>
          </cell>
          <cell r="N2837">
            <v>0</v>
          </cell>
        </row>
        <row r="2838">
          <cell r="C2838">
            <v>0</v>
          </cell>
          <cell r="D2838">
            <v>0</v>
          </cell>
          <cell r="F2838">
            <v>0</v>
          </cell>
          <cell r="G2838">
            <v>0</v>
          </cell>
          <cell r="H2838">
            <v>0</v>
          </cell>
          <cell r="I2838">
            <v>0</v>
          </cell>
          <cell r="M2838">
            <v>231.29</v>
          </cell>
          <cell r="N2838">
            <v>0</v>
          </cell>
        </row>
        <row r="2839">
          <cell r="C2839">
            <v>0</v>
          </cell>
          <cell r="D2839">
            <v>0</v>
          </cell>
          <cell r="F2839">
            <v>0</v>
          </cell>
          <cell r="G2839">
            <v>0</v>
          </cell>
          <cell r="H2839">
            <v>0</v>
          </cell>
          <cell r="I2839">
            <v>0</v>
          </cell>
          <cell r="M2839">
            <v>231.29</v>
          </cell>
          <cell r="N2839">
            <v>0</v>
          </cell>
        </row>
        <row r="2840">
          <cell r="C2840">
            <v>0</v>
          </cell>
          <cell r="D2840">
            <v>0</v>
          </cell>
          <cell r="F2840">
            <v>0</v>
          </cell>
          <cell r="G2840">
            <v>0</v>
          </cell>
          <cell r="H2840">
            <v>0</v>
          </cell>
          <cell r="I2840">
            <v>0</v>
          </cell>
          <cell r="M2840">
            <v>231.29</v>
          </cell>
          <cell r="N2840">
            <v>0</v>
          </cell>
        </row>
        <row r="2841">
          <cell r="C2841">
            <v>0</v>
          </cell>
          <cell r="D2841">
            <v>0</v>
          </cell>
          <cell r="F2841">
            <v>0</v>
          </cell>
          <cell r="G2841">
            <v>0</v>
          </cell>
          <cell r="H2841">
            <v>0</v>
          </cell>
          <cell r="I2841">
            <v>0</v>
          </cell>
          <cell r="M2841">
            <v>231.29</v>
          </cell>
          <cell r="N2841">
            <v>0</v>
          </cell>
        </row>
        <row r="2842">
          <cell r="C2842">
            <v>0</v>
          </cell>
          <cell r="D2842">
            <v>0</v>
          </cell>
          <cell r="F2842">
            <v>0</v>
          </cell>
          <cell r="G2842">
            <v>0</v>
          </cell>
          <cell r="H2842">
            <v>0</v>
          </cell>
          <cell r="I2842">
            <v>0</v>
          </cell>
          <cell r="M2842">
            <v>231.29</v>
          </cell>
          <cell r="N2842">
            <v>0</v>
          </cell>
        </row>
        <row r="2843">
          <cell r="C2843">
            <v>0</v>
          </cell>
          <cell r="D2843">
            <v>0</v>
          </cell>
          <cell r="F2843">
            <v>0</v>
          </cell>
          <cell r="G2843">
            <v>0</v>
          </cell>
          <cell r="H2843">
            <v>0</v>
          </cell>
          <cell r="I2843">
            <v>0</v>
          </cell>
          <cell r="M2843">
            <v>231.29</v>
          </cell>
          <cell r="N2843">
            <v>0</v>
          </cell>
        </row>
        <row r="2844">
          <cell r="C2844">
            <v>0</v>
          </cell>
          <cell r="D2844">
            <v>0</v>
          </cell>
          <cell r="F2844">
            <v>0</v>
          </cell>
          <cell r="G2844">
            <v>0</v>
          </cell>
          <cell r="H2844">
            <v>0</v>
          </cell>
          <cell r="I2844">
            <v>0</v>
          </cell>
          <cell r="M2844">
            <v>231.29</v>
          </cell>
          <cell r="N2844">
            <v>0</v>
          </cell>
        </row>
        <row r="2845">
          <cell r="C2845">
            <v>0</v>
          </cell>
          <cell r="D2845">
            <v>0</v>
          </cell>
          <cell r="F2845">
            <v>0</v>
          </cell>
          <cell r="G2845">
            <v>0</v>
          </cell>
          <cell r="H2845">
            <v>0</v>
          </cell>
          <cell r="I2845">
            <v>0</v>
          </cell>
          <cell r="M2845">
            <v>231.29</v>
          </cell>
          <cell r="N2845">
            <v>0</v>
          </cell>
        </row>
        <row r="2846">
          <cell r="C2846">
            <v>0</v>
          </cell>
          <cell r="D2846">
            <v>0</v>
          </cell>
          <cell r="F2846">
            <v>0</v>
          </cell>
          <cell r="G2846">
            <v>0</v>
          </cell>
          <cell r="H2846">
            <v>0</v>
          </cell>
          <cell r="I2846">
            <v>0</v>
          </cell>
          <cell r="M2846">
            <v>231.29</v>
          </cell>
          <cell r="N2846">
            <v>0</v>
          </cell>
        </row>
        <row r="2847">
          <cell r="C2847">
            <v>0</v>
          </cell>
          <cell r="D2847">
            <v>0</v>
          </cell>
          <cell r="F2847">
            <v>0</v>
          </cell>
          <cell r="G2847">
            <v>0</v>
          </cell>
          <cell r="H2847">
            <v>0</v>
          </cell>
          <cell r="I2847">
            <v>0</v>
          </cell>
          <cell r="M2847">
            <v>231.29</v>
          </cell>
          <cell r="N2847">
            <v>0</v>
          </cell>
        </row>
        <row r="2848">
          <cell r="C2848">
            <v>0</v>
          </cell>
          <cell r="D2848">
            <v>0</v>
          </cell>
          <cell r="F2848">
            <v>0</v>
          </cell>
          <cell r="G2848">
            <v>0</v>
          </cell>
          <cell r="H2848">
            <v>0</v>
          </cell>
          <cell r="I2848">
            <v>0</v>
          </cell>
          <cell r="M2848">
            <v>231.29</v>
          </cell>
          <cell r="N2848">
            <v>0</v>
          </cell>
        </row>
        <row r="2849">
          <cell r="C2849" t="str">
            <v xml:space="preserve">TOTAL </v>
          </cell>
          <cell r="I2849">
            <v>161.39000000000001</v>
          </cell>
        </row>
        <row r="2850">
          <cell r="C2850" t="str">
            <v>BDI %</v>
          </cell>
          <cell r="H2850">
            <v>0</v>
          </cell>
          <cell r="I2850">
            <v>0</v>
          </cell>
        </row>
        <row r="2851">
          <cell r="A2851">
            <v>231</v>
          </cell>
          <cell r="C2851" t="str">
            <v>TOTAL DO SERVIÇO</v>
          </cell>
          <cell r="I2851">
            <v>161.39000000000001</v>
          </cell>
          <cell r="K2851" t="e">
            <v>#REF!</v>
          </cell>
          <cell r="L2851" t="e">
            <v>#REF!</v>
          </cell>
        </row>
        <row r="2852">
          <cell r="C2852" t="str">
            <v>AGESPISA - AREAIS</v>
          </cell>
        </row>
        <row r="2854">
          <cell r="C2854" t="str">
            <v>COMPOSIÇÃO DE PREÇO UNITÁRIO</v>
          </cell>
        </row>
        <row r="2856">
          <cell r="B2856">
            <v>237</v>
          </cell>
          <cell r="C2856">
            <v>237</v>
          </cell>
          <cell r="D2856" t="str">
            <v>ASSENTAMENTO S/FORNN. DE TUBO OU CONEXÃO DE F°F° OU AÇO, C/FLANGES, CLASSE PN-10, DN 350</v>
          </cell>
          <cell r="I2856" t="str">
            <v>UN</v>
          </cell>
          <cell r="K2856">
            <v>14.49</v>
          </cell>
        </row>
        <row r="2858">
          <cell r="C2858" t="str">
            <v>CÓDIGO</v>
          </cell>
          <cell r="D2858" t="str">
            <v>DESCRIÇÃO DO SERVIÇO</v>
          </cell>
          <cell r="F2858" t="str">
            <v>UNIDADE</v>
          </cell>
          <cell r="G2858" t="str">
            <v>COEF.</v>
          </cell>
          <cell r="H2858" t="str">
            <v>PR. UNITÁRIO</v>
          </cell>
          <cell r="I2858" t="str">
            <v>PR. TOTAL</v>
          </cell>
        </row>
        <row r="2859">
          <cell r="C2859" t="str">
            <v>IH0006</v>
          </cell>
          <cell r="D2859" t="str">
            <v>SERVENTE</v>
          </cell>
          <cell r="F2859" t="str">
            <v>H</v>
          </cell>
          <cell r="G2859">
            <v>1.1000000000000001</v>
          </cell>
          <cell r="H2859">
            <v>4.4723219814241482</v>
          </cell>
          <cell r="I2859">
            <v>4.92</v>
          </cell>
          <cell r="K2859" t="str">
            <v>IH0006</v>
          </cell>
          <cell r="L2859">
            <v>1.1000000000000001</v>
          </cell>
          <cell r="M2859">
            <v>14.49</v>
          </cell>
          <cell r="N2859">
            <v>15.939000000000002</v>
          </cell>
        </row>
        <row r="2860">
          <cell r="C2860" t="str">
            <v>IH0074</v>
          </cell>
          <cell r="D2860" t="str">
            <v>PEDREIRO</v>
          </cell>
          <cell r="F2860" t="str">
            <v>H</v>
          </cell>
          <cell r="G2860">
            <v>0.2</v>
          </cell>
          <cell r="H2860">
            <v>6.2786377708978325</v>
          </cell>
          <cell r="I2860">
            <v>1.26</v>
          </cell>
          <cell r="K2860" t="str">
            <v>IH0074</v>
          </cell>
          <cell r="L2860">
            <v>0.2</v>
          </cell>
          <cell r="M2860">
            <v>14.49</v>
          </cell>
          <cell r="N2860">
            <v>2.8980000000000001</v>
          </cell>
        </row>
        <row r="2861">
          <cell r="C2861" t="str">
            <v>IN0644</v>
          </cell>
          <cell r="D2861" t="str">
            <v>CAMINH+O COMERC. EQUIP.        C/GUINDASTE (CHP)</v>
          </cell>
          <cell r="F2861" t="str">
            <v>H</v>
          </cell>
          <cell r="G2861">
            <v>0.06</v>
          </cell>
          <cell r="H2861">
            <v>71.41</v>
          </cell>
          <cell r="I2861">
            <v>4.28</v>
          </cell>
          <cell r="K2861" t="str">
            <v>IN0644</v>
          </cell>
          <cell r="L2861">
            <v>0.06</v>
          </cell>
          <cell r="M2861">
            <v>14.49</v>
          </cell>
          <cell r="N2861">
            <v>0.86939999999999995</v>
          </cell>
        </row>
        <row r="2862">
          <cell r="C2862">
            <v>0</v>
          </cell>
          <cell r="D2862">
            <v>0</v>
          </cell>
          <cell r="F2862">
            <v>0</v>
          </cell>
          <cell r="G2862">
            <v>0</v>
          </cell>
          <cell r="H2862">
            <v>0</v>
          </cell>
          <cell r="I2862">
            <v>0</v>
          </cell>
          <cell r="M2862">
            <v>14.49</v>
          </cell>
          <cell r="N2862">
            <v>0</v>
          </cell>
        </row>
        <row r="2863">
          <cell r="C2863">
            <v>0</v>
          </cell>
          <cell r="D2863">
            <v>0</v>
          </cell>
          <cell r="F2863">
            <v>0</v>
          </cell>
          <cell r="G2863">
            <v>0</v>
          </cell>
          <cell r="H2863">
            <v>0</v>
          </cell>
          <cell r="I2863">
            <v>0</v>
          </cell>
          <cell r="M2863">
            <v>14.49</v>
          </cell>
          <cell r="N2863">
            <v>0</v>
          </cell>
        </row>
        <row r="2864">
          <cell r="C2864">
            <v>0</v>
          </cell>
          <cell r="D2864">
            <v>0</v>
          </cell>
          <cell r="F2864">
            <v>0</v>
          </cell>
          <cell r="G2864">
            <v>0</v>
          </cell>
          <cell r="H2864">
            <v>0</v>
          </cell>
          <cell r="I2864">
            <v>0</v>
          </cell>
          <cell r="M2864">
            <v>14.49</v>
          </cell>
          <cell r="N2864">
            <v>0</v>
          </cell>
        </row>
        <row r="2865">
          <cell r="C2865">
            <v>0</v>
          </cell>
          <cell r="D2865">
            <v>0</v>
          </cell>
          <cell r="F2865">
            <v>0</v>
          </cell>
          <cell r="G2865">
            <v>0</v>
          </cell>
          <cell r="H2865">
            <v>0</v>
          </cell>
          <cell r="I2865">
            <v>0</v>
          </cell>
          <cell r="M2865">
            <v>14.49</v>
          </cell>
          <cell r="N2865">
            <v>0</v>
          </cell>
        </row>
        <row r="2866">
          <cell r="C2866">
            <v>0</v>
          </cell>
          <cell r="D2866">
            <v>0</v>
          </cell>
          <cell r="F2866">
            <v>0</v>
          </cell>
          <cell r="G2866">
            <v>0</v>
          </cell>
          <cell r="H2866">
            <v>0</v>
          </cell>
          <cell r="I2866">
            <v>0</v>
          </cell>
          <cell r="M2866">
            <v>14.49</v>
          </cell>
          <cell r="N2866">
            <v>0</v>
          </cell>
        </row>
        <row r="2867">
          <cell r="C2867">
            <v>0</v>
          </cell>
          <cell r="D2867">
            <v>0</v>
          </cell>
          <cell r="F2867">
            <v>0</v>
          </cell>
          <cell r="G2867">
            <v>0</v>
          </cell>
          <cell r="H2867">
            <v>0</v>
          </cell>
          <cell r="I2867">
            <v>0</v>
          </cell>
          <cell r="M2867">
            <v>14.49</v>
          </cell>
          <cell r="N2867">
            <v>0</v>
          </cell>
        </row>
        <row r="2868">
          <cell r="C2868">
            <v>0</v>
          </cell>
          <cell r="D2868">
            <v>0</v>
          </cell>
          <cell r="F2868">
            <v>0</v>
          </cell>
          <cell r="G2868">
            <v>0</v>
          </cell>
          <cell r="H2868">
            <v>0</v>
          </cell>
          <cell r="I2868">
            <v>0</v>
          </cell>
          <cell r="M2868">
            <v>14.49</v>
          </cell>
          <cell r="N2868">
            <v>0</v>
          </cell>
        </row>
        <row r="2869">
          <cell r="C2869">
            <v>0</v>
          </cell>
          <cell r="D2869">
            <v>0</v>
          </cell>
          <cell r="F2869">
            <v>0</v>
          </cell>
          <cell r="G2869">
            <v>0</v>
          </cell>
          <cell r="H2869">
            <v>0</v>
          </cell>
          <cell r="I2869">
            <v>0</v>
          </cell>
          <cell r="M2869">
            <v>14.49</v>
          </cell>
          <cell r="N2869">
            <v>0</v>
          </cell>
        </row>
        <row r="2870">
          <cell r="C2870">
            <v>0</v>
          </cell>
          <cell r="D2870">
            <v>0</v>
          </cell>
          <cell r="F2870">
            <v>0</v>
          </cell>
          <cell r="G2870">
            <v>0</v>
          </cell>
          <cell r="H2870">
            <v>0</v>
          </cell>
          <cell r="I2870">
            <v>0</v>
          </cell>
          <cell r="M2870">
            <v>14.49</v>
          </cell>
          <cell r="N2870">
            <v>0</v>
          </cell>
        </row>
        <row r="2871">
          <cell r="C2871">
            <v>0</v>
          </cell>
          <cell r="D2871">
            <v>0</v>
          </cell>
          <cell r="F2871">
            <v>0</v>
          </cell>
          <cell r="G2871">
            <v>0</v>
          </cell>
          <cell r="H2871">
            <v>0</v>
          </cell>
          <cell r="I2871">
            <v>0</v>
          </cell>
          <cell r="M2871">
            <v>14.49</v>
          </cell>
          <cell r="N2871">
            <v>0</v>
          </cell>
        </row>
        <row r="2872">
          <cell r="C2872">
            <v>0</v>
          </cell>
          <cell r="D2872">
            <v>0</v>
          </cell>
          <cell r="F2872">
            <v>0</v>
          </cell>
          <cell r="G2872">
            <v>0</v>
          </cell>
          <cell r="H2872">
            <v>0</v>
          </cell>
          <cell r="I2872">
            <v>0</v>
          </cell>
          <cell r="M2872">
            <v>14.49</v>
          </cell>
          <cell r="N2872">
            <v>0</v>
          </cell>
        </row>
        <row r="2873">
          <cell r="C2873">
            <v>0</v>
          </cell>
          <cell r="D2873">
            <v>0</v>
          </cell>
          <cell r="F2873">
            <v>0</v>
          </cell>
          <cell r="G2873">
            <v>0</v>
          </cell>
          <cell r="H2873">
            <v>0</v>
          </cell>
          <cell r="I2873">
            <v>0</v>
          </cell>
          <cell r="M2873">
            <v>14.49</v>
          </cell>
          <cell r="N2873">
            <v>0</v>
          </cell>
        </row>
        <row r="2874">
          <cell r="C2874">
            <v>0</v>
          </cell>
          <cell r="D2874">
            <v>0</v>
          </cell>
          <cell r="F2874">
            <v>0</v>
          </cell>
          <cell r="G2874">
            <v>0</v>
          </cell>
          <cell r="H2874">
            <v>0</v>
          </cell>
          <cell r="I2874">
            <v>0</v>
          </cell>
          <cell r="M2874">
            <v>14.49</v>
          </cell>
          <cell r="N2874">
            <v>0</v>
          </cell>
        </row>
        <row r="2875">
          <cell r="C2875">
            <v>0</v>
          </cell>
          <cell r="D2875">
            <v>0</v>
          </cell>
          <cell r="F2875">
            <v>0</v>
          </cell>
          <cell r="G2875">
            <v>0</v>
          </cell>
          <cell r="H2875">
            <v>0</v>
          </cell>
          <cell r="I2875">
            <v>0</v>
          </cell>
          <cell r="M2875">
            <v>14.49</v>
          </cell>
          <cell r="N2875">
            <v>0</v>
          </cell>
        </row>
        <row r="2876">
          <cell r="C2876">
            <v>0</v>
          </cell>
          <cell r="D2876">
            <v>0</v>
          </cell>
          <cell r="F2876">
            <v>0</v>
          </cell>
          <cell r="G2876">
            <v>0</v>
          </cell>
          <cell r="H2876">
            <v>0</v>
          </cell>
          <cell r="I2876">
            <v>0</v>
          </cell>
          <cell r="M2876">
            <v>14.49</v>
          </cell>
          <cell r="N2876">
            <v>0</v>
          </cell>
        </row>
        <row r="2877">
          <cell r="C2877">
            <v>0</v>
          </cell>
          <cell r="D2877">
            <v>0</v>
          </cell>
          <cell r="F2877">
            <v>0</v>
          </cell>
          <cell r="G2877">
            <v>0</v>
          </cell>
          <cell r="H2877">
            <v>0</v>
          </cell>
          <cell r="I2877">
            <v>0</v>
          </cell>
          <cell r="M2877">
            <v>14.49</v>
          </cell>
          <cell r="N2877">
            <v>0</v>
          </cell>
        </row>
        <row r="2878">
          <cell r="C2878">
            <v>0</v>
          </cell>
          <cell r="D2878">
            <v>0</v>
          </cell>
          <cell r="F2878">
            <v>0</v>
          </cell>
          <cell r="G2878">
            <v>0</v>
          </cell>
          <cell r="H2878">
            <v>0</v>
          </cell>
          <cell r="I2878">
            <v>0</v>
          </cell>
          <cell r="M2878">
            <v>14.49</v>
          </cell>
          <cell r="N2878">
            <v>0</v>
          </cell>
        </row>
        <row r="2879">
          <cell r="C2879">
            <v>0</v>
          </cell>
          <cell r="D2879">
            <v>0</v>
          </cell>
          <cell r="F2879">
            <v>0</v>
          </cell>
          <cell r="G2879">
            <v>0</v>
          </cell>
          <cell r="H2879">
            <v>0</v>
          </cell>
          <cell r="I2879">
            <v>0</v>
          </cell>
          <cell r="M2879">
            <v>14.49</v>
          </cell>
          <cell r="N2879">
            <v>0</v>
          </cell>
        </row>
        <row r="2880">
          <cell r="C2880" t="str">
            <v xml:space="preserve">TOTAL </v>
          </cell>
          <cell r="I2880">
            <v>10.46</v>
          </cell>
        </row>
        <row r="2881">
          <cell r="C2881" t="str">
            <v>BDI %</v>
          </cell>
          <cell r="H2881">
            <v>0</v>
          </cell>
          <cell r="I2881">
            <v>0</v>
          </cell>
        </row>
        <row r="2882">
          <cell r="A2882">
            <v>237</v>
          </cell>
          <cell r="C2882" t="str">
            <v>TOTAL DO SERVIÇO</v>
          </cell>
          <cell r="I2882">
            <v>10.46</v>
          </cell>
          <cell r="K2882" t="e">
            <v>#REF!</v>
          </cell>
          <cell r="L2882" t="e">
            <v>#REF!</v>
          </cell>
        </row>
        <row r="2883">
          <cell r="C2883" t="str">
            <v>AGESPISA - AREAIS</v>
          </cell>
        </row>
        <row r="2885">
          <cell r="C2885" t="str">
            <v>COMPOSIÇÃO DE PREÇO UNITÁRIO</v>
          </cell>
        </row>
        <row r="2887">
          <cell r="B2887">
            <v>247</v>
          </cell>
          <cell r="C2887">
            <v>247</v>
          </cell>
          <cell r="D2887" t="str">
            <v>CONCRETO NÃO ESTRUTURAL, CONSUMO MÍNIMO 210KG/M³ - 1:3:5</v>
          </cell>
          <cell r="I2887" t="str">
            <v>M3</v>
          </cell>
          <cell r="K2887">
            <v>348.74</v>
          </cell>
        </row>
        <row r="2889">
          <cell r="C2889" t="str">
            <v>CÓDIGO</v>
          </cell>
          <cell r="D2889" t="str">
            <v>DESCRIÇÃO DO SERVIÇO</v>
          </cell>
          <cell r="F2889" t="str">
            <v>UNIDADE</v>
          </cell>
          <cell r="G2889" t="str">
            <v>COEF.</v>
          </cell>
          <cell r="H2889" t="str">
            <v>PR. UNITÁRIO</v>
          </cell>
          <cell r="I2889" t="str">
            <v>PR. TOTAL</v>
          </cell>
        </row>
        <row r="2890">
          <cell r="C2890" t="str">
            <v>IH0006</v>
          </cell>
          <cell r="D2890" t="str">
            <v>SERVENTE</v>
          </cell>
          <cell r="F2890" t="str">
            <v>H</v>
          </cell>
          <cell r="G2890">
            <v>3</v>
          </cell>
          <cell r="H2890">
            <v>4.4723219814241482</v>
          </cell>
          <cell r="I2890">
            <v>13.42</v>
          </cell>
          <cell r="K2890" t="str">
            <v>IH0006</v>
          </cell>
          <cell r="L2890">
            <v>3</v>
          </cell>
          <cell r="M2890">
            <v>348.74</v>
          </cell>
          <cell r="N2890">
            <v>1046.22</v>
          </cell>
        </row>
        <row r="2891">
          <cell r="C2891" t="str">
            <v>IH0074</v>
          </cell>
          <cell r="D2891" t="str">
            <v>PEDREIRO</v>
          </cell>
          <cell r="F2891" t="str">
            <v>H</v>
          </cell>
          <cell r="G2891">
            <v>2</v>
          </cell>
          <cell r="H2891">
            <v>6.2786377708978325</v>
          </cell>
          <cell r="I2891">
            <v>12.56</v>
          </cell>
          <cell r="K2891" t="str">
            <v>IH0074</v>
          </cell>
          <cell r="L2891">
            <v>2</v>
          </cell>
          <cell r="M2891">
            <v>348.74</v>
          </cell>
          <cell r="N2891">
            <v>697.48</v>
          </cell>
        </row>
        <row r="2892">
          <cell r="C2892" t="str">
            <v>IM3737</v>
          </cell>
          <cell r="D2892" t="str">
            <v>CONCRETO USINADO 210 KG        CIMENTO/m3</v>
          </cell>
          <cell r="F2892" t="str">
            <v>M3</v>
          </cell>
          <cell r="G2892">
            <v>1.03</v>
          </cell>
          <cell r="H2892">
            <v>225</v>
          </cell>
          <cell r="I2892">
            <v>231.75</v>
          </cell>
          <cell r="K2892" t="str">
            <v>IM3737</v>
          </cell>
          <cell r="L2892">
            <v>1.03</v>
          </cell>
          <cell r="M2892">
            <v>348.74</v>
          </cell>
          <cell r="N2892">
            <v>359.2022</v>
          </cell>
        </row>
        <row r="2893">
          <cell r="C2893">
            <v>0</v>
          </cell>
          <cell r="D2893">
            <v>0</v>
          </cell>
          <cell r="F2893">
            <v>0</v>
          </cell>
          <cell r="G2893">
            <v>0</v>
          </cell>
          <cell r="H2893">
            <v>0</v>
          </cell>
          <cell r="I2893">
            <v>0</v>
          </cell>
          <cell r="M2893">
            <v>348.74</v>
          </cell>
          <cell r="N2893">
            <v>0</v>
          </cell>
        </row>
        <row r="2894">
          <cell r="C2894">
            <v>0</v>
          </cell>
          <cell r="D2894">
            <v>0</v>
          </cell>
          <cell r="F2894">
            <v>0</v>
          </cell>
          <cell r="G2894">
            <v>0</v>
          </cell>
          <cell r="H2894">
            <v>0</v>
          </cell>
          <cell r="I2894">
            <v>0</v>
          </cell>
          <cell r="M2894">
            <v>348.74</v>
          </cell>
          <cell r="N2894">
            <v>0</v>
          </cell>
        </row>
        <row r="2895">
          <cell r="C2895">
            <v>0</v>
          </cell>
          <cell r="D2895">
            <v>0</v>
          </cell>
          <cell r="F2895">
            <v>0</v>
          </cell>
          <cell r="G2895">
            <v>0</v>
          </cell>
          <cell r="H2895">
            <v>0</v>
          </cell>
          <cell r="I2895">
            <v>0</v>
          </cell>
          <cell r="M2895">
            <v>348.74</v>
          </cell>
          <cell r="N2895">
            <v>0</v>
          </cell>
        </row>
        <row r="2896">
          <cell r="C2896">
            <v>0</v>
          </cell>
          <cell r="D2896">
            <v>0</v>
          </cell>
          <cell r="F2896">
            <v>0</v>
          </cell>
          <cell r="G2896">
            <v>0</v>
          </cell>
          <cell r="H2896">
            <v>0</v>
          </cell>
          <cell r="I2896">
            <v>0</v>
          </cell>
          <cell r="M2896">
            <v>348.74</v>
          </cell>
          <cell r="N2896">
            <v>0</v>
          </cell>
        </row>
        <row r="2897">
          <cell r="C2897">
            <v>0</v>
          </cell>
          <cell r="D2897">
            <v>0</v>
          </cell>
          <cell r="F2897">
            <v>0</v>
          </cell>
          <cell r="G2897">
            <v>0</v>
          </cell>
          <cell r="H2897">
            <v>0</v>
          </cell>
          <cell r="I2897">
            <v>0</v>
          </cell>
          <cell r="M2897">
            <v>348.74</v>
          </cell>
          <cell r="N2897">
            <v>0</v>
          </cell>
        </row>
        <row r="2898">
          <cell r="C2898">
            <v>0</v>
          </cell>
          <cell r="D2898">
            <v>0</v>
          </cell>
          <cell r="F2898">
            <v>0</v>
          </cell>
          <cell r="G2898">
            <v>0</v>
          </cell>
          <cell r="H2898">
            <v>0</v>
          </cell>
          <cell r="I2898">
            <v>0</v>
          </cell>
          <cell r="M2898">
            <v>348.74</v>
          </cell>
          <cell r="N2898">
            <v>0</v>
          </cell>
        </row>
        <row r="2899">
          <cell r="C2899">
            <v>0</v>
          </cell>
          <cell r="D2899">
            <v>0</v>
          </cell>
          <cell r="F2899">
            <v>0</v>
          </cell>
          <cell r="G2899">
            <v>0</v>
          </cell>
          <cell r="H2899">
            <v>0</v>
          </cell>
          <cell r="I2899">
            <v>0</v>
          </cell>
          <cell r="M2899">
            <v>348.74</v>
          </cell>
          <cell r="N2899">
            <v>0</v>
          </cell>
        </row>
        <row r="2900">
          <cell r="C2900">
            <v>0</v>
          </cell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M2900">
            <v>348.74</v>
          </cell>
          <cell r="N2900">
            <v>0</v>
          </cell>
        </row>
        <row r="2901">
          <cell r="C2901">
            <v>0</v>
          </cell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M2901">
            <v>348.74</v>
          </cell>
          <cell r="N2901">
            <v>0</v>
          </cell>
        </row>
        <row r="2902">
          <cell r="C2902">
            <v>0</v>
          </cell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M2902">
            <v>348.74</v>
          </cell>
          <cell r="N2902">
            <v>0</v>
          </cell>
        </row>
        <row r="2903">
          <cell r="C2903">
            <v>0</v>
          </cell>
          <cell r="D2903">
            <v>0</v>
          </cell>
          <cell r="F2903">
            <v>0</v>
          </cell>
          <cell r="G2903">
            <v>0</v>
          </cell>
          <cell r="H2903">
            <v>0</v>
          </cell>
          <cell r="I2903">
            <v>0</v>
          </cell>
          <cell r="M2903">
            <v>348.74</v>
          </cell>
          <cell r="N2903">
            <v>0</v>
          </cell>
        </row>
        <row r="2904">
          <cell r="C2904">
            <v>0</v>
          </cell>
          <cell r="D2904">
            <v>0</v>
          </cell>
          <cell r="F2904">
            <v>0</v>
          </cell>
          <cell r="G2904">
            <v>0</v>
          </cell>
          <cell r="H2904">
            <v>0</v>
          </cell>
          <cell r="I2904">
            <v>0</v>
          </cell>
          <cell r="M2904">
            <v>348.74</v>
          </cell>
          <cell r="N2904">
            <v>0</v>
          </cell>
        </row>
        <row r="2905">
          <cell r="C2905">
            <v>0</v>
          </cell>
          <cell r="D2905">
            <v>0</v>
          </cell>
          <cell r="F2905">
            <v>0</v>
          </cell>
          <cell r="G2905">
            <v>0</v>
          </cell>
          <cell r="H2905">
            <v>0</v>
          </cell>
          <cell r="I2905">
            <v>0</v>
          </cell>
          <cell r="M2905">
            <v>348.74</v>
          </cell>
          <cell r="N2905">
            <v>0</v>
          </cell>
        </row>
        <row r="2906">
          <cell r="C2906">
            <v>0</v>
          </cell>
          <cell r="D2906">
            <v>0</v>
          </cell>
          <cell r="F2906">
            <v>0</v>
          </cell>
          <cell r="G2906">
            <v>0</v>
          </cell>
          <cell r="H2906">
            <v>0</v>
          </cell>
          <cell r="I2906">
            <v>0</v>
          </cell>
          <cell r="M2906">
            <v>348.74</v>
          </cell>
          <cell r="N2906">
            <v>0</v>
          </cell>
        </row>
        <row r="2907">
          <cell r="C2907">
            <v>0</v>
          </cell>
          <cell r="D2907">
            <v>0</v>
          </cell>
          <cell r="F2907">
            <v>0</v>
          </cell>
          <cell r="G2907">
            <v>0</v>
          </cell>
          <cell r="H2907">
            <v>0</v>
          </cell>
          <cell r="I2907">
            <v>0</v>
          </cell>
          <cell r="M2907">
            <v>348.74</v>
          </cell>
          <cell r="N2907">
            <v>0</v>
          </cell>
        </row>
        <row r="2908">
          <cell r="C2908">
            <v>0</v>
          </cell>
          <cell r="D2908">
            <v>0</v>
          </cell>
          <cell r="F2908">
            <v>0</v>
          </cell>
          <cell r="G2908">
            <v>0</v>
          </cell>
          <cell r="H2908">
            <v>0</v>
          </cell>
          <cell r="I2908">
            <v>0</v>
          </cell>
          <cell r="M2908">
            <v>348.74</v>
          </cell>
          <cell r="N2908">
            <v>0</v>
          </cell>
        </row>
        <row r="2909">
          <cell r="C2909">
            <v>0</v>
          </cell>
          <cell r="D2909">
            <v>0</v>
          </cell>
          <cell r="F2909">
            <v>0</v>
          </cell>
          <cell r="G2909">
            <v>0</v>
          </cell>
          <cell r="H2909">
            <v>0</v>
          </cell>
          <cell r="I2909">
            <v>0</v>
          </cell>
          <cell r="M2909">
            <v>348.74</v>
          </cell>
          <cell r="N2909">
            <v>0</v>
          </cell>
        </row>
        <row r="2910">
          <cell r="C2910">
            <v>0</v>
          </cell>
          <cell r="D2910">
            <v>0</v>
          </cell>
          <cell r="F2910">
            <v>0</v>
          </cell>
          <cell r="G2910">
            <v>0</v>
          </cell>
          <cell r="H2910">
            <v>0</v>
          </cell>
          <cell r="I2910">
            <v>0</v>
          </cell>
          <cell r="M2910">
            <v>348.74</v>
          </cell>
          <cell r="N2910">
            <v>0</v>
          </cell>
        </row>
        <row r="2911">
          <cell r="C2911" t="str">
            <v xml:space="preserve">TOTAL </v>
          </cell>
          <cell r="I2911">
            <v>257.73</v>
          </cell>
        </row>
        <row r="2912">
          <cell r="C2912" t="str">
            <v>BDI %</v>
          </cell>
          <cell r="H2912">
            <v>0</v>
          </cell>
          <cell r="I2912">
            <v>0</v>
          </cell>
        </row>
        <row r="2913">
          <cell r="A2913">
            <v>247</v>
          </cell>
          <cell r="C2913" t="str">
            <v>TOTAL DO SERVIÇO</v>
          </cell>
          <cell r="I2913">
            <v>257.73</v>
          </cell>
          <cell r="K2913" t="e">
            <v>#REF!</v>
          </cell>
          <cell r="L2913" t="e">
            <v>#REF!</v>
          </cell>
        </row>
        <row r="2914">
          <cell r="C2914" t="str">
            <v>AGESPISA - AREAIS</v>
          </cell>
        </row>
        <row r="2916">
          <cell r="C2916" t="str">
            <v>COMPOSIÇÃO DE PREÇO UNITÁRIO</v>
          </cell>
        </row>
        <row r="2918">
          <cell r="B2918">
            <v>273</v>
          </cell>
          <cell r="C2918">
            <v>273</v>
          </cell>
          <cell r="D2918" t="str">
            <v>CONC. SIMPLES C/BETONEIRA FCK=10MPA, CONT. TIPO B</v>
          </cell>
          <cell r="I2918" t="str">
            <v>M³</v>
          </cell>
          <cell r="K2918">
            <v>340.79</v>
          </cell>
        </row>
        <row r="2920">
          <cell r="C2920" t="str">
            <v>CÓDIGO</v>
          </cell>
          <cell r="D2920" t="str">
            <v>DESCRIÇÃO DO SERVIÇO</v>
          </cell>
          <cell r="F2920" t="str">
            <v>UNIDADE</v>
          </cell>
          <cell r="G2920" t="str">
            <v>COEF.</v>
          </cell>
          <cell r="H2920" t="str">
            <v>PR. UNITÁRIO</v>
          </cell>
          <cell r="I2920" t="str">
            <v>PR. TOTAL</v>
          </cell>
        </row>
        <row r="2921">
          <cell r="C2921" t="str">
            <v>IH0006</v>
          </cell>
          <cell r="D2921" t="str">
            <v>SERVENTE</v>
          </cell>
          <cell r="F2921" t="str">
            <v>H</v>
          </cell>
          <cell r="G2921">
            <v>4</v>
          </cell>
          <cell r="H2921">
            <v>4.4723219814241482</v>
          </cell>
          <cell r="I2921">
            <v>17.89</v>
          </cell>
          <cell r="K2921" t="str">
            <v>IH0006</v>
          </cell>
          <cell r="L2921">
            <v>4</v>
          </cell>
          <cell r="M2921">
            <v>340.79</v>
          </cell>
          <cell r="N2921">
            <v>1363.16</v>
          </cell>
        </row>
        <row r="2922">
          <cell r="C2922" t="str">
            <v>IH0074</v>
          </cell>
          <cell r="D2922" t="str">
            <v>PEDREIRO</v>
          </cell>
          <cell r="F2922" t="str">
            <v>H</v>
          </cell>
          <cell r="G2922">
            <v>2</v>
          </cell>
          <cell r="H2922">
            <v>6.2786377708978325</v>
          </cell>
          <cell r="I2922">
            <v>12.56</v>
          </cell>
          <cell r="K2922" t="str">
            <v>IH0074</v>
          </cell>
          <cell r="L2922">
            <v>2</v>
          </cell>
          <cell r="M2922">
            <v>340.79</v>
          </cell>
          <cell r="N2922">
            <v>681.58</v>
          </cell>
        </row>
        <row r="2923">
          <cell r="C2923" t="str">
            <v>IM0611</v>
          </cell>
          <cell r="D2923" t="str">
            <v>AREIA</v>
          </cell>
          <cell r="F2923" t="str">
            <v>M3</v>
          </cell>
          <cell r="G2923">
            <v>0.91969999999999996</v>
          </cell>
          <cell r="H2923">
            <v>26</v>
          </cell>
          <cell r="I2923">
            <v>23.91</v>
          </cell>
          <cell r="K2923" t="str">
            <v>IM0611</v>
          </cell>
          <cell r="L2923">
            <v>0.91969999999999996</v>
          </cell>
          <cell r="M2923">
            <v>340.79</v>
          </cell>
          <cell r="N2923">
            <v>313.42456299999998</v>
          </cell>
        </row>
        <row r="2924">
          <cell r="C2924" t="str">
            <v>IM3691</v>
          </cell>
          <cell r="D2924" t="str">
            <v>CIMENTO PORTLAND</v>
          </cell>
          <cell r="F2924" t="str">
            <v>KG</v>
          </cell>
          <cell r="G2924">
            <v>254</v>
          </cell>
          <cell r="H2924">
            <v>0.35</v>
          </cell>
          <cell r="I2924">
            <v>88.9</v>
          </cell>
          <cell r="K2924" t="str">
            <v>IM3691</v>
          </cell>
          <cell r="L2924">
            <v>254</v>
          </cell>
          <cell r="M2924">
            <v>340.79</v>
          </cell>
          <cell r="N2924">
            <v>86560.66</v>
          </cell>
        </row>
        <row r="2925">
          <cell r="C2925" t="str">
            <v>IM5617</v>
          </cell>
          <cell r="D2925" t="str">
            <v>PEDRISCO</v>
          </cell>
          <cell r="F2925" t="str">
            <v>M3</v>
          </cell>
          <cell r="G2925">
            <v>0.83599999999999997</v>
          </cell>
          <cell r="H2925">
            <v>54</v>
          </cell>
          <cell r="I2925">
            <v>45.14</v>
          </cell>
          <cell r="K2925" t="str">
            <v>IM5617</v>
          </cell>
          <cell r="L2925">
            <v>0.83599999999999997</v>
          </cell>
          <cell r="M2925">
            <v>340.79</v>
          </cell>
          <cell r="N2925">
            <v>284.90044</v>
          </cell>
        </row>
        <row r="2926">
          <cell r="C2926" t="str">
            <v>IN0639</v>
          </cell>
          <cell r="D2926" t="str">
            <v>BETONEIRA EL+TRICA 580L (CHP)</v>
          </cell>
          <cell r="F2926" t="str">
            <v>H</v>
          </cell>
          <cell r="G2926">
            <v>0.71399999999999997</v>
          </cell>
          <cell r="H2926">
            <v>14.76</v>
          </cell>
          <cell r="I2926">
            <v>10.54</v>
          </cell>
          <cell r="K2926" t="str">
            <v>IN0639</v>
          </cell>
          <cell r="L2926">
            <v>0.71399999999999997</v>
          </cell>
          <cell r="M2926">
            <v>340.79</v>
          </cell>
          <cell r="N2926">
            <v>243.32406</v>
          </cell>
        </row>
        <row r="2927">
          <cell r="C2927">
            <v>0</v>
          </cell>
          <cell r="D2927">
            <v>0</v>
          </cell>
          <cell r="F2927">
            <v>0</v>
          </cell>
          <cell r="G2927">
            <v>0</v>
          </cell>
          <cell r="H2927">
            <v>0</v>
          </cell>
          <cell r="I2927">
            <v>0</v>
          </cell>
          <cell r="M2927">
            <v>340.79</v>
          </cell>
          <cell r="N2927">
            <v>0</v>
          </cell>
        </row>
        <row r="2928">
          <cell r="C2928">
            <v>0</v>
          </cell>
          <cell r="D2928">
            <v>0</v>
          </cell>
          <cell r="F2928">
            <v>0</v>
          </cell>
          <cell r="G2928">
            <v>0</v>
          </cell>
          <cell r="H2928">
            <v>0</v>
          </cell>
          <cell r="I2928">
            <v>0</v>
          </cell>
          <cell r="M2928">
            <v>340.79</v>
          </cell>
          <cell r="N2928">
            <v>0</v>
          </cell>
        </row>
        <row r="2929">
          <cell r="C2929">
            <v>0</v>
          </cell>
          <cell r="D2929">
            <v>0</v>
          </cell>
          <cell r="F2929">
            <v>0</v>
          </cell>
          <cell r="G2929">
            <v>0</v>
          </cell>
          <cell r="H2929">
            <v>0</v>
          </cell>
          <cell r="I2929">
            <v>0</v>
          </cell>
          <cell r="M2929">
            <v>340.79</v>
          </cell>
          <cell r="N2929">
            <v>0</v>
          </cell>
        </row>
        <row r="2930">
          <cell r="C2930">
            <v>0</v>
          </cell>
          <cell r="D2930">
            <v>0</v>
          </cell>
          <cell r="F2930">
            <v>0</v>
          </cell>
          <cell r="G2930">
            <v>0</v>
          </cell>
          <cell r="H2930">
            <v>0</v>
          </cell>
          <cell r="I2930">
            <v>0</v>
          </cell>
          <cell r="M2930">
            <v>340.79</v>
          </cell>
          <cell r="N2930">
            <v>0</v>
          </cell>
        </row>
        <row r="2931">
          <cell r="C2931">
            <v>0</v>
          </cell>
          <cell r="D2931">
            <v>0</v>
          </cell>
          <cell r="F2931">
            <v>0</v>
          </cell>
          <cell r="G2931">
            <v>0</v>
          </cell>
          <cell r="H2931">
            <v>0</v>
          </cell>
          <cell r="I2931">
            <v>0</v>
          </cell>
          <cell r="M2931">
            <v>340.79</v>
          </cell>
          <cell r="N2931">
            <v>0</v>
          </cell>
        </row>
        <row r="2932">
          <cell r="C2932">
            <v>0</v>
          </cell>
          <cell r="D2932">
            <v>0</v>
          </cell>
          <cell r="F2932">
            <v>0</v>
          </cell>
          <cell r="G2932">
            <v>0</v>
          </cell>
          <cell r="H2932">
            <v>0</v>
          </cell>
          <cell r="I2932">
            <v>0</v>
          </cell>
          <cell r="M2932">
            <v>340.79</v>
          </cell>
          <cell r="N2932">
            <v>0</v>
          </cell>
        </row>
        <row r="2933">
          <cell r="C2933">
            <v>0</v>
          </cell>
          <cell r="D2933">
            <v>0</v>
          </cell>
          <cell r="F2933">
            <v>0</v>
          </cell>
          <cell r="G2933">
            <v>0</v>
          </cell>
          <cell r="H2933">
            <v>0</v>
          </cell>
          <cell r="I2933">
            <v>0</v>
          </cell>
          <cell r="M2933">
            <v>340.79</v>
          </cell>
          <cell r="N2933">
            <v>0</v>
          </cell>
        </row>
        <row r="2934">
          <cell r="C2934">
            <v>0</v>
          </cell>
          <cell r="D2934">
            <v>0</v>
          </cell>
          <cell r="F2934">
            <v>0</v>
          </cell>
          <cell r="G2934">
            <v>0</v>
          </cell>
          <cell r="H2934">
            <v>0</v>
          </cell>
          <cell r="I2934">
            <v>0</v>
          </cell>
          <cell r="M2934">
            <v>340.79</v>
          </cell>
          <cell r="N2934">
            <v>0</v>
          </cell>
        </row>
        <row r="2935">
          <cell r="C2935">
            <v>0</v>
          </cell>
          <cell r="D2935">
            <v>0</v>
          </cell>
          <cell r="F2935">
            <v>0</v>
          </cell>
          <cell r="G2935">
            <v>0</v>
          </cell>
          <cell r="H2935">
            <v>0</v>
          </cell>
          <cell r="I2935">
            <v>0</v>
          </cell>
          <cell r="M2935">
            <v>340.79</v>
          </cell>
          <cell r="N2935">
            <v>0</v>
          </cell>
        </row>
        <row r="2936">
          <cell r="C2936">
            <v>0</v>
          </cell>
          <cell r="D2936">
            <v>0</v>
          </cell>
          <cell r="F2936">
            <v>0</v>
          </cell>
          <cell r="G2936">
            <v>0</v>
          </cell>
          <cell r="H2936">
            <v>0</v>
          </cell>
          <cell r="I2936">
            <v>0</v>
          </cell>
          <cell r="M2936">
            <v>340.79</v>
          </cell>
          <cell r="N2936">
            <v>0</v>
          </cell>
        </row>
        <row r="2937">
          <cell r="C2937">
            <v>0</v>
          </cell>
          <cell r="D2937">
            <v>0</v>
          </cell>
          <cell r="F2937">
            <v>0</v>
          </cell>
          <cell r="G2937">
            <v>0</v>
          </cell>
          <cell r="H2937">
            <v>0</v>
          </cell>
          <cell r="I2937">
            <v>0</v>
          </cell>
          <cell r="M2937">
            <v>340.79</v>
          </cell>
          <cell r="N2937">
            <v>0</v>
          </cell>
        </row>
        <row r="2938">
          <cell r="C2938">
            <v>0</v>
          </cell>
          <cell r="D2938">
            <v>0</v>
          </cell>
          <cell r="F2938">
            <v>0</v>
          </cell>
          <cell r="G2938">
            <v>0</v>
          </cell>
          <cell r="H2938">
            <v>0</v>
          </cell>
          <cell r="I2938">
            <v>0</v>
          </cell>
          <cell r="M2938">
            <v>340.79</v>
          </cell>
          <cell r="N2938">
            <v>0</v>
          </cell>
        </row>
        <row r="2939">
          <cell r="C2939">
            <v>0</v>
          </cell>
          <cell r="D2939">
            <v>0</v>
          </cell>
          <cell r="F2939">
            <v>0</v>
          </cell>
          <cell r="G2939">
            <v>0</v>
          </cell>
          <cell r="H2939">
            <v>0</v>
          </cell>
          <cell r="I2939">
            <v>0</v>
          </cell>
          <cell r="M2939">
            <v>340.79</v>
          </cell>
          <cell r="N2939">
            <v>0</v>
          </cell>
        </row>
        <row r="2940">
          <cell r="C2940">
            <v>0</v>
          </cell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M2940">
            <v>340.79</v>
          </cell>
          <cell r="N2940">
            <v>0</v>
          </cell>
        </row>
        <row r="2941">
          <cell r="C2941">
            <v>0</v>
          </cell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M2941">
            <v>340.79</v>
          </cell>
          <cell r="N2941">
            <v>0</v>
          </cell>
        </row>
        <row r="2942">
          <cell r="C2942" t="str">
            <v xml:space="preserve">TOTAL </v>
          </cell>
          <cell r="I2942">
            <v>198.93999999999997</v>
          </cell>
        </row>
        <row r="2943">
          <cell r="C2943" t="str">
            <v>BDI %</v>
          </cell>
          <cell r="H2943">
            <v>0</v>
          </cell>
          <cell r="I2943">
            <v>0</v>
          </cell>
        </row>
        <row r="2944">
          <cell r="A2944">
            <v>273</v>
          </cell>
          <cell r="C2944" t="str">
            <v>TOTAL DO SERVIÇO</v>
          </cell>
          <cell r="I2944">
            <v>198.93999999999997</v>
          </cell>
          <cell r="K2944" t="e">
            <v>#REF!</v>
          </cell>
          <cell r="L2944" t="e">
            <v>#REF!</v>
          </cell>
        </row>
        <row r="2945">
          <cell r="C2945" t="str">
            <v>AGESPISA - AREAIS</v>
          </cell>
        </row>
        <row r="2947">
          <cell r="C2947" t="str">
            <v>COMPOSIÇÃO DE PREÇO UNITÁRIO</v>
          </cell>
        </row>
        <row r="2949">
          <cell r="B2949">
            <v>294</v>
          </cell>
          <cell r="C2949">
            <v>294</v>
          </cell>
          <cell r="D2949" t="str">
            <v>ASSENTAMENTO S/FORNN. DE TUBO OU CONEXÃO DE F°F° OU AÇO, C/FLANGES, CLASSE PN-10, DN 100</v>
          </cell>
          <cell r="I2949" t="str">
            <v>UN</v>
          </cell>
          <cell r="K2949">
            <v>6.49</v>
          </cell>
        </row>
        <row r="2951">
          <cell r="C2951" t="str">
            <v>CÓDIGO</v>
          </cell>
          <cell r="D2951" t="str">
            <v>DESCRIÇÃO DO SERVIÇO</v>
          </cell>
          <cell r="F2951" t="str">
            <v>UNIDADE</v>
          </cell>
          <cell r="G2951" t="str">
            <v>COEF.</v>
          </cell>
          <cell r="H2951" t="str">
            <v>PR. UNITÁRIO</v>
          </cell>
          <cell r="I2951" t="str">
            <v>PR. TOTAL</v>
          </cell>
        </row>
        <row r="2952">
          <cell r="C2952" t="str">
            <v>IH0006</v>
          </cell>
          <cell r="D2952" t="str">
            <v>SERVENTE</v>
          </cell>
          <cell r="F2952" t="str">
            <v>H</v>
          </cell>
          <cell r="G2952">
            <v>0.4</v>
          </cell>
          <cell r="H2952">
            <v>4.4723219814241482</v>
          </cell>
          <cell r="I2952">
            <v>1.79</v>
          </cell>
          <cell r="K2952" t="str">
            <v>IH0006</v>
          </cell>
          <cell r="L2952">
            <v>0.4</v>
          </cell>
          <cell r="M2952">
            <v>6.49</v>
          </cell>
          <cell r="N2952">
            <v>2.5960000000000001</v>
          </cell>
        </row>
        <row r="2953">
          <cell r="C2953" t="str">
            <v>IH0074</v>
          </cell>
          <cell r="D2953" t="str">
            <v>PEDREIRO</v>
          </cell>
          <cell r="F2953" t="str">
            <v>H</v>
          </cell>
          <cell r="G2953">
            <v>0.13500000000000001</v>
          </cell>
          <cell r="H2953">
            <v>6.2786377708978325</v>
          </cell>
          <cell r="I2953">
            <v>0.85</v>
          </cell>
          <cell r="K2953" t="str">
            <v>IH0074</v>
          </cell>
          <cell r="L2953">
            <v>0.13500000000000001</v>
          </cell>
          <cell r="M2953">
            <v>6.49</v>
          </cell>
          <cell r="N2953">
            <v>0.8761500000000001</v>
          </cell>
        </row>
        <row r="2954">
          <cell r="C2954" t="str">
            <v>IN0644</v>
          </cell>
          <cell r="D2954" t="str">
            <v>CAMINH+O COMERC. EQUIP.        C/GUINDASTE (CHP)</v>
          </cell>
          <cell r="F2954" t="str">
            <v>H</v>
          </cell>
          <cell r="G2954">
            <v>6.0000000000000001E-3</v>
          </cell>
          <cell r="H2954">
            <v>71.41</v>
          </cell>
          <cell r="I2954">
            <v>0.43</v>
          </cell>
          <cell r="K2954" t="str">
            <v>IN0644</v>
          </cell>
          <cell r="L2954">
            <v>6.0000000000000001E-3</v>
          </cell>
          <cell r="M2954">
            <v>6.49</v>
          </cell>
          <cell r="N2954">
            <v>3.8940000000000002E-2</v>
          </cell>
        </row>
        <row r="2955">
          <cell r="C2955">
            <v>0</v>
          </cell>
          <cell r="D2955">
            <v>0</v>
          </cell>
          <cell r="F2955">
            <v>0</v>
          </cell>
          <cell r="G2955">
            <v>0</v>
          </cell>
          <cell r="H2955">
            <v>0</v>
          </cell>
          <cell r="I2955">
            <v>0</v>
          </cell>
          <cell r="M2955">
            <v>6.49</v>
          </cell>
          <cell r="N2955">
            <v>0</v>
          </cell>
        </row>
        <row r="2956">
          <cell r="C2956">
            <v>0</v>
          </cell>
          <cell r="D2956">
            <v>0</v>
          </cell>
          <cell r="F2956">
            <v>0</v>
          </cell>
          <cell r="G2956">
            <v>0</v>
          </cell>
          <cell r="H2956">
            <v>0</v>
          </cell>
          <cell r="I2956">
            <v>0</v>
          </cell>
          <cell r="M2956">
            <v>6.49</v>
          </cell>
          <cell r="N2956">
            <v>0</v>
          </cell>
        </row>
        <row r="2957">
          <cell r="C2957">
            <v>0</v>
          </cell>
          <cell r="D2957">
            <v>0</v>
          </cell>
          <cell r="F2957">
            <v>0</v>
          </cell>
          <cell r="G2957">
            <v>0</v>
          </cell>
          <cell r="H2957">
            <v>0</v>
          </cell>
          <cell r="I2957">
            <v>0</v>
          </cell>
          <cell r="M2957">
            <v>6.49</v>
          </cell>
          <cell r="N2957">
            <v>0</v>
          </cell>
        </row>
        <row r="2958">
          <cell r="C2958">
            <v>0</v>
          </cell>
          <cell r="D2958">
            <v>0</v>
          </cell>
          <cell r="F2958">
            <v>0</v>
          </cell>
          <cell r="G2958">
            <v>0</v>
          </cell>
          <cell r="H2958">
            <v>0</v>
          </cell>
          <cell r="I2958">
            <v>0</v>
          </cell>
          <cell r="M2958">
            <v>6.49</v>
          </cell>
          <cell r="N2958">
            <v>0</v>
          </cell>
        </row>
        <row r="2959">
          <cell r="C2959">
            <v>0</v>
          </cell>
          <cell r="D2959">
            <v>0</v>
          </cell>
          <cell r="F2959">
            <v>0</v>
          </cell>
          <cell r="G2959">
            <v>0</v>
          </cell>
          <cell r="H2959">
            <v>0</v>
          </cell>
          <cell r="I2959">
            <v>0</v>
          </cell>
          <cell r="M2959">
            <v>6.49</v>
          </cell>
          <cell r="N2959">
            <v>0</v>
          </cell>
        </row>
        <row r="2960">
          <cell r="C2960">
            <v>0</v>
          </cell>
          <cell r="D2960">
            <v>0</v>
          </cell>
          <cell r="F2960">
            <v>0</v>
          </cell>
          <cell r="G2960">
            <v>0</v>
          </cell>
          <cell r="H2960">
            <v>0</v>
          </cell>
          <cell r="I2960">
            <v>0</v>
          </cell>
          <cell r="M2960">
            <v>6.49</v>
          </cell>
          <cell r="N2960">
            <v>0</v>
          </cell>
        </row>
        <row r="2961">
          <cell r="C2961">
            <v>0</v>
          </cell>
          <cell r="D2961">
            <v>0</v>
          </cell>
          <cell r="F2961">
            <v>0</v>
          </cell>
          <cell r="G2961">
            <v>0</v>
          </cell>
          <cell r="H2961">
            <v>0</v>
          </cell>
          <cell r="I2961">
            <v>0</v>
          </cell>
          <cell r="M2961">
            <v>6.49</v>
          </cell>
          <cell r="N2961">
            <v>0</v>
          </cell>
        </row>
        <row r="2962">
          <cell r="C2962">
            <v>0</v>
          </cell>
          <cell r="D2962">
            <v>0</v>
          </cell>
          <cell r="F2962">
            <v>0</v>
          </cell>
          <cell r="G2962">
            <v>0</v>
          </cell>
          <cell r="H2962">
            <v>0</v>
          </cell>
          <cell r="I2962">
            <v>0</v>
          </cell>
          <cell r="M2962">
            <v>6.49</v>
          </cell>
          <cell r="N2962">
            <v>0</v>
          </cell>
        </row>
        <row r="2963">
          <cell r="C2963">
            <v>0</v>
          </cell>
          <cell r="D2963">
            <v>0</v>
          </cell>
          <cell r="F2963">
            <v>0</v>
          </cell>
          <cell r="G2963">
            <v>0</v>
          </cell>
          <cell r="H2963">
            <v>0</v>
          </cell>
          <cell r="I2963">
            <v>0</v>
          </cell>
          <cell r="M2963">
            <v>6.49</v>
          </cell>
          <cell r="N2963">
            <v>0</v>
          </cell>
        </row>
        <row r="2964">
          <cell r="C2964">
            <v>0</v>
          </cell>
          <cell r="D2964">
            <v>0</v>
          </cell>
          <cell r="F2964">
            <v>0</v>
          </cell>
          <cell r="G2964">
            <v>0</v>
          </cell>
          <cell r="H2964">
            <v>0</v>
          </cell>
          <cell r="I2964">
            <v>0</v>
          </cell>
          <cell r="M2964">
            <v>6.49</v>
          </cell>
          <cell r="N2964">
            <v>0</v>
          </cell>
        </row>
        <row r="2965">
          <cell r="C2965">
            <v>0</v>
          </cell>
          <cell r="D2965">
            <v>0</v>
          </cell>
          <cell r="F2965">
            <v>0</v>
          </cell>
          <cell r="G2965">
            <v>0</v>
          </cell>
          <cell r="H2965">
            <v>0</v>
          </cell>
          <cell r="I2965">
            <v>0</v>
          </cell>
          <cell r="M2965">
            <v>6.49</v>
          </cell>
          <cell r="N2965">
            <v>0</v>
          </cell>
        </row>
        <row r="2966">
          <cell r="C2966">
            <v>0</v>
          </cell>
          <cell r="D2966">
            <v>0</v>
          </cell>
          <cell r="F2966">
            <v>0</v>
          </cell>
          <cell r="G2966">
            <v>0</v>
          </cell>
          <cell r="H2966">
            <v>0</v>
          </cell>
          <cell r="I2966">
            <v>0</v>
          </cell>
          <cell r="M2966">
            <v>6.49</v>
          </cell>
          <cell r="N2966">
            <v>0</v>
          </cell>
        </row>
        <row r="2967">
          <cell r="C2967">
            <v>0</v>
          </cell>
          <cell r="D2967">
            <v>0</v>
          </cell>
          <cell r="F2967">
            <v>0</v>
          </cell>
          <cell r="G2967">
            <v>0</v>
          </cell>
          <cell r="H2967">
            <v>0</v>
          </cell>
          <cell r="I2967">
            <v>0</v>
          </cell>
          <cell r="M2967">
            <v>6.49</v>
          </cell>
          <cell r="N2967">
            <v>0</v>
          </cell>
        </row>
        <row r="2968">
          <cell r="C2968">
            <v>0</v>
          </cell>
          <cell r="D2968">
            <v>0</v>
          </cell>
          <cell r="F2968">
            <v>0</v>
          </cell>
          <cell r="G2968">
            <v>0</v>
          </cell>
          <cell r="H2968">
            <v>0</v>
          </cell>
          <cell r="I2968">
            <v>0</v>
          </cell>
          <cell r="M2968">
            <v>6.49</v>
          </cell>
          <cell r="N2968">
            <v>0</v>
          </cell>
        </row>
        <row r="2969">
          <cell r="C2969">
            <v>0</v>
          </cell>
          <cell r="D2969">
            <v>0</v>
          </cell>
          <cell r="F2969">
            <v>0</v>
          </cell>
          <cell r="G2969">
            <v>0</v>
          </cell>
          <cell r="H2969">
            <v>0</v>
          </cell>
          <cell r="I2969">
            <v>0</v>
          </cell>
          <cell r="M2969">
            <v>6.49</v>
          </cell>
          <cell r="N2969">
            <v>0</v>
          </cell>
        </row>
        <row r="2970">
          <cell r="C2970">
            <v>0</v>
          </cell>
          <cell r="D2970">
            <v>0</v>
          </cell>
          <cell r="F2970">
            <v>0</v>
          </cell>
          <cell r="G2970">
            <v>0</v>
          </cell>
          <cell r="H2970">
            <v>0</v>
          </cell>
          <cell r="I2970">
            <v>0</v>
          </cell>
          <cell r="M2970">
            <v>6.49</v>
          </cell>
          <cell r="N2970">
            <v>0</v>
          </cell>
        </row>
        <row r="2971">
          <cell r="C2971">
            <v>0</v>
          </cell>
          <cell r="D2971">
            <v>0</v>
          </cell>
          <cell r="F2971">
            <v>0</v>
          </cell>
          <cell r="G2971">
            <v>0</v>
          </cell>
          <cell r="H2971">
            <v>0</v>
          </cell>
          <cell r="I2971">
            <v>0</v>
          </cell>
          <cell r="M2971">
            <v>6.49</v>
          </cell>
          <cell r="N2971">
            <v>0</v>
          </cell>
        </row>
        <row r="2972">
          <cell r="C2972">
            <v>0</v>
          </cell>
          <cell r="D2972">
            <v>0</v>
          </cell>
          <cell r="F2972">
            <v>0</v>
          </cell>
          <cell r="G2972">
            <v>0</v>
          </cell>
          <cell r="H2972">
            <v>0</v>
          </cell>
          <cell r="I2972">
            <v>0</v>
          </cell>
          <cell r="M2972">
            <v>6.49</v>
          </cell>
          <cell r="N2972">
            <v>0</v>
          </cell>
        </row>
        <row r="2973">
          <cell r="C2973" t="str">
            <v xml:space="preserve">TOTAL </v>
          </cell>
          <cell r="I2973">
            <v>3.0700000000000003</v>
          </cell>
        </row>
        <row r="2974">
          <cell r="C2974" t="str">
            <v>BDI %</v>
          </cell>
          <cell r="H2974">
            <v>0.3</v>
          </cell>
          <cell r="I2974">
            <v>0.92100000000000004</v>
          </cell>
        </row>
        <row r="2975">
          <cell r="A2975">
            <v>294</v>
          </cell>
          <cell r="C2975" t="str">
            <v>TOTAL DO SERVIÇO</v>
          </cell>
          <cell r="I2975">
            <v>3.9910000000000005</v>
          </cell>
          <cell r="K2975" t="e">
            <v>#REF!</v>
          </cell>
          <cell r="L2975" t="e">
            <v>#REF!</v>
          </cell>
        </row>
        <row r="2976">
          <cell r="C2976" t="str">
            <v>AGESPISA - AREAIS</v>
          </cell>
        </row>
        <row r="2978">
          <cell r="C2978" t="str">
            <v>COMPOSIÇÃO DE PREÇO UNITÁRIO</v>
          </cell>
        </row>
        <row r="2980">
          <cell r="B2980">
            <v>295</v>
          </cell>
          <cell r="C2980">
            <v>295</v>
          </cell>
          <cell r="D2980" t="str">
            <v>ASSENTAMENTO S/FORNN. DE TUBO OU CONEXÃO DE F°F° OU AÇO, C/FLANGES, CLASSE PN-10, DN 200</v>
          </cell>
          <cell r="I2980" t="str">
            <v>UN</v>
          </cell>
          <cell r="K2980">
            <v>6.49</v>
          </cell>
        </row>
        <row r="2982">
          <cell r="C2982" t="str">
            <v>CÓDIGO</v>
          </cell>
          <cell r="D2982" t="str">
            <v>DESCRIÇÃO DO SERVIÇO</v>
          </cell>
          <cell r="F2982" t="str">
            <v>UNIDADE</v>
          </cell>
          <cell r="G2982" t="str">
            <v>COEF.</v>
          </cell>
          <cell r="H2982" t="str">
            <v>PR. UNITÁRIO</v>
          </cell>
          <cell r="I2982" t="str">
            <v>PR. TOTAL</v>
          </cell>
        </row>
        <row r="2983">
          <cell r="C2983" t="str">
            <v>IH0006</v>
          </cell>
          <cell r="D2983" t="str">
            <v>SERVENTE</v>
          </cell>
          <cell r="F2983" t="str">
            <v>H</v>
          </cell>
          <cell r="G2983">
            <v>0.4</v>
          </cell>
          <cell r="H2983">
            <v>4.4723219814241482</v>
          </cell>
          <cell r="I2983">
            <v>1.79</v>
          </cell>
          <cell r="K2983" t="str">
            <v>IH0006</v>
          </cell>
          <cell r="L2983">
            <v>0.4</v>
          </cell>
          <cell r="M2983">
            <v>6.49</v>
          </cell>
          <cell r="N2983">
            <v>2.5960000000000001</v>
          </cell>
        </row>
        <row r="2984">
          <cell r="C2984" t="str">
            <v>IH0074</v>
          </cell>
          <cell r="D2984" t="str">
            <v>PEDREIRO</v>
          </cell>
          <cell r="F2984" t="str">
            <v>H</v>
          </cell>
          <cell r="G2984">
            <v>0.13500000000000001</v>
          </cell>
          <cell r="H2984">
            <v>6.2786377708978325</v>
          </cell>
          <cell r="I2984">
            <v>0.85</v>
          </cell>
          <cell r="K2984" t="str">
            <v>IH0074</v>
          </cell>
          <cell r="L2984">
            <v>0.13500000000000001</v>
          </cell>
          <cell r="M2984">
            <v>6.49</v>
          </cell>
          <cell r="N2984">
            <v>0.8761500000000001</v>
          </cell>
        </row>
        <row r="2985">
          <cell r="C2985" t="str">
            <v>IN0644</v>
          </cell>
          <cell r="D2985" t="str">
            <v>CAMINH+O COMERC. EQUIP.        C/GUINDASTE (CHP)</v>
          </cell>
          <cell r="F2985" t="str">
            <v>H</v>
          </cell>
          <cell r="G2985">
            <v>6.0000000000000001E-3</v>
          </cell>
          <cell r="H2985">
            <v>71.41</v>
          </cell>
          <cell r="I2985">
            <v>0.43</v>
          </cell>
          <cell r="K2985" t="str">
            <v>IN0644</v>
          </cell>
          <cell r="L2985">
            <v>6.0000000000000001E-3</v>
          </cell>
          <cell r="M2985">
            <v>6.49</v>
          </cell>
          <cell r="N2985">
            <v>3.8940000000000002E-2</v>
          </cell>
        </row>
        <row r="2986">
          <cell r="C2986">
            <v>0</v>
          </cell>
          <cell r="D2986">
            <v>0</v>
          </cell>
          <cell r="F2986">
            <v>0</v>
          </cell>
          <cell r="G2986">
            <v>0</v>
          </cell>
          <cell r="H2986">
            <v>0</v>
          </cell>
          <cell r="I2986">
            <v>0</v>
          </cell>
          <cell r="M2986">
            <v>6.49</v>
          </cell>
          <cell r="N2986">
            <v>0</v>
          </cell>
        </row>
        <row r="2987">
          <cell r="C2987">
            <v>0</v>
          </cell>
          <cell r="D2987">
            <v>0</v>
          </cell>
          <cell r="F2987">
            <v>0</v>
          </cell>
          <cell r="G2987">
            <v>0</v>
          </cell>
          <cell r="H2987">
            <v>0</v>
          </cell>
          <cell r="I2987">
            <v>0</v>
          </cell>
          <cell r="M2987">
            <v>6.49</v>
          </cell>
          <cell r="N2987">
            <v>0</v>
          </cell>
        </row>
        <row r="2988">
          <cell r="C2988">
            <v>0</v>
          </cell>
          <cell r="D2988">
            <v>0</v>
          </cell>
          <cell r="F2988">
            <v>0</v>
          </cell>
          <cell r="G2988">
            <v>0</v>
          </cell>
          <cell r="H2988">
            <v>0</v>
          </cell>
          <cell r="I2988">
            <v>0</v>
          </cell>
          <cell r="M2988">
            <v>6.49</v>
          </cell>
          <cell r="N2988">
            <v>0</v>
          </cell>
        </row>
        <row r="2989">
          <cell r="C2989">
            <v>0</v>
          </cell>
          <cell r="D2989">
            <v>0</v>
          </cell>
          <cell r="F2989">
            <v>0</v>
          </cell>
          <cell r="G2989">
            <v>0</v>
          </cell>
          <cell r="H2989">
            <v>0</v>
          </cell>
          <cell r="I2989">
            <v>0</v>
          </cell>
          <cell r="M2989">
            <v>6.49</v>
          </cell>
          <cell r="N2989">
            <v>0</v>
          </cell>
        </row>
        <row r="2990">
          <cell r="C2990">
            <v>0</v>
          </cell>
          <cell r="D2990">
            <v>0</v>
          </cell>
          <cell r="F2990">
            <v>0</v>
          </cell>
          <cell r="G2990">
            <v>0</v>
          </cell>
          <cell r="H2990">
            <v>0</v>
          </cell>
          <cell r="I2990">
            <v>0</v>
          </cell>
          <cell r="M2990">
            <v>6.49</v>
          </cell>
          <cell r="N2990">
            <v>0</v>
          </cell>
        </row>
        <row r="2991">
          <cell r="C2991">
            <v>0</v>
          </cell>
          <cell r="D2991">
            <v>0</v>
          </cell>
          <cell r="F2991">
            <v>0</v>
          </cell>
          <cell r="G2991">
            <v>0</v>
          </cell>
          <cell r="H2991">
            <v>0</v>
          </cell>
          <cell r="I2991">
            <v>0</v>
          </cell>
          <cell r="M2991">
            <v>6.49</v>
          </cell>
          <cell r="N2991">
            <v>0</v>
          </cell>
        </row>
        <row r="2992">
          <cell r="C2992">
            <v>0</v>
          </cell>
          <cell r="D2992">
            <v>0</v>
          </cell>
          <cell r="F2992">
            <v>0</v>
          </cell>
          <cell r="G2992">
            <v>0</v>
          </cell>
          <cell r="H2992">
            <v>0</v>
          </cell>
          <cell r="I2992">
            <v>0</v>
          </cell>
          <cell r="M2992">
            <v>6.49</v>
          </cell>
          <cell r="N2992">
            <v>0</v>
          </cell>
        </row>
        <row r="2993">
          <cell r="C2993">
            <v>0</v>
          </cell>
          <cell r="D2993">
            <v>0</v>
          </cell>
          <cell r="F2993">
            <v>0</v>
          </cell>
          <cell r="G2993">
            <v>0</v>
          </cell>
          <cell r="H2993">
            <v>0</v>
          </cell>
          <cell r="I2993">
            <v>0</v>
          </cell>
          <cell r="M2993">
            <v>6.49</v>
          </cell>
          <cell r="N2993">
            <v>0</v>
          </cell>
        </row>
        <row r="2994">
          <cell r="C2994">
            <v>0</v>
          </cell>
          <cell r="D2994">
            <v>0</v>
          </cell>
          <cell r="F2994">
            <v>0</v>
          </cell>
          <cell r="G2994">
            <v>0</v>
          </cell>
          <cell r="H2994">
            <v>0</v>
          </cell>
          <cell r="I2994">
            <v>0</v>
          </cell>
          <cell r="M2994">
            <v>6.49</v>
          </cell>
          <cell r="N2994">
            <v>0</v>
          </cell>
        </row>
        <row r="2995">
          <cell r="C2995">
            <v>0</v>
          </cell>
          <cell r="D2995">
            <v>0</v>
          </cell>
          <cell r="F2995">
            <v>0</v>
          </cell>
          <cell r="G2995">
            <v>0</v>
          </cell>
          <cell r="H2995">
            <v>0</v>
          </cell>
          <cell r="I2995">
            <v>0</v>
          </cell>
          <cell r="M2995">
            <v>6.49</v>
          </cell>
          <cell r="N2995">
            <v>0</v>
          </cell>
        </row>
        <row r="2996">
          <cell r="C2996">
            <v>0</v>
          </cell>
          <cell r="D2996">
            <v>0</v>
          </cell>
          <cell r="F2996">
            <v>0</v>
          </cell>
          <cell r="G2996">
            <v>0</v>
          </cell>
          <cell r="H2996">
            <v>0</v>
          </cell>
          <cell r="I2996">
            <v>0</v>
          </cell>
          <cell r="M2996">
            <v>6.49</v>
          </cell>
          <cell r="N2996">
            <v>0</v>
          </cell>
        </row>
        <row r="2997">
          <cell r="C2997">
            <v>0</v>
          </cell>
          <cell r="D2997">
            <v>0</v>
          </cell>
          <cell r="F2997">
            <v>0</v>
          </cell>
          <cell r="G2997">
            <v>0</v>
          </cell>
          <cell r="H2997">
            <v>0</v>
          </cell>
          <cell r="I2997">
            <v>0</v>
          </cell>
          <cell r="M2997">
            <v>6.49</v>
          </cell>
          <cell r="N2997">
            <v>0</v>
          </cell>
        </row>
        <row r="2998">
          <cell r="C2998">
            <v>0</v>
          </cell>
          <cell r="D2998">
            <v>0</v>
          </cell>
          <cell r="F2998">
            <v>0</v>
          </cell>
          <cell r="G2998">
            <v>0</v>
          </cell>
          <cell r="H2998">
            <v>0</v>
          </cell>
          <cell r="I2998">
            <v>0</v>
          </cell>
          <cell r="M2998">
            <v>6.49</v>
          </cell>
          <cell r="N2998">
            <v>0</v>
          </cell>
        </row>
        <row r="2999">
          <cell r="C2999">
            <v>0</v>
          </cell>
          <cell r="D2999">
            <v>0</v>
          </cell>
          <cell r="F2999">
            <v>0</v>
          </cell>
          <cell r="G2999">
            <v>0</v>
          </cell>
          <cell r="H2999">
            <v>0</v>
          </cell>
          <cell r="I2999">
            <v>0</v>
          </cell>
          <cell r="M2999">
            <v>6.49</v>
          </cell>
          <cell r="N2999">
            <v>0</v>
          </cell>
        </row>
        <row r="3000">
          <cell r="C3000">
            <v>0</v>
          </cell>
          <cell r="D3000">
            <v>0</v>
          </cell>
          <cell r="F3000">
            <v>0</v>
          </cell>
          <cell r="G3000">
            <v>0</v>
          </cell>
          <cell r="H3000">
            <v>0</v>
          </cell>
          <cell r="I3000">
            <v>0</v>
          </cell>
          <cell r="M3000">
            <v>6.49</v>
          </cell>
          <cell r="N3000">
            <v>0</v>
          </cell>
        </row>
        <row r="3001">
          <cell r="C3001">
            <v>0</v>
          </cell>
          <cell r="D3001">
            <v>0</v>
          </cell>
          <cell r="F3001">
            <v>0</v>
          </cell>
          <cell r="G3001">
            <v>0</v>
          </cell>
          <cell r="H3001">
            <v>0</v>
          </cell>
          <cell r="I3001">
            <v>0</v>
          </cell>
          <cell r="M3001">
            <v>6.49</v>
          </cell>
          <cell r="N3001">
            <v>0</v>
          </cell>
        </row>
        <row r="3002">
          <cell r="C3002">
            <v>0</v>
          </cell>
          <cell r="D3002">
            <v>0</v>
          </cell>
          <cell r="F3002">
            <v>0</v>
          </cell>
          <cell r="G3002">
            <v>0</v>
          </cell>
          <cell r="H3002">
            <v>0</v>
          </cell>
          <cell r="I3002">
            <v>0</v>
          </cell>
          <cell r="M3002">
            <v>6.49</v>
          </cell>
          <cell r="N3002">
            <v>0</v>
          </cell>
        </row>
        <row r="3003">
          <cell r="C3003">
            <v>0</v>
          </cell>
          <cell r="D3003">
            <v>0</v>
          </cell>
          <cell r="F3003">
            <v>0</v>
          </cell>
          <cell r="G3003">
            <v>0</v>
          </cell>
          <cell r="H3003">
            <v>0</v>
          </cell>
          <cell r="I3003">
            <v>0</v>
          </cell>
          <cell r="M3003">
            <v>6.49</v>
          </cell>
          <cell r="N3003">
            <v>0</v>
          </cell>
        </row>
        <row r="3004">
          <cell r="C3004" t="str">
            <v xml:space="preserve">TOTAL </v>
          </cell>
          <cell r="I3004">
            <v>3.0700000000000003</v>
          </cell>
        </row>
        <row r="3005">
          <cell r="C3005" t="str">
            <v>BDI %</v>
          </cell>
          <cell r="H3005">
            <v>0</v>
          </cell>
          <cell r="I3005">
            <v>0</v>
          </cell>
        </row>
        <row r="3006">
          <cell r="A3006">
            <v>295</v>
          </cell>
          <cell r="C3006" t="str">
            <v>TOTAL DO SERVIÇO</v>
          </cell>
          <cell r="I3006">
            <v>3.0700000000000003</v>
          </cell>
          <cell r="K3006" t="e">
            <v>#REF!</v>
          </cell>
          <cell r="L3006" t="e">
            <v>#REF!</v>
          </cell>
        </row>
        <row r="3007">
          <cell r="C3007" t="str">
            <v>AGESPISA - AREAIS</v>
          </cell>
        </row>
        <row r="3009">
          <cell r="C3009" t="str">
            <v>COMPOSIÇÃO DE PREÇO UNITÁRIO</v>
          </cell>
        </row>
        <row r="3011">
          <cell r="B3011">
            <v>299</v>
          </cell>
          <cell r="C3011">
            <v>299</v>
          </cell>
          <cell r="D3011" t="str">
            <v>ASSENTAMENTO DE TUBO CA 2 PB JE DN 700 NBR 8890</v>
          </cell>
          <cell r="I3011" t="str">
            <v>M</v>
          </cell>
          <cell r="K3011">
            <v>13.31</v>
          </cell>
        </row>
        <row r="3013">
          <cell r="C3013" t="str">
            <v>CÓDIGO</v>
          </cell>
          <cell r="D3013" t="str">
            <v>DESCRIÇÃO DO SERVIÇO</v>
          </cell>
          <cell r="F3013" t="str">
            <v>UNIDADE</v>
          </cell>
          <cell r="G3013" t="str">
            <v>COEF.</v>
          </cell>
          <cell r="H3013" t="str">
            <v>PR. UNITÁRIO</v>
          </cell>
          <cell r="I3013" t="str">
            <v>PR. TOTAL</v>
          </cell>
        </row>
        <row r="3014">
          <cell r="C3014" t="str">
            <v>CA0834</v>
          </cell>
          <cell r="D3014" t="str">
            <v>ARGAMASSA DE CIMENTO E AREIA,  TRAÇO 1:3</v>
          </cell>
          <cell r="F3014" t="str">
            <v>M3</v>
          </cell>
          <cell r="G3014">
            <v>4.0000000000000001E-3</v>
          </cell>
          <cell r="H3014">
            <v>229.52321981424149</v>
          </cell>
          <cell r="I3014">
            <v>0.92</v>
          </cell>
          <cell r="K3014" t="str">
            <v>CA0834</v>
          </cell>
          <cell r="L3014">
            <v>4.0000000000000001E-3</v>
          </cell>
          <cell r="M3014">
            <v>13.31</v>
          </cell>
          <cell r="N3014">
            <v>5.3240000000000003E-2</v>
          </cell>
        </row>
        <row r="3015">
          <cell r="C3015" t="str">
            <v>CA1100</v>
          </cell>
          <cell r="D3015" t="str">
            <v>CAMINHÃO COM CARROCERIA FIXA E GUINDAUTO PARA IÇAMENTO DE</v>
          </cell>
          <cell r="F3015" t="str">
            <v>H</v>
          </cell>
          <cell r="G3015">
            <v>2E-3</v>
          </cell>
          <cell r="H3015">
            <v>59.990382043343651</v>
          </cell>
          <cell r="I3015">
            <v>0.12</v>
          </cell>
          <cell r="K3015" t="str">
            <v>CA1100</v>
          </cell>
          <cell r="L3015">
            <v>2E-3</v>
          </cell>
          <cell r="M3015">
            <v>13.31</v>
          </cell>
          <cell r="N3015">
            <v>2.6620000000000001E-2</v>
          </cell>
        </row>
        <row r="3016">
          <cell r="C3016" t="str">
            <v>IH0006</v>
          </cell>
          <cell r="D3016" t="str">
            <v>SERVENTE</v>
          </cell>
          <cell r="F3016" t="str">
            <v>H</v>
          </cell>
          <cell r="G3016">
            <v>0.9</v>
          </cell>
          <cell r="H3016">
            <v>4.4723219814241482</v>
          </cell>
          <cell r="I3016">
            <v>4.03</v>
          </cell>
          <cell r="K3016" t="str">
            <v>IH0006</v>
          </cell>
          <cell r="L3016">
            <v>0.9</v>
          </cell>
          <cell r="M3016">
            <v>13.31</v>
          </cell>
          <cell r="N3016">
            <v>11.979000000000001</v>
          </cell>
        </row>
        <row r="3017">
          <cell r="C3017" t="str">
            <v>IH0074</v>
          </cell>
          <cell r="D3017" t="str">
            <v>PEDREIRO</v>
          </cell>
          <cell r="F3017" t="str">
            <v>H</v>
          </cell>
          <cell r="G3017">
            <v>0.57199999999999995</v>
          </cell>
          <cell r="H3017">
            <v>6.2786377708978325</v>
          </cell>
          <cell r="I3017">
            <v>3.59</v>
          </cell>
          <cell r="K3017" t="str">
            <v>IH0074</v>
          </cell>
          <cell r="L3017">
            <v>0.57199999999999995</v>
          </cell>
          <cell r="M3017">
            <v>13.31</v>
          </cell>
          <cell r="N3017">
            <v>7.6133199999999999</v>
          </cell>
        </row>
        <row r="3018">
          <cell r="C3018" t="str">
            <v>IN0654</v>
          </cell>
          <cell r="D3018" t="str">
            <v>ESCAVADEIRA HIDR-ULICA (CHP)</v>
          </cell>
          <cell r="F3018" t="str">
            <v>H</v>
          </cell>
          <cell r="G3018">
            <v>4.0000000000000001E-3</v>
          </cell>
          <cell r="H3018">
            <v>124.62374613003095</v>
          </cell>
          <cell r="I3018">
            <v>0.5</v>
          </cell>
          <cell r="K3018" t="str">
            <v>IN0654</v>
          </cell>
          <cell r="L3018">
            <v>4.0000000000000001E-3</v>
          </cell>
          <cell r="M3018">
            <v>13.31</v>
          </cell>
          <cell r="N3018">
            <v>5.3240000000000003E-2</v>
          </cell>
        </row>
        <row r="3019">
          <cell r="C3019">
            <v>0</v>
          </cell>
          <cell r="D3019">
            <v>0</v>
          </cell>
          <cell r="F3019">
            <v>0</v>
          </cell>
          <cell r="G3019">
            <v>0</v>
          </cell>
          <cell r="H3019">
            <v>0</v>
          </cell>
          <cell r="I3019">
            <v>0</v>
          </cell>
          <cell r="M3019">
            <v>13.31</v>
          </cell>
          <cell r="N3019">
            <v>0</v>
          </cell>
        </row>
        <row r="3020">
          <cell r="C3020">
            <v>0</v>
          </cell>
          <cell r="D3020">
            <v>0</v>
          </cell>
          <cell r="F3020">
            <v>0</v>
          </cell>
          <cell r="G3020">
            <v>0</v>
          </cell>
          <cell r="H3020">
            <v>0</v>
          </cell>
          <cell r="I3020">
            <v>0</v>
          </cell>
          <cell r="M3020">
            <v>13.31</v>
          </cell>
          <cell r="N3020">
            <v>0</v>
          </cell>
        </row>
        <row r="3021">
          <cell r="C3021">
            <v>0</v>
          </cell>
          <cell r="D3021">
            <v>0</v>
          </cell>
          <cell r="F3021">
            <v>0</v>
          </cell>
          <cell r="G3021">
            <v>0</v>
          </cell>
          <cell r="H3021">
            <v>0</v>
          </cell>
          <cell r="I3021">
            <v>0</v>
          </cell>
          <cell r="M3021">
            <v>13.31</v>
          </cell>
          <cell r="N3021">
            <v>0</v>
          </cell>
        </row>
        <row r="3022">
          <cell r="C3022">
            <v>0</v>
          </cell>
          <cell r="D3022">
            <v>0</v>
          </cell>
          <cell r="F3022">
            <v>0</v>
          </cell>
          <cell r="G3022">
            <v>0</v>
          </cell>
          <cell r="H3022">
            <v>0</v>
          </cell>
          <cell r="I3022">
            <v>0</v>
          </cell>
          <cell r="M3022">
            <v>13.31</v>
          </cell>
          <cell r="N3022">
            <v>0</v>
          </cell>
        </row>
        <row r="3023">
          <cell r="C3023">
            <v>0</v>
          </cell>
          <cell r="D3023">
            <v>0</v>
          </cell>
          <cell r="F3023">
            <v>0</v>
          </cell>
          <cell r="G3023">
            <v>0</v>
          </cell>
          <cell r="H3023">
            <v>0</v>
          </cell>
          <cell r="I3023">
            <v>0</v>
          </cell>
          <cell r="M3023">
            <v>13.31</v>
          </cell>
          <cell r="N3023">
            <v>0</v>
          </cell>
        </row>
        <row r="3024">
          <cell r="C3024">
            <v>0</v>
          </cell>
          <cell r="D3024">
            <v>0</v>
          </cell>
          <cell r="F3024">
            <v>0</v>
          </cell>
          <cell r="G3024">
            <v>0</v>
          </cell>
          <cell r="H3024">
            <v>0</v>
          </cell>
          <cell r="I3024">
            <v>0</v>
          </cell>
          <cell r="M3024">
            <v>13.31</v>
          </cell>
          <cell r="N3024">
            <v>0</v>
          </cell>
        </row>
        <row r="3025">
          <cell r="C3025">
            <v>0</v>
          </cell>
          <cell r="D3025">
            <v>0</v>
          </cell>
          <cell r="F3025">
            <v>0</v>
          </cell>
          <cell r="G3025">
            <v>0</v>
          </cell>
          <cell r="H3025">
            <v>0</v>
          </cell>
          <cell r="I3025">
            <v>0</v>
          </cell>
          <cell r="M3025">
            <v>13.31</v>
          </cell>
          <cell r="N3025">
            <v>0</v>
          </cell>
        </row>
        <row r="3026">
          <cell r="C3026">
            <v>0</v>
          </cell>
          <cell r="D3026">
            <v>0</v>
          </cell>
          <cell r="F3026">
            <v>0</v>
          </cell>
          <cell r="G3026">
            <v>0</v>
          </cell>
          <cell r="H3026">
            <v>0</v>
          </cell>
          <cell r="I3026">
            <v>0</v>
          </cell>
          <cell r="M3026">
            <v>13.31</v>
          </cell>
          <cell r="N3026">
            <v>0</v>
          </cell>
        </row>
        <row r="3027">
          <cell r="C3027">
            <v>0</v>
          </cell>
          <cell r="D3027">
            <v>0</v>
          </cell>
          <cell r="F3027">
            <v>0</v>
          </cell>
          <cell r="G3027">
            <v>0</v>
          </cell>
          <cell r="H3027">
            <v>0</v>
          </cell>
          <cell r="I3027">
            <v>0</v>
          </cell>
          <cell r="M3027">
            <v>13.31</v>
          </cell>
          <cell r="N3027">
            <v>0</v>
          </cell>
        </row>
        <row r="3028">
          <cell r="C3028">
            <v>0</v>
          </cell>
          <cell r="D3028">
            <v>0</v>
          </cell>
          <cell r="F3028">
            <v>0</v>
          </cell>
          <cell r="G3028">
            <v>0</v>
          </cell>
          <cell r="H3028">
            <v>0</v>
          </cell>
          <cell r="I3028">
            <v>0</v>
          </cell>
          <cell r="M3028">
            <v>13.31</v>
          </cell>
          <cell r="N3028">
            <v>0</v>
          </cell>
        </row>
        <row r="3029">
          <cell r="C3029">
            <v>0</v>
          </cell>
          <cell r="D3029">
            <v>0</v>
          </cell>
          <cell r="F3029">
            <v>0</v>
          </cell>
          <cell r="G3029">
            <v>0</v>
          </cell>
          <cell r="H3029">
            <v>0</v>
          </cell>
          <cell r="I3029">
            <v>0</v>
          </cell>
          <cell r="M3029">
            <v>13.31</v>
          </cell>
          <cell r="N3029">
            <v>0</v>
          </cell>
        </row>
        <row r="3030">
          <cell r="C3030">
            <v>0</v>
          </cell>
          <cell r="D3030">
            <v>0</v>
          </cell>
          <cell r="F3030">
            <v>0</v>
          </cell>
          <cell r="G3030">
            <v>0</v>
          </cell>
          <cell r="H3030">
            <v>0</v>
          </cell>
          <cell r="I3030">
            <v>0</v>
          </cell>
          <cell r="M3030">
            <v>13.31</v>
          </cell>
          <cell r="N3030">
            <v>0</v>
          </cell>
        </row>
        <row r="3031">
          <cell r="C3031">
            <v>0</v>
          </cell>
          <cell r="D3031">
            <v>0</v>
          </cell>
          <cell r="F3031">
            <v>0</v>
          </cell>
          <cell r="G3031">
            <v>0</v>
          </cell>
          <cell r="H3031">
            <v>0</v>
          </cell>
          <cell r="I3031">
            <v>0</v>
          </cell>
          <cell r="M3031">
            <v>13.31</v>
          </cell>
          <cell r="N3031">
            <v>0</v>
          </cell>
        </row>
        <row r="3032">
          <cell r="C3032">
            <v>0</v>
          </cell>
          <cell r="D3032">
            <v>0</v>
          </cell>
          <cell r="F3032">
            <v>0</v>
          </cell>
          <cell r="G3032">
            <v>0</v>
          </cell>
          <cell r="H3032">
            <v>0</v>
          </cell>
          <cell r="I3032">
            <v>0</v>
          </cell>
          <cell r="M3032">
            <v>13.31</v>
          </cell>
          <cell r="N3032">
            <v>0</v>
          </cell>
        </row>
        <row r="3033">
          <cell r="C3033">
            <v>0</v>
          </cell>
          <cell r="D3033">
            <v>0</v>
          </cell>
          <cell r="F3033">
            <v>0</v>
          </cell>
          <cell r="G3033">
            <v>0</v>
          </cell>
          <cell r="H3033">
            <v>0</v>
          </cell>
          <cell r="I3033">
            <v>0</v>
          </cell>
          <cell r="M3033">
            <v>13.31</v>
          </cell>
          <cell r="N3033">
            <v>0</v>
          </cell>
        </row>
        <row r="3034">
          <cell r="C3034">
            <v>0</v>
          </cell>
          <cell r="D3034">
            <v>0</v>
          </cell>
          <cell r="F3034">
            <v>0</v>
          </cell>
          <cell r="G3034">
            <v>0</v>
          </cell>
          <cell r="H3034">
            <v>0</v>
          </cell>
          <cell r="I3034">
            <v>0</v>
          </cell>
          <cell r="M3034">
            <v>13.31</v>
          </cell>
          <cell r="N3034">
            <v>0</v>
          </cell>
        </row>
        <row r="3035">
          <cell r="C3035" t="str">
            <v xml:space="preserve">TOTAL </v>
          </cell>
          <cell r="I3035">
            <v>9.16</v>
          </cell>
        </row>
        <row r="3036">
          <cell r="C3036" t="str">
            <v>BDI %</v>
          </cell>
          <cell r="H3036">
            <v>0</v>
          </cell>
          <cell r="I3036">
            <v>0</v>
          </cell>
        </row>
        <row r="3037">
          <cell r="A3037">
            <v>299</v>
          </cell>
          <cell r="C3037" t="str">
            <v>TOTAL DO SERVIÇO</v>
          </cell>
          <cell r="I3037">
            <v>9.16</v>
          </cell>
          <cell r="K3037" t="e">
            <v>#REF!</v>
          </cell>
          <cell r="L3037" t="e">
            <v>#REF!</v>
          </cell>
        </row>
        <row r="3038">
          <cell r="C3038" t="str">
            <v>AGESPISA - AREAIS</v>
          </cell>
        </row>
        <row r="3040">
          <cell r="C3040" t="str">
            <v>COMPOSIÇÃO DE PREÇO UNITÁRIO</v>
          </cell>
        </row>
        <row r="3042">
          <cell r="B3042">
            <v>310</v>
          </cell>
          <cell r="C3042">
            <v>310</v>
          </cell>
          <cell r="D3042" t="str">
            <v>Concreto armado para cinta</v>
          </cell>
          <cell r="I3042" t="str">
            <v>m³</v>
          </cell>
          <cell r="K3042">
            <v>601</v>
          </cell>
        </row>
        <row r="3044">
          <cell r="C3044" t="str">
            <v>CÓDIGO</v>
          </cell>
          <cell r="D3044" t="str">
            <v>DESCRIÇÃO DO SERVIÇO</v>
          </cell>
          <cell r="F3044" t="str">
            <v>UNIDADE</v>
          </cell>
          <cell r="G3044" t="str">
            <v>COEF.</v>
          </cell>
          <cell r="H3044" t="str">
            <v>PR. UNITÁRIO</v>
          </cell>
          <cell r="I3044" t="str">
            <v>PR. TOTAL</v>
          </cell>
        </row>
        <row r="3045">
          <cell r="C3045" t="str">
            <v>CA0154</v>
          </cell>
          <cell r="D3045" t="str">
            <v>ARMADURA DE AÇO CA 50,         FORNECIMENTO E COLOCAÇÃO</v>
          </cell>
          <cell r="F3045" t="str">
            <v>KG</v>
          </cell>
          <cell r="G3045">
            <v>20</v>
          </cell>
          <cell r="H3045">
            <v>5.4190959752321985</v>
          </cell>
          <cell r="I3045">
            <v>108.38</v>
          </cell>
          <cell r="K3045" t="str">
            <v>CA0154</v>
          </cell>
          <cell r="L3045">
            <v>20</v>
          </cell>
          <cell r="M3045">
            <v>601</v>
          </cell>
          <cell r="N3045">
            <v>12020</v>
          </cell>
        </row>
        <row r="3046">
          <cell r="C3046" t="str">
            <v>CB0172</v>
          </cell>
          <cell r="D3046" t="str">
            <v>FORMA DE MADEIRA - COMUM</v>
          </cell>
          <cell r="F3046" t="str">
            <v>M2</v>
          </cell>
          <cell r="G3046">
            <v>3</v>
          </cell>
          <cell r="H3046">
            <v>20.656047678018577</v>
          </cell>
          <cell r="I3046">
            <v>61.97</v>
          </cell>
          <cell r="K3046" t="str">
            <v>CB0172</v>
          </cell>
          <cell r="L3046">
            <v>3</v>
          </cell>
          <cell r="M3046">
            <v>601</v>
          </cell>
          <cell r="N3046">
            <v>1803</v>
          </cell>
        </row>
        <row r="3047">
          <cell r="C3047" t="str">
            <v>CC0836</v>
          </cell>
          <cell r="D3047" t="str">
            <v>CONCRETO P/VIBR., FCK 15 MPa   COM AGREGADO ADQUIRIDO</v>
          </cell>
          <cell r="F3047" t="str">
            <v>M3</v>
          </cell>
          <cell r="G3047">
            <v>1.03</v>
          </cell>
          <cell r="H3047">
            <v>208.48377188854488</v>
          </cell>
          <cell r="I3047">
            <v>214.74</v>
          </cell>
          <cell r="K3047" t="str">
            <v>CC0836</v>
          </cell>
          <cell r="L3047">
            <v>1.03</v>
          </cell>
          <cell r="M3047">
            <v>601</v>
          </cell>
          <cell r="N3047">
            <v>619.03</v>
          </cell>
        </row>
        <row r="3048">
          <cell r="C3048">
            <v>0</v>
          </cell>
          <cell r="D3048">
            <v>0</v>
          </cell>
          <cell r="F3048">
            <v>0</v>
          </cell>
          <cell r="G3048">
            <v>0</v>
          </cell>
          <cell r="H3048">
            <v>0</v>
          </cell>
          <cell r="I3048">
            <v>0</v>
          </cell>
          <cell r="M3048">
            <v>601</v>
          </cell>
          <cell r="N3048">
            <v>0</v>
          </cell>
        </row>
        <row r="3049">
          <cell r="C3049">
            <v>0</v>
          </cell>
          <cell r="D3049">
            <v>0</v>
          </cell>
          <cell r="F3049">
            <v>0</v>
          </cell>
          <cell r="G3049">
            <v>0</v>
          </cell>
          <cell r="H3049">
            <v>0</v>
          </cell>
          <cell r="I3049">
            <v>0</v>
          </cell>
          <cell r="M3049">
            <v>601</v>
          </cell>
          <cell r="N3049">
            <v>0</v>
          </cell>
        </row>
        <row r="3050">
          <cell r="C3050">
            <v>0</v>
          </cell>
          <cell r="D3050">
            <v>0</v>
          </cell>
          <cell r="F3050">
            <v>0</v>
          </cell>
          <cell r="G3050">
            <v>0</v>
          </cell>
          <cell r="H3050">
            <v>0</v>
          </cell>
          <cell r="I3050">
            <v>0</v>
          </cell>
          <cell r="M3050">
            <v>601</v>
          </cell>
          <cell r="N3050">
            <v>0</v>
          </cell>
        </row>
        <row r="3051">
          <cell r="C3051">
            <v>0</v>
          </cell>
          <cell r="D3051">
            <v>0</v>
          </cell>
          <cell r="F3051">
            <v>0</v>
          </cell>
          <cell r="G3051">
            <v>0</v>
          </cell>
          <cell r="H3051">
            <v>0</v>
          </cell>
          <cell r="I3051">
            <v>0</v>
          </cell>
          <cell r="M3051">
            <v>601</v>
          </cell>
          <cell r="N3051">
            <v>0</v>
          </cell>
        </row>
        <row r="3052">
          <cell r="C3052">
            <v>0</v>
          </cell>
          <cell r="D3052">
            <v>0</v>
          </cell>
          <cell r="F3052">
            <v>0</v>
          </cell>
          <cell r="G3052">
            <v>0</v>
          </cell>
          <cell r="H3052">
            <v>0</v>
          </cell>
          <cell r="I3052">
            <v>0</v>
          </cell>
          <cell r="M3052">
            <v>601</v>
          </cell>
          <cell r="N3052">
            <v>0</v>
          </cell>
        </row>
        <row r="3053">
          <cell r="C3053">
            <v>0</v>
          </cell>
          <cell r="D3053">
            <v>0</v>
          </cell>
          <cell r="F3053">
            <v>0</v>
          </cell>
          <cell r="G3053">
            <v>0</v>
          </cell>
          <cell r="H3053">
            <v>0</v>
          </cell>
          <cell r="I3053">
            <v>0</v>
          </cell>
          <cell r="M3053">
            <v>601</v>
          </cell>
          <cell r="N3053">
            <v>0</v>
          </cell>
        </row>
        <row r="3054">
          <cell r="C3054">
            <v>0</v>
          </cell>
          <cell r="D3054">
            <v>0</v>
          </cell>
          <cell r="F3054">
            <v>0</v>
          </cell>
          <cell r="G3054">
            <v>0</v>
          </cell>
          <cell r="H3054">
            <v>0</v>
          </cell>
          <cell r="I3054">
            <v>0</v>
          </cell>
          <cell r="M3054">
            <v>601</v>
          </cell>
          <cell r="N3054">
            <v>0</v>
          </cell>
        </row>
        <row r="3055">
          <cell r="C3055">
            <v>0</v>
          </cell>
          <cell r="D3055">
            <v>0</v>
          </cell>
          <cell r="F3055">
            <v>0</v>
          </cell>
          <cell r="G3055">
            <v>0</v>
          </cell>
          <cell r="H3055">
            <v>0</v>
          </cell>
          <cell r="I3055">
            <v>0</v>
          </cell>
          <cell r="M3055">
            <v>601</v>
          </cell>
          <cell r="N3055">
            <v>0</v>
          </cell>
        </row>
        <row r="3056">
          <cell r="C3056">
            <v>0</v>
          </cell>
          <cell r="D3056">
            <v>0</v>
          </cell>
          <cell r="F3056">
            <v>0</v>
          </cell>
          <cell r="G3056">
            <v>0</v>
          </cell>
          <cell r="H3056">
            <v>0</v>
          </cell>
          <cell r="I3056">
            <v>0</v>
          </cell>
          <cell r="M3056">
            <v>601</v>
          </cell>
          <cell r="N3056">
            <v>0</v>
          </cell>
        </row>
        <row r="3057">
          <cell r="C3057">
            <v>0</v>
          </cell>
          <cell r="D3057">
            <v>0</v>
          </cell>
          <cell r="F3057">
            <v>0</v>
          </cell>
          <cell r="G3057">
            <v>0</v>
          </cell>
          <cell r="H3057">
            <v>0</v>
          </cell>
          <cell r="I3057">
            <v>0</v>
          </cell>
          <cell r="M3057">
            <v>601</v>
          </cell>
          <cell r="N3057">
            <v>0</v>
          </cell>
        </row>
        <row r="3058">
          <cell r="C3058">
            <v>0</v>
          </cell>
          <cell r="D3058">
            <v>0</v>
          </cell>
          <cell r="F3058">
            <v>0</v>
          </cell>
          <cell r="G3058">
            <v>0</v>
          </cell>
          <cell r="H3058">
            <v>0</v>
          </cell>
          <cell r="I3058">
            <v>0</v>
          </cell>
          <cell r="M3058">
            <v>601</v>
          </cell>
          <cell r="N3058">
            <v>0</v>
          </cell>
        </row>
        <row r="3059">
          <cell r="C3059">
            <v>0</v>
          </cell>
          <cell r="D3059">
            <v>0</v>
          </cell>
          <cell r="F3059">
            <v>0</v>
          </cell>
          <cell r="G3059">
            <v>0</v>
          </cell>
          <cell r="H3059">
            <v>0</v>
          </cell>
          <cell r="I3059">
            <v>0</v>
          </cell>
          <cell r="M3059">
            <v>601</v>
          </cell>
          <cell r="N3059">
            <v>0</v>
          </cell>
        </row>
        <row r="3060">
          <cell r="C3060">
            <v>0</v>
          </cell>
          <cell r="D3060">
            <v>0</v>
          </cell>
          <cell r="F3060">
            <v>0</v>
          </cell>
          <cell r="G3060">
            <v>0</v>
          </cell>
          <cell r="H3060">
            <v>0</v>
          </cell>
          <cell r="I3060">
            <v>0</v>
          </cell>
          <cell r="M3060">
            <v>601</v>
          </cell>
          <cell r="N3060">
            <v>0</v>
          </cell>
        </row>
        <row r="3061">
          <cell r="C3061">
            <v>0</v>
          </cell>
          <cell r="D3061">
            <v>0</v>
          </cell>
          <cell r="F3061">
            <v>0</v>
          </cell>
          <cell r="G3061">
            <v>0</v>
          </cell>
          <cell r="H3061">
            <v>0</v>
          </cell>
          <cell r="I3061">
            <v>0</v>
          </cell>
          <cell r="M3061">
            <v>601</v>
          </cell>
          <cell r="N3061">
            <v>0</v>
          </cell>
        </row>
        <row r="3062">
          <cell r="C3062">
            <v>0</v>
          </cell>
          <cell r="D3062">
            <v>0</v>
          </cell>
          <cell r="F3062">
            <v>0</v>
          </cell>
          <cell r="G3062">
            <v>0</v>
          </cell>
          <cell r="H3062">
            <v>0</v>
          </cell>
          <cell r="I3062">
            <v>0</v>
          </cell>
          <cell r="M3062">
            <v>601</v>
          </cell>
          <cell r="N3062">
            <v>0</v>
          </cell>
        </row>
        <row r="3063">
          <cell r="C3063">
            <v>0</v>
          </cell>
          <cell r="D3063">
            <v>0</v>
          </cell>
          <cell r="F3063">
            <v>0</v>
          </cell>
          <cell r="G3063">
            <v>0</v>
          </cell>
          <cell r="H3063">
            <v>0</v>
          </cell>
          <cell r="I3063">
            <v>0</v>
          </cell>
          <cell r="M3063">
            <v>601</v>
          </cell>
          <cell r="N3063">
            <v>0</v>
          </cell>
        </row>
        <row r="3064">
          <cell r="C3064">
            <v>0</v>
          </cell>
          <cell r="D3064">
            <v>0</v>
          </cell>
          <cell r="F3064">
            <v>0</v>
          </cell>
          <cell r="G3064">
            <v>0</v>
          </cell>
          <cell r="H3064">
            <v>0</v>
          </cell>
          <cell r="I3064">
            <v>0</v>
          </cell>
          <cell r="M3064">
            <v>601</v>
          </cell>
          <cell r="N3064">
            <v>0</v>
          </cell>
        </row>
        <row r="3065">
          <cell r="C3065">
            <v>0</v>
          </cell>
          <cell r="D3065">
            <v>0</v>
          </cell>
          <cell r="F3065">
            <v>0</v>
          </cell>
          <cell r="G3065">
            <v>0</v>
          </cell>
          <cell r="H3065">
            <v>0</v>
          </cell>
          <cell r="I3065">
            <v>0</v>
          </cell>
          <cell r="M3065">
            <v>601</v>
          </cell>
          <cell r="N3065">
            <v>0</v>
          </cell>
        </row>
        <row r="3066">
          <cell r="C3066" t="str">
            <v xml:space="preserve">TOTAL </v>
          </cell>
          <cell r="I3066">
            <v>385.09000000000003</v>
          </cell>
        </row>
        <row r="3067">
          <cell r="C3067" t="str">
            <v>BDI %</v>
          </cell>
          <cell r="H3067">
            <v>0</v>
          </cell>
          <cell r="I3067">
            <v>0</v>
          </cell>
        </row>
        <row r="3068">
          <cell r="A3068">
            <v>310</v>
          </cell>
          <cell r="C3068" t="str">
            <v>TOTAL DO SERVIÇO</v>
          </cell>
          <cell r="I3068">
            <v>385.09000000000003</v>
          </cell>
          <cell r="K3068" t="e">
            <v>#REF!</v>
          </cell>
          <cell r="L3068" t="e">
            <v>#REF!</v>
          </cell>
        </row>
      </sheetData>
      <sheetData sheetId="47"/>
      <sheetData sheetId="48"/>
      <sheetData sheetId="49">
        <row r="1">
          <cell r="A1" t="str">
            <v>CODIGO</v>
          </cell>
          <cell r="B1" t="str">
            <v>DESCRIÇÃO</v>
          </cell>
          <cell r="C1" t="str">
            <v>UNIDADE</v>
          </cell>
          <cell r="D1" t="str">
            <v>PREÇO UNIT</v>
          </cell>
          <cell r="E1">
            <v>1.1000000000000001</v>
          </cell>
        </row>
        <row r="2">
          <cell r="A2" t="str">
            <v>IH0003</v>
          </cell>
          <cell r="B2" t="str">
            <v>NIVELADOR</v>
          </cell>
          <cell r="C2" t="str">
            <v>H</v>
          </cell>
          <cell r="D2">
            <v>6.2786377708978325</v>
          </cell>
          <cell r="E2">
            <v>6.2786377708978325</v>
          </cell>
        </row>
        <row r="3">
          <cell r="A3" t="str">
            <v>IH0006</v>
          </cell>
          <cell r="B3" t="str">
            <v>SERVENTE</v>
          </cell>
          <cell r="C3" t="str">
            <v>H</v>
          </cell>
          <cell r="D3">
            <v>4.4723219814241482</v>
          </cell>
          <cell r="E3">
            <v>4.4723219814241482</v>
          </cell>
        </row>
        <row r="4">
          <cell r="A4" t="str">
            <v>IH0007</v>
          </cell>
          <cell r="B4" t="str">
            <v>TOPÓGRAFO</v>
          </cell>
          <cell r="C4" t="str">
            <v>H</v>
          </cell>
          <cell r="D4">
            <v>9.8236532507739955</v>
          </cell>
          <cell r="E4">
            <v>9.8236532507739955</v>
          </cell>
        </row>
        <row r="5">
          <cell r="A5" t="str">
            <v>IH0008</v>
          </cell>
          <cell r="B5" t="str">
            <v>AUXILIAR DETOPÓGRAFO</v>
          </cell>
          <cell r="C5" t="str">
            <v>H</v>
          </cell>
          <cell r="D5">
            <v>4.7138080495356025</v>
          </cell>
          <cell r="E5">
            <v>4.7138080495356025</v>
          </cell>
        </row>
        <row r="6">
          <cell r="A6" t="str">
            <v>IH0009</v>
          </cell>
          <cell r="B6" t="str">
            <v>OPERADOR DE BATE ESTACAS</v>
          </cell>
          <cell r="C6" t="str">
            <v>H</v>
          </cell>
          <cell r="D6">
            <v>7.2445820433436534</v>
          </cell>
          <cell r="E6">
            <v>7.2445820433436534</v>
          </cell>
        </row>
        <row r="7">
          <cell r="A7" t="str">
            <v>IH0010</v>
          </cell>
          <cell r="B7" t="str">
            <v>AUXILIAR DE OPERADOR DE BATE   ESTACAS</v>
          </cell>
          <cell r="C7" t="str">
            <v>H</v>
          </cell>
          <cell r="D7">
            <v>4.4723219814241482</v>
          </cell>
          <cell r="E7">
            <v>4.4723219814241482</v>
          </cell>
        </row>
        <row r="8">
          <cell r="A8" t="str">
            <v>IH0014</v>
          </cell>
          <cell r="B8" t="str">
            <v>MOTORISTA - VEÍCULO PESADO</v>
          </cell>
          <cell r="C8" t="str">
            <v>H</v>
          </cell>
          <cell r="D8">
            <v>7.2445820433436534</v>
          </cell>
          <cell r="E8">
            <v>7.2445820433436534</v>
          </cell>
        </row>
        <row r="9">
          <cell r="A9" t="str">
            <v>IH0068</v>
          </cell>
          <cell r="B9" t="str">
            <v>AJUDANTE</v>
          </cell>
          <cell r="C9" t="str">
            <v>H</v>
          </cell>
          <cell r="D9">
            <v>4.4723219814241482</v>
          </cell>
          <cell r="E9">
            <v>4.4723219814241482</v>
          </cell>
        </row>
        <row r="10">
          <cell r="A10" t="str">
            <v>IH0069</v>
          </cell>
          <cell r="B10" t="str">
            <v>ELETRICISTA</v>
          </cell>
          <cell r="C10" t="str">
            <v>H</v>
          </cell>
          <cell r="D10">
            <v>6.2786377708978325</v>
          </cell>
          <cell r="E10">
            <v>6.2786377708978325</v>
          </cell>
        </row>
        <row r="11">
          <cell r="A11" t="str">
            <v>IH0070</v>
          </cell>
          <cell r="B11" t="str">
            <v>CARPINTEIRO</v>
          </cell>
          <cell r="C11" t="str">
            <v>H</v>
          </cell>
          <cell r="D11">
            <v>6.2786377708978325</v>
          </cell>
          <cell r="E11">
            <v>6.2786377708978325</v>
          </cell>
        </row>
        <row r="12">
          <cell r="A12" t="str">
            <v>IH0071</v>
          </cell>
          <cell r="B12" t="str">
            <v>FERREIRO</v>
          </cell>
          <cell r="C12" t="str">
            <v>H</v>
          </cell>
          <cell r="D12">
            <v>6.2786377708978325</v>
          </cell>
          <cell r="E12">
            <v>6.2786377708978325</v>
          </cell>
        </row>
        <row r="13">
          <cell r="A13" t="str">
            <v>IH0072</v>
          </cell>
          <cell r="B13" t="str">
            <v>PINTOR</v>
          </cell>
          <cell r="C13" t="str">
            <v>H</v>
          </cell>
          <cell r="D13">
            <v>6.2786377708978325</v>
          </cell>
          <cell r="E13">
            <v>6.2786377708978325</v>
          </cell>
        </row>
        <row r="14">
          <cell r="A14" t="str">
            <v>IH0074</v>
          </cell>
          <cell r="B14" t="str">
            <v>PEDREIRO</v>
          </cell>
          <cell r="C14" t="str">
            <v>H</v>
          </cell>
          <cell r="D14">
            <v>6.2786377708978325</v>
          </cell>
          <cell r="E14">
            <v>6.2786377708978325</v>
          </cell>
        </row>
        <row r="15">
          <cell r="A15" t="str">
            <v>IH0096</v>
          </cell>
          <cell r="B15" t="str">
            <v>JARDINEIRO</v>
          </cell>
          <cell r="C15" t="str">
            <v>H</v>
          </cell>
          <cell r="D15">
            <v>6.2786377708978325</v>
          </cell>
          <cell r="E15">
            <v>6.2786377708978325</v>
          </cell>
        </row>
        <row r="16">
          <cell r="A16" t="str">
            <v>IH0107</v>
          </cell>
          <cell r="B16" t="str">
            <v>AJUDANTE</v>
          </cell>
          <cell r="C16" t="str">
            <v>H</v>
          </cell>
          <cell r="D16">
            <v>4.4723219814241482</v>
          </cell>
          <cell r="E16">
            <v>4.4723219814241482</v>
          </cell>
        </row>
        <row r="17">
          <cell r="A17" t="str">
            <v>IH0109</v>
          </cell>
          <cell r="B17" t="str">
            <v>AJUDANTE DE ARMADOR/FERREIRO</v>
          </cell>
          <cell r="C17" t="str">
            <v>H</v>
          </cell>
          <cell r="D17">
            <v>4.4723219814241482</v>
          </cell>
          <cell r="E17">
            <v>4.4723219814241482</v>
          </cell>
        </row>
        <row r="18">
          <cell r="A18" t="str">
            <v>IH0125</v>
          </cell>
          <cell r="B18" t="str">
            <v>BLASTER</v>
          </cell>
          <cell r="C18" t="str">
            <v>H</v>
          </cell>
          <cell r="D18">
            <v>12.373746130030959</v>
          </cell>
          <cell r="E18">
            <v>12.373746130030959</v>
          </cell>
        </row>
        <row r="19">
          <cell r="A19" t="str">
            <v>IH0128</v>
          </cell>
          <cell r="B19" t="str">
            <v>CALCETEIRO</v>
          </cell>
          <cell r="C19" t="str">
            <v>H</v>
          </cell>
          <cell r="D19">
            <v>6.2786377708978325</v>
          </cell>
          <cell r="E19">
            <v>6.2786377708978325</v>
          </cell>
        </row>
        <row r="20">
          <cell r="A20" t="str">
            <v>IH0133</v>
          </cell>
          <cell r="B20" t="str">
            <v>DESENHISTA</v>
          </cell>
          <cell r="C20" t="str">
            <v>H</v>
          </cell>
          <cell r="D20">
            <v>13.50390092879257</v>
          </cell>
          <cell r="E20">
            <v>13.50390092879257</v>
          </cell>
        </row>
        <row r="21">
          <cell r="A21" t="str">
            <v>IH0138</v>
          </cell>
          <cell r="B21" t="str">
            <v>ENCANADOR</v>
          </cell>
          <cell r="C21" t="str">
            <v>H</v>
          </cell>
          <cell r="D21">
            <v>6.2786377708978325</v>
          </cell>
          <cell r="E21">
            <v>6.2786377708978325</v>
          </cell>
        </row>
        <row r="22">
          <cell r="A22" t="str">
            <v>IH0140</v>
          </cell>
          <cell r="B22" t="str">
            <v>ENCARREGADO DE TURMA / FEITOR</v>
          </cell>
          <cell r="C22" t="str">
            <v>H</v>
          </cell>
          <cell r="D22">
            <v>8.6258823529411757</v>
          </cell>
          <cell r="E22">
            <v>8.6258823529411757</v>
          </cell>
        </row>
        <row r="23">
          <cell r="A23" t="str">
            <v>IH0167</v>
          </cell>
          <cell r="B23" t="str">
            <v>OPERADOR DE COMPUTADOR</v>
          </cell>
          <cell r="C23" t="str">
            <v>H</v>
          </cell>
          <cell r="D23">
            <v>13.50390092879257</v>
          </cell>
          <cell r="E23">
            <v>13.50390092879257</v>
          </cell>
        </row>
        <row r="24">
          <cell r="A24" t="str">
            <v>IH0177</v>
          </cell>
          <cell r="B24" t="str">
            <v>OPERADOR DE RETRO ESCAVADEIRA</v>
          </cell>
          <cell r="C24" t="str">
            <v>H</v>
          </cell>
          <cell r="D24">
            <v>12.373746130030959</v>
          </cell>
          <cell r="E24">
            <v>12.373746130030959</v>
          </cell>
        </row>
        <row r="25">
          <cell r="A25" t="str">
            <v>IH0191</v>
          </cell>
          <cell r="B25" t="str">
            <v>SERVENTE</v>
          </cell>
          <cell r="C25" t="str">
            <v>H</v>
          </cell>
          <cell r="D25">
            <v>4.5013003095975233</v>
          </cell>
          <cell r="E25">
            <v>4.5013003095975233</v>
          </cell>
        </row>
        <row r="26">
          <cell r="A26" t="str">
            <v>IH0210</v>
          </cell>
          <cell r="B26" t="str">
            <v>AJUDANTE DE CARPINTEIRO</v>
          </cell>
          <cell r="C26" t="str">
            <v>hs</v>
          </cell>
          <cell r="D26">
            <v>4.4723219814241482</v>
          </cell>
          <cell r="E26">
            <v>4.4723219814241482</v>
          </cell>
        </row>
        <row r="27">
          <cell r="A27" t="str">
            <v>IH0228</v>
          </cell>
          <cell r="B27" t="str">
            <v>FEITOR</v>
          </cell>
          <cell r="C27" t="str">
            <v>hs</v>
          </cell>
          <cell r="D27">
            <v>6.7616099071207429</v>
          </cell>
          <cell r="E27">
            <v>6.7616099071207429</v>
          </cell>
        </row>
        <row r="28">
          <cell r="A28" t="str">
            <v>IE0005</v>
          </cell>
          <cell r="B28" t="str">
            <v>BETONEIRA, CAPACIDADE 400 L,   MOTOR DIESEL 7 HP</v>
          </cell>
          <cell r="C28" t="str">
            <v>U</v>
          </cell>
          <cell r="D28">
            <v>3990</v>
          </cell>
        </row>
        <row r="29">
          <cell r="A29" t="str">
            <v>IE0006</v>
          </cell>
          <cell r="B29" t="str">
            <v>VIBRADOR DE IMERSÃO, MOTOR A   GASOLINA, POTÊNCIA DE 5,0 HP,</v>
          </cell>
          <cell r="C29" t="str">
            <v>U</v>
          </cell>
          <cell r="D29">
            <v>2150</v>
          </cell>
        </row>
        <row r="30">
          <cell r="A30" t="str">
            <v>IE0016</v>
          </cell>
          <cell r="B30" t="str">
            <v>RETIFICADOR DE SOLDA ELÉTRICA  500A, COM DIODO GRANDE</v>
          </cell>
          <cell r="C30" t="str">
            <v>U</v>
          </cell>
          <cell r="D30">
            <v>3843.57</v>
          </cell>
        </row>
        <row r="31">
          <cell r="A31" t="str">
            <v>IE0017</v>
          </cell>
          <cell r="B31" t="str">
            <v>MAÇARICO DE 90 GRAUS COM       TRAVAS</v>
          </cell>
          <cell r="C31" t="str">
            <v>U</v>
          </cell>
          <cell r="D31">
            <v>249.87</v>
          </cell>
        </row>
        <row r="32">
          <cell r="A32" t="str">
            <v>IE0035</v>
          </cell>
          <cell r="B32" t="str">
            <v>NÍVEL WILD NA-2, PRECISÃO MAIS OU MENOS 0,7 MM OU SIMILAR</v>
          </cell>
          <cell r="C32" t="str">
            <v>MÊS</v>
          </cell>
          <cell r="D32">
            <v>300</v>
          </cell>
        </row>
        <row r="33">
          <cell r="A33" t="str">
            <v>IE0036</v>
          </cell>
          <cell r="B33" t="str">
            <v>TEODOLITO AUTOMÁTICO C/ TRIPÉ, WILD MODELO T-1 (PRECISÃO DE</v>
          </cell>
          <cell r="C33" t="str">
            <v>MÊS</v>
          </cell>
          <cell r="D33">
            <v>450</v>
          </cell>
        </row>
        <row r="34">
          <cell r="A34" t="str">
            <v>IE0038</v>
          </cell>
          <cell r="B34" t="str">
            <v>KOMBI STANDARD (UTILITÁRIO)    ZERO KM, MOTOR A GASOLINA 58</v>
          </cell>
          <cell r="C34" t="str">
            <v>U</v>
          </cell>
          <cell r="D34">
            <v>39000</v>
          </cell>
        </row>
        <row r="35">
          <cell r="A35" t="str">
            <v>IE0041</v>
          </cell>
          <cell r="B35" t="str">
            <v>CHASSI DE CAMINHÃO TOCO, PBT   14,1 T, MOTOR DIESEL POTÊNCIA</v>
          </cell>
          <cell r="C35" t="str">
            <v>U</v>
          </cell>
          <cell r="D35">
            <v>126000</v>
          </cell>
        </row>
        <row r="36">
          <cell r="A36" t="str">
            <v>IE0058</v>
          </cell>
          <cell r="B36" t="str">
            <v>BATE ESTACA - 80 TONELADAS,    TORRE DE 12,60M, 30/40 GOLPES</v>
          </cell>
          <cell r="C36" t="str">
            <v>U</v>
          </cell>
          <cell r="D36">
            <v>130000</v>
          </cell>
        </row>
        <row r="37">
          <cell r="A37" t="str">
            <v>IE0096</v>
          </cell>
          <cell r="B37" t="str">
            <v>CARROCERIA FIXA EM MADEIRA DE  LEI, COM MALHAL, PARACHOQUE,</v>
          </cell>
          <cell r="C37" t="str">
            <v>U</v>
          </cell>
          <cell r="D37">
            <v>5800</v>
          </cell>
        </row>
        <row r="38">
          <cell r="A38" t="str">
            <v>IE0154</v>
          </cell>
          <cell r="B38" t="str">
            <v>GUINDASTE HIDRÁULICO VEICULAR  (GUINDAUTO), CAPACIDADE DE</v>
          </cell>
          <cell r="C38" t="str">
            <v>U</v>
          </cell>
          <cell r="D38">
            <v>48600</v>
          </cell>
        </row>
        <row r="39">
          <cell r="A39" t="str">
            <v>IE0164</v>
          </cell>
          <cell r="B39" t="str">
            <v>MOTOR DIESEL,COMPLETO,         POTÊNCIA MÍNIMA DE 68 HP,</v>
          </cell>
          <cell r="C39" t="str">
            <v>U</v>
          </cell>
          <cell r="D39">
            <v>15300</v>
          </cell>
        </row>
        <row r="40">
          <cell r="A40" t="str">
            <v>IE0165</v>
          </cell>
          <cell r="B40" t="str">
            <v>CONJUNTO DE EMBREAGEM          INDUSTRIAL COMPLETO PARA MOTOR</v>
          </cell>
          <cell r="C40" t="str">
            <v>U</v>
          </cell>
          <cell r="D40">
            <v>5752.32</v>
          </cell>
        </row>
        <row r="41">
          <cell r="A41" t="str">
            <v>IE0172</v>
          </cell>
          <cell r="B41" t="str">
            <v>ENERGIA ELETRICA</v>
          </cell>
          <cell r="C41" t="str">
            <v>KW</v>
          </cell>
          <cell r="D41">
            <v>0.23</v>
          </cell>
        </row>
        <row r="42">
          <cell r="A42" t="str">
            <v>IE0178</v>
          </cell>
          <cell r="B42" t="str">
            <v>COMPACTADOR PLACA              VIBRATORIA-PO 0.4T</v>
          </cell>
          <cell r="C42" t="str">
            <v>H</v>
          </cell>
          <cell r="D42">
            <v>5.48</v>
          </cell>
        </row>
        <row r="43">
          <cell r="A43" t="str">
            <v>IE0179</v>
          </cell>
          <cell r="B43" t="str">
            <v>PA/RETRO ESCAVADEIRA           0,7M3x0,2M3 580H mA</v>
          </cell>
          <cell r="C43" t="str">
            <v>H</v>
          </cell>
          <cell r="D43">
            <v>47.23</v>
          </cell>
        </row>
        <row r="44">
          <cell r="A44" t="str">
            <v>IE0180</v>
          </cell>
          <cell r="B44" t="str">
            <v>CAMINHAO BASCULANTE - 4 m3 -   TOCO</v>
          </cell>
          <cell r="C44" t="str">
            <v>H</v>
          </cell>
          <cell r="D44">
            <v>26</v>
          </cell>
        </row>
        <row r="45">
          <cell r="A45" t="str">
            <v>IE0181</v>
          </cell>
          <cell r="B45" t="str">
            <v>CAMINHAO BASCULANTE - 4 m3</v>
          </cell>
          <cell r="C45" t="str">
            <v>DP</v>
          </cell>
          <cell r="D45">
            <v>26</v>
          </cell>
        </row>
        <row r="46">
          <cell r="A46" t="str">
            <v>IE0188</v>
          </cell>
          <cell r="B46" t="str">
            <v>ESCAVADEIRA RETRO SOBRE PNEUS  100CV CASE</v>
          </cell>
          <cell r="C46" t="str">
            <v>H</v>
          </cell>
          <cell r="D46">
            <v>56</v>
          </cell>
        </row>
        <row r="47">
          <cell r="A47" t="str">
            <v>IE0190</v>
          </cell>
          <cell r="B47" t="str">
            <v>CAMINHAO IRRIGADOR - 6000 L -  F 11000</v>
          </cell>
          <cell r="C47" t="str">
            <v>H</v>
          </cell>
          <cell r="D47">
            <v>38</v>
          </cell>
        </row>
        <row r="48">
          <cell r="A48" t="str">
            <v>IE0191</v>
          </cell>
          <cell r="B48" t="str">
            <v>MOTONIVELADORA 173 CV 140S</v>
          </cell>
          <cell r="C48" t="str">
            <v>H</v>
          </cell>
          <cell r="D48">
            <v>75</v>
          </cell>
        </row>
        <row r="49">
          <cell r="A49" t="str">
            <v>IE0192</v>
          </cell>
          <cell r="B49" t="str">
            <v>ROLO COMP.ACO                  VIB.AUTOPR-PO-11.1T D-CA-2</v>
          </cell>
          <cell r="C49" t="str">
            <v>H</v>
          </cell>
          <cell r="D49">
            <v>60</v>
          </cell>
        </row>
        <row r="50">
          <cell r="A50" t="str">
            <v>IE0193</v>
          </cell>
          <cell r="B50" t="str">
            <v>ROLO COMPAC. ACO VIB.-PO       5.6T-SO DYN-CF</v>
          </cell>
          <cell r="C50" t="str">
            <v>H</v>
          </cell>
          <cell r="D50">
            <v>60</v>
          </cell>
        </row>
        <row r="51">
          <cell r="A51" t="str">
            <v>IE0194</v>
          </cell>
          <cell r="B51" t="str">
            <v>TRATOR AGRICOLA SOBRE PNEUS -  108 CV CBT</v>
          </cell>
          <cell r="C51" t="str">
            <v>H</v>
          </cell>
          <cell r="D51">
            <v>35</v>
          </cell>
        </row>
        <row r="52">
          <cell r="A52" t="str">
            <v>IE0195</v>
          </cell>
          <cell r="B52" t="str">
            <v>GRADE DE DISCO 20 X 18 POL P/  ATRITO GVU</v>
          </cell>
          <cell r="C52" t="str">
            <v>H</v>
          </cell>
          <cell r="D52">
            <v>4.92</v>
          </cell>
        </row>
        <row r="53">
          <cell r="A53" t="str">
            <v>IE0204</v>
          </cell>
          <cell r="B53" t="str">
            <v>SOQUETE VIBRATORIO</v>
          </cell>
          <cell r="C53" t="str">
            <v>H</v>
          </cell>
          <cell r="D53">
            <v>3.89</v>
          </cell>
        </row>
        <row r="54">
          <cell r="A54" t="str">
            <v>IE0286</v>
          </cell>
          <cell r="B54" t="str">
            <v>CAMINH+O C/CARROCERIA DE       MADEIRA HP 136 (CHP)</v>
          </cell>
          <cell r="C54" t="str">
            <v>H</v>
          </cell>
          <cell r="D54">
            <v>66.09</v>
          </cell>
        </row>
        <row r="55">
          <cell r="A55" t="str">
            <v>IE0288</v>
          </cell>
          <cell r="B55" t="str">
            <v>TALHA TIRFOR 3,2 T (CHP)</v>
          </cell>
          <cell r="C55" t="str">
            <v>H</v>
          </cell>
          <cell r="D55">
            <v>1.86</v>
          </cell>
        </row>
        <row r="56">
          <cell r="A56" t="str">
            <v>IE0316</v>
          </cell>
          <cell r="B56" t="str">
            <v>COMPACTADOR DE PLACA           VIBRATËRIA HP 4 (CHP)</v>
          </cell>
          <cell r="C56" t="str">
            <v>H</v>
          </cell>
          <cell r="D56">
            <v>16.46</v>
          </cell>
        </row>
        <row r="57">
          <cell r="A57" t="str">
            <v>IE0454</v>
          </cell>
          <cell r="B57" t="str">
            <v>JUROS</v>
          </cell>
          <cell r="C57" t="str">
            <v>H</v>
          </cell>
          <cell r="D57">
            <v>1</v>
          </cell>
        </row>
        <row r="58">
          <cell r="A58" t="str">
            <v>IE0455</v>
          </cell>
          <cell r="B58" t="str">
            <v>DEPRECIAÃ+O</v>
          </cell>
          <cell r="C58" t="str">
            <v>H</v>
          </cell>
          <cell r="D58">
            <v>1</v>
          </cell>
        </row>
        <row r="59">
          <cell r="A59" t="str">
            <v>IE0456</v>
          </cell>
          <cell r="B59" t="str">
            <v>MANUTENÃ+O</v>
          </cell>
          <cell r="C59" t="str">
            <v>H</v>
          </cell>
          <cell r="D59">
            <v>1</v>
          </cell>
        </row>
        <row r="60">
          <cell r="A60" t="str">
            <v>IE0458</v>
          </cell>
          <cell r="B60" t="str">
            <v>CAMINHAO BASCULANTE 6M3/12M3</v>
          </cell>
          <cell r="C60" t="str">
            <v>hp</v>
          </cell>
          <cell r="D60">
            <v>28</v>
          </cell>
        </row>
        <row r="61">
          <cell r="A61" t="str">
            <v>IN0616</v>
          </cell>
          <cell r="B61" t="str">
            <v>VE-CULO UTILIT-RIO KOMBI (CHP)</v>
          </cell>
          <cell r="C61" t="str">
            <v>H</v>
          </cell>
          <cell r="D61">
            <v>41.93</v>
          </cell>
        </row>
        <row r="62">
          <cell r="A62" t="str">
            <v>IN0624</v>
          </cell>
          <cell r="B62" t="str">
            <v>COMPAC. P+ DE CARNEIRO VIBRAT. AUTOPROP. (CHI)</v>
          </cell>
          <cell r="C62" t="str">
            <v>H</v>
          </cell>
          <cell r="D62">
            <v>60</v>
          </cell>
        </row>
        <row r="63">
          <cell r="A63" t="str">
            <v>IN0627</v>
          </cell>
          <cell r="B63" t="str">
            <v>GRADE DE DISCOS (CHI)</v>
          </cell>
          <cell r="C63" t="str">
            <v>H</v>
          </cell>
          <cell r="D63">
            <v>2.69</v>
          </cell>
        </row>
        <row r="64">
          <cell r="A64" t="str">
            <v>IN0636</v>
          </cell>
          <cell r="B64" t="str">
            <v>TRATOR DE PNEUS (CHI)</v>
          </cell>
          <cell r="C64" t="str">
            <v>H</v>
          </cell>
          <cell r="D64">
            <v>78</v>
          </cell>
        </row>
        <row r="65">
          <cell r="A65" t="str">
            <v>IN0637</v>
          </cell>
          <cell r="B65" t="str">
            <v>CAMINH+O TANQUE 8.000 l (CHP)</v>
          </cell>
          <cell r="C65" t="str">
            <v>H</v>
          </cell>
          <cell r="D65">
            <v>32</v>
          </cell>
        </row>
        <row r="66">
          <cell r="A66" t="str">
            <v>IN0639</v>
          </cell>
          <cell r="B66" t="str">
            <v>BETONEIRA EL+TRICA 580L (CHP)</v>
          </cell>
          <cell r="C66" t="str">
            <v>H</v>
          </cell>
          <cell r="D66">
            <v>14.76</v>
          </cell>
        </row>
        <row r="67">
          <cell r="A67" t="str">
            <v>IN0642</v>
          </cell>
          <cell r="B67" t="str">
            <v>CAMINH+O BASCULANTE 6 M3 (CHP)</v>
          </cell>
          <cell r="C67" t="str">
            <v>H</v>
          </cell>
          <cell r="D67">
            <v>28</v>
          </cell>
        </row>
        <row r="68">
          <cell r="A68" t="str">
            <v>IN0644</v>
          </cell>
          <cell r="B68" t="str">
            <v>CAMINH+O COMERC. EQUIP.        C/GUINDASTE (CHP)</v>
          </cell>
          <cell r="C68" t="str">
            <v>H</v>
          </cell>
          <cell r="D68">
            <v>71.41</v>
          </cell>
        </row>
        <row r="69">
          <cell r="A69" t="str">
            <v>IN0645</v>
          </cell>
          <cell r="B69" t="str">
            <v>CAMINH+O TANQUE 6.000 l (CHP)</v>
          </cell>
          <cell r="C69" t="str">
            <v>H</v>
          </cell>
          <cell r="D69">
            <v>32</v>
          </cell>
        </row>
        <row r="70">
          <cell r="A70" t="str">
            <v>IN0646</v>
          </cell>
          <cell r="B70" t="str">
            <v>CARREGADEIRA DE PNEUS HP 111   (CHP)</v>
          </cell>
          <cell r="C70" t="str">
            <v>H</v>
          </cell>
          <cell r="D70">
            <v>104.99</v>
          </cell>
        </row>
        <row r="71">
          <cell r="A71" t="str">
            <v>IN0648</v>
          </cell>
          <cell r="B71" t="str">
            <v>COMPAC. P+ DE CARNEIRO VIBRAT. AUTOPROP. (CHP)</v>
          </cell>
          <cell r="C71" t="str">
            <v>H</v>
          </cell>
          <cell r="D71">
            <v>65</v>
          </cell>
        </row>
        <row r="72">
          <cell r="A72" t="str">
            <v>IN0649</v>
          </cell>
          <cell r="B72" t="str">
            <v>COMPACTADOR DE PLACA           VIBRATËRIA HP 7 (CHP)</v>
          </cell>
          <cell r="C72" t="str">
            <v>H</v>
          </cell>
          <cell r="D72">
            <v>26</v>
          </cell>
        </row>
        <row r="73">
          <cell r="A73" t="str">
            <v>IN0650</v>
          </cell>
          <cell r="B73" t="str">
            <v>COMPACTADOR LISO TANDEM        AUTOPROPELIDO (CHP)</v>
          </cell>
          <cell r="C73" t="str">
            <v>H</v>
          </cell>
          <cell r="D73">
            <v>42</v>
          </cell>
        </row>
        <row r="74">
          <cell r="A74" t="str">
            <v>IN0652</v>
          </cell>
          <cell r="B74" t="str">
            <v>COMPRESSOR DE AR 250 PCM (CHP)</v>
          </cell>
          <cell r="C74" t="str">
            <v>H</v>
          </cell>
          <cell r="D74">
            <v>59.56</v>
          </cell>
        </row>
        <row r="75">
          <cell r="A75" t="str">
            <v>IN0654</v>
          </cell>
          <cell r="B75" t="str">
            <v>ESCAVADEIRA HIDR-ULICA (CHP)</v>
          </cell>
          <cell r="C75" t="str">
            <v>H</v>
          </cell>
          <cell r="D75">
            <v>124.62374613003095</v>
          </cell>
        </row>
        <row r="76">
          <cell r="A76" t="str">
            <v>IN0655</v>
          </cell>
          <cell r="B76" t="str">
            <v>GRADE DE DISCOS (CHP)</v>
          </cell>
          <cell r="C76" t="str">
            <v>H</v>
          </cell>
          <cell r="D76">
            <v>4.33</v>
          </cell>
        </row>
        <row r="77">
          <cell r="A77" t="str">
            <v>IN0657</v>
          </cell>
          <cell r="B77" t="str">
            <v>MOTO NIVELADORA (CHP)</v>
          </cell>
          <cell r="C77" t="str">
            <v>H</v>
          </cell>
          <cell r="D77">
            <v>120</v>
          </cell>
        </row>
        <row r="78">
          <cell r="A78" t="str">
            <v>IN0659</v>
          </cell>
          <cell r="B78" t="str">
            <v>PERFURATRIZ PNEUM-TICA (CHP)</v>
          </cell>
          <cell r="C78" t="str">
            <v>H</v>
          </cell>
          <cell r="D78">
            <v>9.59</v>
          </cell>
        </row>
        <row r="79">
          <cell r="A79" t="str">
            <v>IN0666</v>
          </cell>
          <cell r="B79" t="str">
            <v>TRATOR DE ESTEIRAS C/L-MINA E  ESC. HP 155 (CHP)</v>
          </cell>
          <cell r="C79" t="str">
            <v>H</v>
          </cell>
          <cell r="D79">
            <v>169.63</v>
          </cell>
        </row>
        <row r="80">
          <cell r="A80" t="str">
            <v>IN0667</v>
          </cell>
          <cell r="B80" t="str">
            <v>TRATOR DE PNEUS (CHP)</v>
          </cell>
          <cell r="C80" t="str">
            <v>H</v>
          </cell>
          <cell r="D80">
            <v>57.63</v>
          </cell>
        </row>
        <row r="81">
          <cell r="A81" t="str">
            <v>IN0668</v>
          </cell>
          <cell r="B81" t="str">
            <v>COMPUTADOR PENTIUM (CHP)</v>
          </cell>
          <cell r="C81" t="str">
            <v>H</v>
          </cell>
          <cell r="D81">
            <v>1.96</v>
          </cell>
        </row>
        <row r="82">
          <cell r="A82" t="str">
            <v>IN0669</v>
          </cell>
          <cell r="B82" t="str">
            <v>PLOTTER (CHP)</v>
          </cell>
          <cell r="C82" t="str">
            <v>H</v>
          </cell>
          <cell r="D82">
            <v>3.46</v>
          </cell>
        </row>
        <row r="83">
          <cell r="A83" t="str">
            <v>IM0001</v>
          </cell>
          <cell r="B83" t="str">
            <v>AÇO CA-50 A OU B</v>
          </cell>
          <cell r="C83" t="str">
            <v>T</v>
          </cell>
          <cell r="D83">
            <v>4200</v>
          </cell>
        </row>
        <row r="84">
          <cell r="A84" t="str">
            <v>IM0004</v>
          </cell>
          <cell r="B84" t="str">
            <v>CONCRETO PRÉ-MISTURADO, FCK -  15 MPA -  USINADO</v>
          </cell>
          <cell r="C84" t="str">
            <v>M3</v>
          </cell>
          <cell r="D84">
            <v>220</v>
          </cell>
        </row>
        <row r="85">
          <cell r="A85" t="str">
            <v>IM0022</v>
          </cell>
          <cell r="B85" t="str">
            <v>ESTACA PRANCHA DE AÇO, SEÇÃO   Z, TIPO BZ - 300 A, DIMENSÕES:</v>
          </cell>
          <cell r="C85" t="str">
            <v>KG</v>
          </cell>
          <cell r="D85">
            <v>2.2000000000000002</v>
          </cell>
        </row>
        <row r="86">
          <cell r="A86" t="str">
            <v>IM0035</v>
          </cell>
          <cell r="B86" t="str">
            <v>GASOLINA TIPO A - COMUM</v>
          </cell>
          <cell r="C86" t="str">
            <v>L</v>
          </cell>
          <cell r="D86">
            <v>3.1</v>
          </cell>
        </row>
        <row r="87">
          <cell r="A87" t="str">
            <v>IM0036</v>
          </cell>
          <cell r="B87" t="str">
            <v>ÓLEO DIESEL</v>
          </cell>
          <cell r="C87" t="str">
            <v>L</v>
          </cell>
          <cell r="D87">
            <v>2.0499999999999998</v>
          </cell>
        </row>
        <row r="88">
          <cell r="A88" t="str">
            <v>IM0051</v>
          </cell>
          <cell r="B88" t="str">
            <v>ELETRODO PARA AÇOS DE BAIXO E  MÉDIO TEOR DE CARBONO,</v>
          </cell>
          <cell r="C88" t="str">
            <v>KG</v>
          </cell>
          <cell r="D88">
            <v>6.5</v>
          </cell>
        </row>
        <row r="89">
          <cell r="A89" t="str">
            <v>IM0122</v>
          </cell>
          <cell r="B89" t="str">
            <v>ANEL PRÉ-MOLDADO DE CONCRETO DN 60,  C/ ARMAÇÃO E ALÇA, FABRICADO</v>
          </cell>
          <cell r="C89" t="str">
            <v>U</v>
          </cell>
          <cell r="D89">
            <v>20.5</v>
          </cell>
          <cell r="E89">
            <v>19.899999999999999</v>
          </cell>
        </row>
        <row r="90">
          <cell r="A90" t="str">
            <v>IM0610</v>
          </cell>
          <cell r="B90" t="str">
            <v>CIMENTO PORTLAND CP II 32</v>
          </cell>
          <cell r="C90" t="str">
            <v>SC</v>
          </cell>
          <cell r="D90">
            <v>17.5</v>
          </cell>
        </row>
        <row r="91">
          <cell r="A91" t="str">
            <v>IM0611</v>
          </cell>
          <cell r="B91" t="str">
            <v>AREIA</v>
          </cell>
          <cell r="C91" t="str">
            <v>M3</v>
          </cell>
          <cell r="D91">
            <v>26</v>
          </cell>
        </row>
        <row r="92">
          <cell r="A92" t="str">
            <v>IM0613</v>
          </cell>
          <cell r="B92" t="str">
            <v>BRITA 1</v>
          </cell>
          <cell r="C92" t="str">
            <v>M3</v>
          </cell>
          <cell r="D92">
            <v>54</v>
          </cell>
        </row>
        <row r="93">
          <cell r="A93" t="str">
            <v>IM0614</v>
          </cell>
          <cell r="B93" t="str">
            <v>BRITA 2</v>
          </cell>
          <cell r="C93" t="str">
            <v>M3</v>
          </cell>
          <cell r="D93">
            <v>54</v>
          </cell>
        </row>
        <row r="94">
          <cell r="A94" t="str">
            <v>IM0616</v>
          </cell>
          <cell r="B94" t="str">
            <v>PEDRA DE MÃO</v>
          </cell>
          <cell r="C94" t="str">
            <v>M3</v>
          </cell>
          <cell r="D94">
            <v>54</v>
          </cell>
        </row>
        <row r="95">
          <cell r="A95" t="str">
            <v>IM0628</v>
          </cell>
          <cell r="B95" t="str">
            <v>TÁBUA DE PINUS DE PRIMEIRA -   30 X 2,5 CM</v>
          </cell>
          <cell r="C95" t="str">
            <v>M2</v>
          </cell>
          <cell r="D95">
            <v>19.100000000000001</v>
          </cell>
        </row>
        <row r="96">
          <cell r="A96" t="str">
            <v>IM0655</v>
          </cell>
          <cell r="B96" t="str">
            <v>VIGA I DE 12"" - 1. ALMA       (60,71 KG/M)"</v>
          </cell>
          <cell r="C96" t="str">
            <v>KG</v>
          </cell>
          <cell r="D96">
            <v>4.2</v>
          </cell>
        </row>
        <row r="97">
          <cell r="A97" t="str">
            <v>IM3221</v>
          </cell>
          <cell r="B97" t="str">
            <v>PASTA LUBRIFICANTE</v>
          </cell>
          <cell r="C97" t="str">
            <v>KG</v>
          </cell>
          <cell r="D97">
            <v>9.0500000000000007</v>
          </cell>
        </row>
        <row r="98">
          <cell r="A98" t="str">
            <v>IM3667</v>
          </cell>
          <cell r="B98" t="str">
            <v>BALDE PLASTICO, CAPACIDADE 4   L</v>
          </cell>
          <cell r="C98" t="str">
            <v>UN</v>
          </cell>
          <cell r="D98">
            <v>4.2</v>
          </cell>
        </row>
        <row r="99">
          <cell r="A99" t="str">
            <v>IM3668</v>
          </cell>
          <cell r="B99" t="str">
            <v>SOQUETE DE BAQUELITE PARA      LAMPADA</v>
          </cell>
          <cell r="C99" t="str">
            <v>UN</v>
          </cell>
          <cell r="D99">
            <v>0.8</v>
          </cell>
        </row>
        <row r="100">
          <cell r="A100" t="str">
            <v>IM3669</v>
          </cell>
          <cell r="B100" t="str">
            <v>FIO ISOLACAO 600 V No. 12 AWG</v>
          </cell>
          <cell r="C100" t="str">
            <v>M</v>
          </cell>
          <cell r="D100">
            <v>0.6</v>
          </cell>
        </row>
        <row r="101">
          <cell r="A101" t="str">
            <v>IM3670</v>
          </cell>
          <cell r="B101" t="str">
            <v>LAMPADA INCANDESCENTE 40 W</v>
          </cell>
          <cell r="C101" t="str">
            <v>UN</v>
          </cell>
          <cell r="D101">
            <v>1.2</v>
          </cell>
        </row>
        <row r="102">
          <cell r="A102" t="str">
            <v>IM3671</v>
          </cell>
          <cell r="B102" t="str">
            <v>CAL HIDRATADA</v>
          </cell>
          <cell r="C102" t="str">
            <v>KG</v>
          </cell>
          <cell r="D102">
            <v>0.25</v>
          </cell>
        </row>
        <row r="103">
          <cell r="A103" t="str">
            <v>IM3673</v>
          </cell>
          <cell r="B103" t="str">
            <v>ACO CA-50 (MEDIA DAS BITOLAS)</v>
          </cell>
          <cell r="C103" t="str">
            <v>KG</v>
          </cell>
          <cell r="D103">
            <v>4.2</v>
          </cell>
        </row>
        <row r="104">
          <cell r="A104" t="str">
            <v>IM3674</v>
          </cell>
          <cell r="B104" t="str">
            <v>OLEO DE LINHACA</v>
          </cell>
          <cell r="C104" t="str">
            <v>L</v>
          </cell>
          <cell r="D104">
            <v>2.13</v>
          </cell>
        </row>
        <row r="105">
          <cell r="A105" t="str">
            <v>IM3675</v>
          </cell>
          <cell r="B105" t="str">
            <v>CHAPA DE MADEIRA COMPENSADA 6  mm</v>
          </cell>
          <cell r="C105" t="str">
            <v>M2</v>
          </cell>
          <cell r="D105">
            <v>6.93</v>
          </cell>
        </row>
        <row r="106">
          <cell r="A106" t="str">
            <v>IM3676</v>
          </cell>
          <cell r="B106" t="str">
            <v>PONTALETE DE PINHO 3 x 3       (pol.)</v>
          </cell>
          <cell r="C106" t="str">
            <v>M</v>
          </cell>
          <cell r="D106">
            <v>3.3</v>
          </cell>
        </row>
        <row r="107">
          <cell r="A107" t="str">
            <v>IM3677</v>
          </cell>
          <cell r="B107" t="str">
            <v>FERRAGEM PARA TAPUME</v>
          </cell>
          <cell r="C107" t="str">
            <v>KG</v>
          </cell>
          <cell r="D107">
            <v>4.38</v>
          </cell>
        </row>
        <row r="108">
          <cell r="A108" t="str">
            <v>IM3678</v>
          </cell>
          <cell r="B108" t="str">
            <v>PREGO (MEDIA DAS BITOLAS)</v>
          </cell>
          <cell r="C108" t="str">
            <v>KG</v>
          </cell>
          <cell r="D108">
            <v>4.8</v>
          </cell>
        </row>
        <row r="109">
          <cell r="A109" t="str">
            <v>IM3679</v>
          </cell>
          <cell r="B109" t="str">
            <v>TABUA DE PINHO 3a. 1 x 12      (pol.)</v>
          </cell>
          <cell r="C109" t="str">
            <v>M</v>
          </cell>
          <cell r="D109">
            <v>5.7</v>
          </cell>
        </row>
        <row r="110">
          <cell r="A110" t="str">
            <v>IM3680</v>
          </cell>
          <cell r="B110" t="str">
            <v>VIGA DE PEROBA 6 x 16 cm</v>
          </cell>
          <cell r="C110" t="str">
            <v>M</v>
          </cell>
          <cell r="D110">
            <v>12.2</v>
          </cell>
        </row>
        <row r="111">
          <cell r="A111" t="str">
            <v>IM3691</v>
          </cell>
          <cell r="B111" t="str">
            <v>CIMENTO PORTLAND</v>
          </cell>
          <cell r="C111" t="str">
            <v>KG</v>
          </cell>
          <cell r="D111">
            <v>0.35</v>
          </cell>
        </row>
        <row r="112">
          <cell r="A112" t="str">
            <v>IM3697</v>
          </cell>
          <cell r="B112" t="str">
            <v>ESTRONCA DE EUCALIPTO 20 cm    COM CASCA</v>
          </cell>
          <cell r="C112" t="str">
            <v>M</v>
          </cell>
          <cell r="D112">
            <v>5.81</v>
          </cell>
        </row>
        <row r="113">
          <cell r="A113" t="str">
            <v>IM3698</v>
          </cell>
          <cell r="B113" t="str">
            <v>PRANCHA DE PEROBA 2.7 X 30 CM</v>
          </cell>
          <cell r="C113" t="str">
            <v>M</v>
          </cell>
          <cell r="D113">
            <v>10.199999999999999</v>
          </cell>
        </row>
        <row r="114">
          <cell r="A114" t="str">
            <v>IM3703</v>
          </cell>
          <cell r="B114" t="str">
            <v>MEIA CANA DE CONCRETO,         DIAMETRO 400 mm</v>
          </cell>
          <cell r="C114" t="str">
            <v>M</v>
          </cell>
          <cell r="D114">
            <v>20</v>
          </cell>
        </row>
        <row r="115">
          <cell r="A115" t="str">
            <v>IM3728</v>
          </cell>
          <cell r="B115" t="str">
            <v>BRITA N.2 E 3</v>
          </cell>
          <cell r="C115" t="str">
            <v>M3</v>
          </cell>
          <cell r="D115">
            <v>54</v>
          </cell>
        </row>
        <row r="116">
          <cell r="A116" t="str">
            <v>IM3729</v>
          </cell>
          <cell r="B116" t="str">
            <v>DESMOLDANTE PARA FORMA OTTO    BAUMGART</v>
          </cell>
          <cell r="C116" t="str">
            <v>L</v>
          </cell>
          <cell r="D116">
            <v>6.5</v>
          </cell>
        </row>
        <row r="117">
          <cell r="A117" t="str">
            <v>IM3737</v>
          </cell>
          <cell r="B117" t="str">
            <v>CONCRETO USINADO 210 KG        CIMENTO/m3</v>
          </cell>
          <cell r="C117" t="str">
            <v>M3</v>
          </cell>
          <cell r="D117">
            <v>225</v>
          </cell>
        </row>
        <row r="118">
          <cell r="A118" t="str">
            <v>IM3739</v>
          </cell>
          <cell r="B118" t="str">
            <v>CONCRETO USINADO FCK 20 MPA</v>
          </cell>
          <cell r="C118" t="str">
            <v>M3</v>
          </cell>
          <cell r="D118">
            <v>225</v>
          </cell>
        </row>
        <row r="119">
          <cell r="A119" t="str">
            <v>IM3884</v>
          </cell>
          <cell r="B119" t="str">
            <v>GUIA CONCRETO TIPO PMSP</v>
          </cell>
          <cell r="C119" t="str">
            <v>M</v>
          </cell>
          <cell r="D119">
            <v>11</v>
          </cell>
        </row>
        <row r="120">
          <cell r="A120" t="str">
            <v>IM4217</v>
          </cell>
          <cell r="B120" t="str">
            <v>ARAME FARPADO No. 16 BWG 4 x   4 (pol)</v>
          </cell>
          <cell r="C120" t="str">
            <v>M</v>
          </cell>
          <cell r="D120">
            <v>0.12</v>
          </cell>
        </row>
        <row r="121">
          <cell r="A121" t="str">
            <v>IM4218</v>
          </cell>
          <cell r="B121" t="str">
            <v>ARAME GALVANIZADO No.18 BWG</v>
          </cell>
          <cell r="C121" t="str">
            <v>KG</v>
          </cell>
          <cell r="D121">
            <v>2.9</v>
          </cell>
        </row>
        <row r="122">
          <cell r="A122" t="str">
            <v>IM4219</v>
          </cell>
          <cell r="B122" t="str">
            <v>ESCORA CONCRETO PARA MOURAO,   H = 2,30 m</v>
          </cell>
          <cell r="C122" t="str">
            <v>UN</v>
          </cell>
          <cell r="D122">
            <v>13.02</v>
          </cell>
        </row>
        <row r="123">
          <cell r="A123" t="str">
            <v>IM4220</v>
          </cell>
          <cell r="B123" t="str">
            <v>MOURAO CONCRETO TRIANGULAR, H  = 2,20 m</v>
          </cell>
          <cell r="C123" t="str">
            <v>UN</v>
          </cell>
          <cell r="D123">
            <v>18</v>
          </cell>
        </row>
        <row r="124">
          <cell r="A124" t="str">
            <v>IM4469</v>
          </cell>
          <cell r="B124" t="str">
            <v>ANEL DE BORRACHA P/TUBO PVC    REFORÃADO DE 100MM</v>
          </cell>
          <cell r="C124" t="str">
            <v>UN</v>
          </cell>
          <cell r="D124">
            <v>5.0599999999999996</v>
          </cell>
        </row>
        <row r="125">
          <cell r="A125" t="str">
            <v>IM4491</v>
          </cell>
          <cell r="B125" t="str">
            <v>ARAME RECOZIDO N.18 BWG</v>
          </cell>
          <cell r="C125" t="str">
            <v>KG</v>
          </cell>
          <cell r="D125">
            <v>4.8</v>
          </cell>
        </row>
        <row r="126">
          <cell r="A126" t="str">
            <v>IM4496</v>
          </cell>
          <cell r="B126" t="str">
            <v>AREIA GROSSA</v>
          </cell>
          <cell r="C126" t="str">
            <v>M3</v>
          </cell>
          <cell r="D126">
            <v>26</v>
          </cell>
        </row>
        <row r="127">
          <cell r="A127" t="str">
            <v>IM4499</v>
          </cell>
          <cell r="B127" t="str">
            <v>AREIA VERMELHA</v>
          </cell>
          <cell r="C127" t="str">
            <v>M3</v>
          </cell>
          <cell r="D127">
            <v>26</v>
          </cell>
        </row>
        <row r="128">
          <cell r="A128" t="str">
            <v>IM4503</v>
          </cell>
          <cell r="B128" t="str">
            <v>ARGAMASSA PRE-FABRICADA PARA   REBOCO</v>
          </cell>
          <cell r="C128" t="str">
            <v>KG</v>
          </cell>
          <cell r="D128">
            <v>0.25</v>
          </cell>
        </row>
        <row r="129">
          <cell r="A129" t="str">
            <v>IM4585</v>
          </cell>
          <cell r="B129" t="str">
            <v>BLOCO CERAMICO FURADO VEDAÃ+O  - 9X19X39 CM</v>
          </cell>
          <cell r="C129" t="str">
            <v>UN</v>
          </cell>
          <cell r="D129">
            <v>0.87</v>
          </cell>
        </row>
        <row r="130">
          <cell r="A130" t="str">
            <v>IM4855</v>
          </cell>
          <cell r="B130" t="str">
            <v>CHAPA COMPENSADO RESINADO 12MM (1.10 X 2.20M)</v>
          </cell>
          <cell r="C130" t="str">
            <v>M2</v>
          </cell>
          <cell r="D130">
            <v>12.39</v>
          </cell>
        </row>
        <row r="131">
          <cell r="A131" t="str">
            <v>IM4922</v>
          </cell>
          <cell r="B131" t="str">
            <v>CONCRETO BETUMINOSO USINADO A  QUENTE - CBUQ</v>
          </cell>
          <cell r="C131" t="str">
            <v>T</v>
          </cell>
          <cell r="D131">
            <v>160</v>
          </cell>
        </row>
        <row r="132">
          <cell r="A132" t="str">
            <v>IM4923</v>
          </cell>
          <cell r="B132" t="str">
            <v>CONCRETO USINADO FCK=10 MPA</v>
          </cell>
          <cell r="C132" t="str">
            <v>M3</v>
          </cell>
          <cell r="D132">
            <v>167.25</v>
          </cell>
        </row>
        <row r="133">
          <cell r="A133" t="str">
            <v>IM4924</v>
          </cell>
          <cell r="B133" t="str">
            <v>CONCRETO USINADO FCK=25 MPA</v>
          </cell>
          <cell r="C133" t="str">
            <v>M3</v>
          </cell>
          <cell r="D133">
            <v>262</v>
          </cell>
        </row>
        <row r="134">
          <cell r="A134" t="str">
            <v>IM4929</v>
          </cell>
          <cell r="B134" t="str">
            <v>CONCRETO USINADO FCK=18 MPA</v>
          </cell>
          <cell r="C134" t="str">
            <v>M3</v>
          </cell>
          <cell r="D134">
            <v>223</v>
          </cell>
        </row>
        <row r="135">
          <cell r="A135" t="str">
            <v>IM4948</v>
          </cell>
          <cell r="B135" t="str">
            <v>COPIA HELIOGRAFICA</v>
          </cell>
          <cell r="C135" t="str">
            <v>M2</v>
          </cell>
          <cell r="D135">
            <v>6</v>
          </cell>
        </row>
        <row r="136">
          <cell r="A136" t="str">
            <v>IM5059</v>
          </cell>
          <cell r="B136" t="str">
            <v>MEIO FIO PRE MOLDADO           DIM.=(0,07x0,30x1,00)m</v>
          </cell>
          <cell r="C136" t="str">
            <v>M</v>
          </cell>
          <cell r="D136">
            <v>11</v>
          </cell>
        </row>
        <row r="137">
          <cell r="A137" t="str">
            <v>IM5287</v>
          </cell>
          <cell r="B137" t="str">
            <v>GRAMA TIPO BATATAIS EM PLACA</v>
          </cell>
          <cell r="C137" t="str">
            <v>M2</v>
          </cell>
          <cell r="D137">
            <v>4.1500000000000004</v>
          </cell>
        </row>
        <row r="138">
          <cell r="A138" t="str">
            <v>IM5389</v>
          </cell>
          <cell r="B138" t="str">
            <v>LUBRIFICANTE PARA TUBO DE PVC</v>
          </cell>
          <cell r="C138" t="str">
            <v>KG</v>
          </cell>
          <cell r="D138">
            <v>23.54</v>
          </cell>
        </row>
        <row r="139">
          <cell r="A139" t="str">
            <v>IM5617</v>
          </cell>
          <cell r="B139" t="str">
            <v>PEDRISCO</v>
          </cell>
          <cell r="C139" t="str">
            <v>M3</v>
          </cell>
          <cell r="D139">
            <v>54</v>
          </cell>
        </row>
        <row r="140">
          <cell r="A140" t="str">
            <v>IM5834</v>
          </cell>
          <cell r="B140" t="str">
            <v>SARRAFO DE 1"X4"</v>
          </cell>
          <cell r="C140" t="str">
            <v>M</v>
          </cell>
          <cell r="D140">
            <v>2</v>
          </cell>
        </row>
        <row r="141">
          <cell r="A141" t="str">
            <v>IM6020</v>
          </cell>
          <cell r="B141" t="str">
            <v>TELA SOLDADA EM ACO CA-60 B</v>
          </cell>
          <cell r="C141" t="str">
            <v>M2</v>
          </cell>
          <cell r="D141">
            <v>6.52</v>
          </cell>
        </row>
        <row r="142">
          <cell r="A142" t="str">
            <v>IM6056</v>
          </cell>
          <cell r="B142" t="str">
            <v>TERRA VEGETAL</v>
          </cell>
          <cell r="C142" t="str">
            <v>M3</v>
          </cell>
          <cell r="D142">
            <v>21.61</v>
          </cell>
        </row>
        <row r="143">
          <cell r="A143" t="str">
            <v>IM6160</v>
          </cell>
          <cell r="B143" t="str">
            <v>TUBO PVC PARA ESGOTO DE 100MM  (4')</v>
          </cell>
          <cell r="C143" t="str">
            <v>M</v>
          </cell>
          <cell r="D143">
            <v>7.44</v>
          </cell>
        </row>
        <row r="144">
          <cell r="A144" t="str">
            <v>IM6164</v>
          </cell>
          <cell r="B144" t="str">
            <v>TUBO PVC R-GIDO PARA ESGOTO -  150MM (6')</v>
          </cell>
          <cell r="C144" t="str">
            <v>M</v>
          </cell>
          <cell r="D144">
            <v>12.2</v>
          </cell>
          <cell r="E144">
            <v>11.16</v>
          </cell>
        </row>
        <row r="145">
          <cell r="A145" t="str">
            <v>IM6175</v>
          </cell>
          <cell r="B145" t="str">
            <v>TUBO PVC BRANCO R-GIDO ESGOTO  D=200MM (8')</v>
          </cell>
          <cell r="C145" t="str">
            <v>M</v>
          </cell>
          <cell r="D145">
            <v>23.32</v>
          </cell>
        </row>
        <row r="146">
          <cell r="A146" t="str">
            <v>IM6176</v>
          </cell>
          <cell r="B146" t="str">
            <v>TUBO PVC BRANCO R-GIDO ESGOTO  D=250MM (10')</v>
          </cell>
          <cell r="C146" t="str">
            <v>M</v>
          </cell>
          <cell r="D146">
            <v>39.119999999999997</v>
          </cell>
        </row>
        <row r="147">
          <cell r="A147" t="str">
            <v>IM6177</v>
          </cell>
          <cell r="B147" t="str">
            <v>TUBO PVC BRANCO R-GIDO ESGOTO  D=300MM (12')</v>
          </cell>
          <cell r="C147" t="str">
            <v>M</v>
          </cell>
          <cell r="D147">
            <v>63.25</v>
          </cell>
        </row>
        <row r="148">
          <cell r="A148" t="str">
            <v>IM6274</v>
          </cell>
          <cell r="B148" t="str">
            <v>ESPOLETA</v>
          </cell>
          <cell r="C148" t="str">
            <v>UN</v>
          </cell>
          <cell r="D148">
            <v>1.65</v>
          </cell>
        </row>
        <row r="149">
          <cell r="A149" t="str">
            <v>IM6277</v>
          </cell>
          <cell r="B149" t="str">
            <v>ESTOPIM</v>
          </cell>
          <cell r="C149" t="str">
            <v>M</v>
          </cell>
          <cell r="D149">
            <v>2.3199999999999998</v>
          </cell>
        </row>
        <row r="150">
          <cell r="A150" t="str">
            <v>IM6299</v>
          </cell>
          <cell r="B150" t="str">
            <v>INDENIZAÃ+O DE JAZIDA</v>
          </cell>
          <cell r="C150" t="str">
            <v>M3</v>
          </cell>
          <cell r="D150">
            <v>15</v>
          </cell>
        </row>
        <row r="151">
          <cell r="A151" t="str">
            <v>IM6321</v>
          </cell>
          <cell r="B151" t="str">
            <v>PAPEL VEGETAL GRAMATURA 90/95g</v>
          </cell>
          <cell r="C151" t="str">
            <v>M2</v>
          </cell>
          <cell r="D151">
            <v>6</v>
          </cell>
        </row>
        <row r="152">
          <cell r="A152" t="str">
            <v>IM6343</v>
          </cell>
          <cell r="B152" t="str">
            <v>RETARDO 10 SEGUNDOS</v>
          </cell>
          <cell r="C152" t="str">
            <v>UN</v>
          </cell>
          <cell r="D152">
            <v>18.420000000000002</v>
          </cell>
        </row>
        <row r="153">
          <cell r="A153" t="str">
            <v>IM6413</v>
          </cell>
          <cell r="B153" t="str">
            <v>DINAMITE 60%</v>
          </cell>
          <cell r="C153" t="str">
            <v>KG</v>
          </cell>
          <cell r="D153">
            <v>11.98</v>
          </cell>
        </row>
        <row r="154">
          <cell r="A154" t="str">
            <v>IM6428</v>
          </cell>
          <cell r="B154" t="str">
            <v>PARALELEPIPEDO (11 X 18 CM)</v>
          </cell>
          <cell r="C154" t="str">
            <v>UN</v>
          </cell>
          <cell r="D154">
            <v>0.14000000000000001</v>
          </cell>
        </row>
        <row r="155">
          <cell r="A155" t="str">
            <v>IM6461</v>
          </cell>
          <cell r="B155" t="str">
            <v>OLEO DIESEL</v>
          </cell>
          <cell r="C155" t="str">
            <v>L</v>
          </cell>
          <cell r="D155">
            <v>2.0499999999999998</v>
          </cell>
        </row>
        <row r="156">
          <cell r="A156" t="str">
            <v>IM8757</v>
          </cell>
          <cell r="B156" t="str">
            <v>PAINEL ELETRICO C/1 SOFT START 25CV,380V,60Hz</v>
          </cell>
          <cell r="C156" t="str">
            <v>UN</v>
          </cell>
          <cell r="D156">
            <v>26500</v>
          </cell>
        </row>
        <row r="157">
          <cell r="A157" t="str">
            <v>IN1042</v>
          </cell>
          <cell r="B157" t="str">
            <v>DESMOLDANTE PARA FORMAS</v>
          </cell>
          <cell r="C157" t="str">
            <v>litro</v>
          </cell>
          <cell r="D157">
            <v>6</v>
          </cell>
        </row>
        <row r="158">
          <cell r="A158" t="str">
            <v>IN1278</v>
          </cell>
          <cell r="B158" t="str">
            <v>LUBRIFICANTE P/ANEL DE         NEOPRENE</v>
          </cell>
          <cell r="C158" t="str">
            <v>kg</v>
          </cell>
          <cell r="D158">
            <v>9.32</v>
          </cell>
        </row>
        <row r="159">
          <cell r="A159" t="str">
            <v>IN1346</v>
          </cell>
          <cell r="B159" t="str">
            <v>PEDRA BRITADA Nos MEDIOS 1.2.3 E 4</v>
          </cell>
          <cell r="C159" t="str">
            <v>m3</v>
          </cell>
          <cell r="D159">
            <v>54</v>
          </cell>
        </row>
        <row r="160">
          <cell r="A160" t="str">
            <v>IN1489</v>
          </cell>
          <cell r="B160" t="str">
            <v>SARRAFO PINHO 5X2.5 CM</v>
          </cell>
          <cell r="C160" t="str">
            <v>mt</v>
          </cell>
          <cell r="D160">
            <v>1.31</v>
          </cell>
        </row>
        <row r="161">
          <cell r="A161" t="str">
            <v>IN1525</v>
          </cell>
          <cell r="B161" t="str">
            <v>TABUAS PINHO/CEDRINHO 1'X12'   DE 3a.</v>
          </cell>
          <cell r="C161" t="str">
            <v>m2</v>
          </cell>
          <cell r="D161">
            <v>14.29</v>
          </cell>
        </row>
        <row r="162">
          <cell r="A162" t="str">
            <v>IN1569</v>
          </cell>
          <cell r="B162" t="str">
            <v>TIJOLO COMUM MACICO</v>
          </cell>
          <cell r="C162" t="str">
            <v>un</v>
          </cell>
          <cell r="D162">
            <v>0.13</v>
          </cell>
        </row>
        <row r="163">
          <cell r="A163" t="str">
            <v>IN1720</v>
          </cell>
          <cell r="B163" t="str">
            <v>TUBO E CONCRETO CENTRIFUFADO   CA-3</v>
          </cell>
          <cell r="C163" t="str">
            <v>M3</v>
          </cell>
          <cell r="D163">
            <v>237.07236</v>
          </cell>
        </row>
        <row r="164">
          <cell r="A164" t="str">
            <v>IN1721</v>
          </cell>
          <cell r="B164" t="str">
            <v>Tubo de Fº Fº classe k-7 700mm</v>
          </cell>
          <cell r="C164" t="str">
            <v>m</v>
          </cell>
          <cell r="D164">
            <v>1027.2</v>
          </cell>
        </row>
        <row r="165">
          <cell r="A165" t="str">
            <v>IN1722</v>
          </cell>
          <cell r="B165" t="str">
            <v>ANEL LABIAL NEOPRENE 700MM</v>
          </cell>
          <cell r="C165" t="str">
            <v>un</v>
          </cell>
          <cell r="D165">
            <v>10.199999999999999</v>
          </cell>
        </row>
        <row r="166">
          <cell r="A166" t="str">
            <v>IN1723</v>
          </cell>
          <cell r="B166" t="str">
            <v>Tubo de Fº Fº classe k-7 500mm</v>
          </cell>
          <cell r="C166" t="str">
            <v>m</v>
          </cell>
          <cell r="D166">
            <v>534.26</v>
          </cell>
        </row>
        <row r="167">
          <cell r="A167" t="str">
            <v>IN1724</v>
          </cell>
          <cell r="B167" t="str">
            <v>ANEL LABIAL NEOPRENE 500MM</v>
          </cell>
          <cell r="C167" t="str">
            <v>un</v>
          </cell>
          <cell r="D167">
            <v>10.199999999999999</v>
          </cell>
        </row>
        <row r="168">
          <cell r="A168" t="str">
            <v>IN1725</v>
          </cell>
          <cell r="B168" t="str">
            <v>ANEL PRE-MOLDADO DE CONCRETO   D=0.40M, h = 0.50M</v>
          </cell>
          <cell r="C168" t="str">
            <v>UN</v>
          </cell>
          <cell r="D168">
            <v>17.5</v>
          </cell>
          <cell r="E168">
            <v>17</v>
          </cell>
        </row>
        <row r="169">
          <cell r="A169" t="str">
            <v>IN1726</v>
          </cell>
          <cell r="B169" t="str">
            <v>TUBO PVC BRANCO R-GIDO ESGOTO  D=400MM</v>
          </cell>
          <cell r="C169" t="str">
            <v>M</v>
          </cell>
          <cell r="D169">
            <v>98.22</v>
          </cell>
        </row>
        <row r="170">
          <cell r="A170" t="str">
            <v>IN1728</v>
          </cell>
          <cell r="B170" t="str">
            <v>SELIM 90 ELAST PVC  VT10 DN150</v>
          </cell>
          <cell r="C170" t="str">
            <v>UND</v>
          </cell>
          <cell r="D170">
            <v>22</v>
          </cell>
        </row>
        <row r="171">
          <cell r="A171" t="str">
            <v>IN1729</v>
          </cell>
          <cell r="B171" t="str">
            <v>TUBO PVC DEFOFO JEI DN500, NBR</v>
          </cell>
          <cell r="C171" t="str">
            <v>m</v>
          </cell>
          <cell r="D171">
            <v>331.5</v>
          </cell>
        </row>
        <row r="172">
          <cell r="A172" t="str">
            <v>IN1730</v>
          </cell>
          <cell r="B172" t="str">
            <v>CURVA 45 PVC P/ REDE COLETORA</v>
          </cell>
          <cell r="C172" t="str">
            <v>UND</v>
          </cell>
          <cell r="D172">
            <v>18</v>
          </cell>
        </row>
        <row r="173">
          <cell r="A173" t="str">
            <v>IN1731</v>
          </cell>
          <cell r="B173" t="str">
            <v>TESTE DE ESTANQUEIDADE EM TUBU</v>
          </cell>
          <cell r="C173" t="str">
            <v>M</v>
          </cell>
          <cell r="D173">
            <v>0.56999999999999995</v>
          </cell>
        </row>
        <row r="174">
          <cell r="A174" t="str">
            <v>IN1733</v>
          </cell>
          <cell r="B174" t="str">
            <v>PAINEL ELETRICO C/1 SOFT START</v>
          </cell>
          <cell r="C174" t="str">
            <v>UN</v>
          </cell>
          <cell r="D174">
            <v>22500</v>
          </cell>
        </row>
        <row r="175">
          <cell r="A175" t="str">
            <v>IN1734</v>
          </cell>
          <cell r="B175" t="str">
            <v>SUBESTAÇÃO AÉREA DE 45 KVA / 1</v>
          </cell>
          <cell r="C175" t="str">
            <v>UN</v>
          </cell>
          <cell r="D175">
            <v>5899</v>
          </cell>
        </row>
        <row r="176">
          <cell r="A176" t="str">
            <v>IN1735</v>
          </cell>
          <cell r="B176" t="str">
            <v>BARRACÃO PARA DEPOSITO</v>
          </cell>
          <cell r="C176" t="str">
            <v>M2</v>
          </cell>
          <cell r="D176">
            <v>160</v>
          </cell>
        </row>
        <row r="177">
          <cell r="A177" t="str">
            <v>IN1736</v>
          </cell>
          <cell r="B177" t="str">
            <v>TAMPAO FERRO FUNDIDO,          DIAMETRO 300 mm</v>
          </cell>
          <cell r="C177" t="str">
            <v>UN</v>
          </cell>
          <cell r="D177">
            <v>33</v>
          </cell>
        </row>
        <row r="186">
          <cell r="A186" t="str">
            <v>CC4297</v>
          </cell>
          <cell r="B186" t="str">
            <v>ESCAVADEIRA HIDR-ULICA (CHP)</v>
          </cell>
          <cell r="C186" t="str">
            <v>H</v>
          </cell>
          <cell r="D186">
            <v>124.62374613003095</v>
          </cell>
        </row>
        <row r="187">
          <cell r="A187" t="str">
            <v>CA1074</v>
          </cell>
          <cell r="B187" t="str">
            <v>BATE ESTACA - 80 TONELADAS,    MOTOR DIESEL 68 HP, TORRE DE</v>
          </cell>
          <cell r="C187" t="str">
            <v>H</v>
          </cell>
          <cell r="D187">
            <v>62.260219126191949</v>
          </cell>
        </row>
        <row r="188">
          <cell r="A188" t="str">
            <v>CA1075</v>
          </cell>
          <cell r="B188" t="str">
            <v>BATE ESTACA - 80 TONELADAS,    MOTOR DIESEL 68 HP, TORRE DE</v>
          </cell>
          <cell r="C188" t="str">
            <v>H</v>
          </cell>
          <cell r="D188">
            <v>33.711295126191949</v>
          </cell>
        </row>
        <row r="189">
          <cell r="A189" t="str">
            <v>CA1163</v>
          </cell>
          <cell r="B189" t="str">
            <v>RETIFICADOR DE SOLDA ELÉTRICA  500A, COM DIODO GRANDE, MODELO</v>
          </cell>
          <cell r="C189" t="str">
            <v>H</v>
          </cell>
          <cell r="D189">
            <v>0.66878118000000009</v>
          </cell>
        </row>
        <row r="190">
          <cell r="A190" t="str">
            <v>CA1165</v>
          </cell>
          <cell r="B190" t="str">
            <v>MAÇARICO</v>
          </cell>
          <cell r="C190" t="str">
            <v>H</v>
          </cell>
          <cell r="D190">
            <v>7.4211390000000002E-2</v>
          </cell>
        </row>
        <row r="191">
          <cell r="A191" t="str">
            <v>CC0808</v>
          </cell>
          <cell r="B191" t="str">
            <v>ARMADURA DE TELA DE AÃO</v>
          </cell>
          <cell r="C191" t="str">
            <v>M2</v>
          </cell>
          <cell r="D191">
            <v>5.7084656346749236</v>
          </cell>
        </row>
        <row r="192">
          <cell r="A192" t="str">
            <v>CC0844</v>
          </cell>
          <cell r="B192" t="str">
            <v>CONCRETO PRE-MISTURADO FCK 10  MPa</v>
          </cell>
          <cell r="C192" t="str">
            <v>M3</v>
          </cell>
          <cell r="D192">
            <v>201.04156346749227</v>
          </cell>
        </row>
        <row r="193">
          <cell r="A193" t="str">
            <v>CA0158</v>
          </cell>
          <cell r="B193" t="str">
            <v>CONCRETO MAGRO (CONSUMO MÍNIMO DE CIMENTO 150 KG/M3) -</v>
          </cell>
          <cell r="C193" t="str">
            <v>M3</v>
          </cell>
          <cell r="D193">
            <v>151.15605588854487</v>
          </cell>
        </row>
        <row r="194">
          <cell r="A194" t="str">
            <v>CA0167</v>
          </cell>
          <cell r="B194" t="str">
            <v>LANÇAMENTO OU BOMBEAMENTO E    ADENSAMENTO DE CONCRETO-ALTURA</v>
          </cell>
          <cell r="C194" t="str">
            <v>M3</v>
          </cell>
          <cell r="D194">
            <v>37.374913467492263</v>
          </cell>
        </row>
        <row r="195">
          <cell r="A195" t="str">
            <v>CA0834</v>
          </cell>
          <cell r="B195" t="str">
            <v>ARGAMASSA DE CIMENTO E AREIA,  TRAÇO 1:3</v>
          </cell>
          <cell r="C195" t="str">
            <v>M3</v>
          </cell>
          <cell r="D195">
            <v>229.52321981424149</v>
          </cell>
        </row>
        <row r="196">
          <cell r="A196" t="str">
            <v>CA1109</v>
          </cell>
          <cell r="B196" t="str">
            <v>FURGÃO OU UTILITÁRIO, MOTOR    GASOLINA 86 HP (INCLUSIVE</v>
          </cell>
          <cell r="C196" t="str">
            <v>H</v>
          </cell>
          <cell r="D196">
            <v>36.588582043343649</v>
          </cell>
        </row>
        <row r="197">
          <cell r="A197" t="str">
            <v>CA1180</v>
          </cell>
          <cell r="B197" t="str">
            <v>TEODOLITO AUTOMÁTICO C/ TRIPÉ, WILD MODELO T- 1 (PRECISÃO DE</v>
          </cell>
          <cell r="C197" t="str">
            <v>MÊS</v>
          </cell>
          <cell r="D197">
            <v>450</v>
          </cell>
        </row>
        <row r="198">
          <cell r="A198" t="str">
            <v>CD0047</v>
          </cell>
          <cell r="B198" t="str">
            <v>Armadura em barra de aço CA 50 (A ou B) fyk = 500 MPa</v>
          </cell>
          <cell r="C198" t="str">
            <v>kg</v>
          </cell>
          <cell r="D198">
            <v>5.6290959752321985</v>
          </cell>
        </row>
        <row r="199">
          <cell r="A199" t="str">
            <v>CD0288</v>
          </cell>
          <cell r="B199" t="str">
            <v>Concreto usinado, fck = 20,0   MPa</v>
          </cell>
          <cell r="C199" t="str">
            <v>m³</v>
          </cell>
          <cell r="D199">
            <v>262.19656346749224</v>
          </cell>
        </row>
        <row r="200">
          <cell r="A200" t="str">
            <v>CD0525</v>
          </cell>
          <cell r="B200" t="str">
            <v>Forma plana em compensado para estrutura convencio nal</v>
          </cell>
          <cell r="C200" t="str">
            <v>m²</v>
          </cell>
          <cell r="D200">
            <v>33.406345665634674</v>
          </cell>
        </row>
        <row r="201">
          <cell r="A201" t="str">
            <v>CB0592</v>
          </cell>
          <cell r="B201" t="str">
            <v>ASSENTAMENTO DE GUIAS</v>
          </cell>
          <cell r="C201" t="str">
            <v>M</v>
          </cell>
          <cell r="D201">
            <v>5.1700465015479864</v>
          </cell>
        </row>
        <row r="202">
          <cell r="A202" t="str">
            <v>CB0593</v>
          </cell>
          <cell r="B202" t="str">
            <v>FORNECIMENTO DE GUIAS</v>
          </cell>
          <cell r="C202" t="str">
            <v>M</v>
          </cell>
          <cell r="D202">
            <v>11</v>
          </cell>
        </row>
        <row r="203">
          <cell r="A203" t="str">
            <v>CA0097</v>
          </cell>
          <cell r="B203" t="str">
            <v>CIMBRAMENTO DE MADEIRA</v>
          </cell>
          <cell r="C203" t="str">
            <v>M3</v>
          </cell>
          <cell r="D203">
            <v>9.587479876160991</v>
          </cell>
        </row>
        <row r="204">
          <cell r="A204" t="str">
            <v>CA0122</v>
          </cell>
          <cell r="B204" t="str">
            <v>LASTRO DE CONCRETO SIMPLES,    CONSUMO MÍNIMO DE CIMENTO 150</v>
          </cell>
          <cell r="C204" t="str">
            <v>M3</v>
          </cell>
          <cell r="D204">
            <v>186.07494133746127</v>
          </cell>
        </row>
        <row r="205">
          <cell r="A205" t="str">
            <v>CA0138</v>
          </cell>
          <cell r="B205" t="str">
            <v>FORMA PLANA EM TÁBUA DE PINHO, P/ FUNDAÇÕES</v>
          </cell>
          <cell r="C205" t="str">
            <v>M2</v>
          </cell>
          <cell r="D205">
            <v>18.270959752321982</v>
          </cell>
        </row>
        <row r="206">
          <cell r="A206" t="str">
            <v>CA0149</v>
          </cell>
          <cell r="B206" t="str">
            <v>FORMA CURVA EM TÁBUA DE PINHO, P/ ESTRUTURAS</v>
          </cell>
          <cell r="C206" t="str">
            <v>M2</v>
          </cell>
          <cell r="D206">
            <v>44.195187306501552</v>
          </cell>
        </row>
        <row r="207">
          <cell r="A207" t="str">
            <v>CA0152</v>
          </cell>
          <cell r="B207" t="str">
            <v>DESFORMA DE ESTRUTURAS, ALTURA OU PROFUNDIDADE MAIOR QUE 1.50</v>
          </cell>
          <cell r="C207" t="str">
            <v>M2</v>
          </cell>
          <cell r="D207">
            <v>9.4005696594427235</v>
          </cell>
        </row>
        <row r="208">
          <cell r="A208" t="str">
            <v>CA0154</v>
          </cell>
          <cell r="B208" t="str">
            <v>ARMADURA DE AÇO CA 50,         FORNECIMENTO E COLOCAÇÃO</v>
          </cell>
          <cell r="C208" t="str">
            <v>KG</v>
          </cell>
          <cell r="D208">
            <v>5.4190959752321985</v>
          </cell>
        </row>
        <row r="209">
          <cell r="A209" t="str">
            <v>CA0165</v>
          </cell>
          <cell r="B209" t="str">
            <v>CONCRETO ESTRUTURAL (FCK = 15  MPA) - PREPARO EM BETONEIRA</v>
          </cell>
          <cell r="C209" t="str">
            <v>M3</v>
          </cell>
          <cell r="D209">
            <v>206.95805588854489</v>
          </cell>
        </row>
        <row r="210">
          <cell r="A210" t="str">
            <v>CA0167</v>
          </cell>
          <cell r="B210" t="str">
            <v>LANÇAMENTO OU BOMBEAMENTO E    ADENSAMENTO DE CONCRETO-ALTURA</v>
          </cell>
          <cell r="C210" t="str">
            <v>M3</v>
          </cell>
          <cell r="D210">
            <v>37.374913467492263</v>
          </cell>
        </row>
        <row r="211">
          <cell r="A211" t="str">
            <v>CD0241</v>
          </cell>
          <cell r="B211" t="str">
            <v>Chamine poço de visita tipo    PMSP em alvenaria diam</v>
          </cell>
          <cell r="C211" t="str">
            <v>m</v>
          </cell>
          <cell r="D211">
            <v>172.66016990712072</v>
          </cell>
        </row>
        <row r="212">
          <cell r="A212" t="str">
            <v>CA0154</v>
          </cell>
          <cell r="B212" t="str">
            <v>ARMADURA DE AÇO CA 50,         FORNECIMENTO E COLOCAÇÃO</v>
          </cell>
          <cell r="C212" t="str">
            <v>KG</v>
          </cell>
          <cell r="D212">
            <v>5.4190959752321985</v>
          </cell>
        </row>
        <row r="213">
          <cell r="A213" t="str">
            <v>CB0037</v>
          </cell>
          <cell r="B213" t="str">
            <v>ESCAVACAO QUALQUER TERRENO     EXCETO ROCHA,  PROFUND</v>
          </cell>
          <cell r="C213" t="str">
            <v>M3</v>
          </cell>
          <cell r="D213">
            <v>5.5722065851393188</v>
          </cell>
        </row>
        <row r="214">
          <cell r="A214" t="str">
            <v>CC0769</v>
          </cell>
          <cell r="B214" t="str">
            <v>FORMA CURVA CHAPA COMPENSADA   RESINADA, ESP.= 12mm</v>
          </cell>
          <cell r="C214" t="str">
            <v>M2</v>
          </cell>
          <cell r="D214">
            <v>74.591859133126945</v>
          </cell>
        </row>
        <row r="215">
          <cell r="A215" t="str">
            <v>CC0847</v>
          </cell>
          <cell r="B215" t="str">
            <v>CONCRETO PRE-MISTURADO FCK 25  MPa</v>
          </cell>
          <cell r="C215" t="str">
            <v>M3</v>
          </cell>
          <cell r="D215">
            <v>297.68656346749225</v>
          </cell>
        </row>
        <row r="216">
          <cell r="A216" t="str">
            <v>CC0921</v>
          </cell>
          <cell r="B216" t="str">
            <v>REATERRO APILOADO</v>
          </cell>
          <cell r="C216" t="str">
            <v>M3</v>
          </cell>
          <cell r="D216">
            <v>12.043393188854488</v>
          </cell>
        </row>
        <row r="217">
          <cell r="A217" t="str">
            <v>CB0172</v>
          </cell>
          <cell r="B217" t="str">
            <v>FORMA DE MADEIRA - COMUM</v>
          </cell>
          <cell r="C217" t="str">
            <v>M2</v>
          </cell>
          <cell r="D217">
            <v>20.656047678018577</v>
          </cell>
        </row>
        <row r="218">
          <cell r="A218" t="str">
            <v>CC0846</v>
          </cell>
          <cell r="B218" t="str">
            <v>CONCRETO PRE-MISTURADO FCK 20  MPa</v>
          </cell>
          <cell r="C218" t="str">
            <v>M3</v>
          </cell>
          <cell r="D218">
            <v>259.94656346749224</v>
          </cell>
        </row>
        <row r="219">
          <cell r="A219" t="str">
            <v>CA1100</v>
          </cell>
          <cell r="B219" t="str">
            <v>CAMINHÃO COM CARROCERIA FIXA E GUINDAUTO PARA IÇAMENTO DE</v>
          </cell>
          <cell r="C219" t="str">
            <v>H</v>
          </cell>
          <cell r="D219">
            <v>59.990382043343651</v>
          </cell>
        </row>
        <row r="220">
          <cell r="A220" t="str">
            <v>CC0836</v>
          </cell>
          <cell r="B220" t="str">
            <v>CONCRETO P/VIBR., FCK 15 MPa   COM AGREGADO ADQUIRIDO</v>
          </cell>
          <cell r="C220" t="str">
            <v>M3</v>
          </cell>
          <cell r="D220">
            <v>208.48377188854488</v>
          </cell>
        </row>
        <row r="222">
          <cell r="A222" t="str">
            <v>CA1078</v>
          </cell>
          <cell r="B222" t="str">
            <v>BETONEIRA CAPACIDADE 400 L,    MOTOR DIESEL 7 HP - H.</v>
          </cell>
          <cell r="C222" t="str">
            <v>H</v>
          </cell>
          <cell r="D222">
            <v>3.2417699999999998</v>
          </cell>
        </row>
        <row r="223">
          <cell r="A223" t="str">
            <v>CA1083</v>
          </cell>
          <cell r="B223" t="str">
            <v>VIBRADOR DE IMERSÃO, MOTOR A   GASOLINA 5,0 HP, SEM OPERADOR</v>
          </cell>
          <cell r="C223" t="str">
            <v>H</v>
          </cell>
          <cell r="D223">
            <v>4.6189</v>
          </cell>
        </row>
        <row r="234">
          <cell r="A234" t="str">
            <v>COMPOSIÇÃO DA FABRICAÇÃO DO TUBO DE CONCRETO</v>
          </cell>
        </row>
        <row r="235">
          <cell r="B235" t="str">
            <v>PÁTIO DE PRE-MOLDAGEM (COBERTO E DESCOBERTO)</v>
          </cell>
          <cell r="C235" t="str">
            <v>VB</v>
          </cell>
          <cell r="D235">
            <v>100000</v>
          </cell>
        </row>
        <row r="236">
          <cell r="B236" t="str">
            <v>AQUISIÇÃO DE EQUIPAMENTOS PARA MONTAGEM DO TUBO</v>
          </cell>
          <cell r="C236" t="str">
            <v>VB</v>
          </cell>
          <cell r="D236">
            <v>500000</v>
          </cell>
        </row>
        <row r="237">
          <cell r="B237" t="str">
            <v xml:space="preserve">TERRENO PARA IMPLANTAÇÃO </v>
          </cell>
          <cell r="C237" t="str">
            <v>VB</v>
          </cell>
          <cell r="D237">
            <v>10000</v>
          </cell>
        </row>
        <row r="238">
          <cell r="B238" t="str">
            <v>PESSOAL PARA OPERAÇÃO (15.000X10MES)</v>
          </cell>
          <cell r="C238" t="str">
            <v>VB</v>
          </cell>
          <cell r="D238">
            <v>150000</v>
          </cell>
        </row>
        <row r="239">
          <cell r="B239" t="str">
            <v>RETROESCAVADEIRA E OUTROS EQUIPAMENTOS</v>
          </cell>
          <cell r="C239" t="str">
            <v>VB</v>
          </cell>
          <cell r="D239">
            <v>100000</v>
          </cell>
        </row>
        <row r="240">
          <cell r="B240" t="str">
            <v>CAMINHÃO PARA TRANSPORTE DOS BLOCOS</v>
          </cell>
          <cell r="C240" t="str">
            <v>VB</v>
          </cell>
          <cell r="D240">
            <v>10000</v>
          </cell>
        </row>
        <row r="241">
          <cell r="B241" t="str">
            <v>CONCRETO PARA 5.000 M DE TUBOS = 0,2199*5000=1099,56M3*190=</v>
          </cell>
          <cell r="C241" t="str">
            <v>VB</v>
          </cell>
          <cell r="D241">
            <v>208916</v>
          </cell>
        </row>
        <row r="242">
          <cell r="B242" t="str">
            <v>CUSTOS ADM</v>
          </cell>
          <cell r="C242" t="str">
            <v>VB</v>
          </cell>
          <cell r="D242">
            <v>50000</v>
          </cell>
        </row>
        <row r="243">
          <cell r="D243">
            <v>1128916</v>
          </cell>
        </row>
        <row r="245">
          <cell r="B245" t="str">
            <v>VALOR POR ML DE TUBO</v>
          </cell>
          <cell r="D245">
            <v>225.78319999999999</v>
          </cell>
        </row>
        <row r="246">
          <cell r="B246" t="str">
            <v>RISCOS OPERACIONAIS</v>
          </cell>
          <cell r="D246">
            <v>11.289160000000001</v>
          </cell>
        </row>
        <row r="247">
          <cell r="D247">
            <v>237.07236</v>
          </cell>
        </row>
        <row r="249">
          <cell r="B249" t="str">
            <v>PREÇO DO METRO DE TUBO</v>
          </cell>
          <cell r="D249">
            <v>237.07236</v>
          </cell>
        </row>
      </sheetData>
      <sheetData sheetId="50"/>
      <sheetData sheetId="5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.U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.INF.VAR."/>
      <sheetName val="SIT."/>
      <sheetName val="RESECON"/>
      <sheetName val="DECOFIN"/>
      <sheetName val="235Afrânio"/>
      <sheetName val="270Garanhuns"/>
      <sheetName val="792P.Ferro"/>
      <sheetName val="794P.D'alho"/>
      <sheetName val="838Caetés"/>
      <sheetName val="931Nazaré"/>
      <sheetName val="945Toritama"/>
      <sheetName val="967Tacaratu"/>
      <sheetName val="978Petrolândia"/>
      <sheetName val="1070DupArcoverde"/>
      <sheetName val="1073IBIMIRIM"/>
      <sheetName val="1096T.IBO"/>
      <sheetName val="1121CUSTODIA"/>
      <sheetName val="1141OURICURI"/>
      <sheetName val="1161BELEM"/>
      <sheetName val="1182VIADUTO"/>
      <sheetName val="1207SERRITA"/>
      <sheetName val="1234AC.SERRA"/>
      <sheetName val="1149Pontes e Passarelas"/>
      <sheetName val="945.001 DUPL 1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PLANILHA"/>
      <sheetName val="SERVIÇOS"/>
      <sheetName val="CPU"/>
      <sheetName val="INSUMOS"/>
      <sheetName val="CRONOGRAMA"/>
      <sheetName val="RESUMO"/>
      <sheetName val="2.6.1AF ESG INC"/>
      <sheetName val="2.6.2 PLUV"/>
      <sheetName val="2.7.1 ELE TEL"/>
      <sheetName val="3.6.1 HID"/>
      <sheetName val="3.7.1 ELE TEL"/>
      <sheetName val="4.3.1 HID IMPLA"/>
      <sheetName val="4.3.2 ELE IMPLA"/>
    </sheetNames>
    <sheetDataSet>
      <sheetData sheetId="0"/>
      <sheetData sheetId="1"/>
      <sheetData sheetId="2">
        <row r="2">
          <cell r="C2" t="str">
            <v>AR CONDICIONADO - bloco academico - Verba global conforme cotação em anexo.</v>
          </cell>
          <cell r="D2" t="str">
            <v>vb</v>
          </cell>
          <cell r="E2">
            <v>1</v>
          </cell>
          <cell r="F2">
            <v>3250000</v>
          </cell>
          <cell r="G2">
            <v>3250000</v>
          </cell>
          <cell r="H2">
            <v>9.9957146583257023E-2</v>
          </cell>
          <cell r="I2">
            <v>9.9957146583257023E-2</v>
          </cell>
          <cell r="K2">
            <v>1</v>
          </cell>
          <cell r="M2">
            <v>3433090.05</v>
          </cell>
          <cell r="N2">
            <v>-5.3330978020806552E-2</v>
          </cell>
        </row>
        <row r="3">
          <cell r="C3" t="str">
            <v>INSTALAÇÔES ELÈTRICA - bloco acadêmico  - Verba global conforme cotação em anexo.</v>
          </cell>
          <cell r="D3" t="str">
            <v>vb</v>
          </cell>
          <cell r="E3">
            <v>1</v>
          </cell>
          <cell r="F3">
            <v>3275280.1379999998</v>
          </cell>
          <cell r="G3">
            <v>3275280.1379999998</v>
          </cell>
          <cell r="H3">
            <v>0.10073466364778347</v>
          </cell>
          <cell r="I3">
            <v>0.20069181023104049</v>
          </cell>
          <cell r="K3">
            <v>2</v>
          </cell>
          <cell r="M3">
            <v>3359261.6797751314</v>
          </cell>
          <cell r="N3">
            <v>-2.4999999934733674E-2</v>
          </cell>
        </row>
        <row r="4">
          <cell r="C4" t="str">
            <v>Aço CA-50</v>
          </cell>
          <cell r="D4" t="str">
            <v>kg</v>
          </cell>
          <cell r="E4">
            <v>385855</v>
          </cell>
          <cell r="F4">
            <v>6.1489999999999991</v>
          </cell>
          <cell r="G4">
            <v>2372622.3949999996</v>
          </cell>
          <cell r="H4">
            <v>7.2972481391917934E-2</v>
          </cell>
          <cell r="I4">
            <v>0.27366429162295841</v>
          </cell>
          <cell r="K4">
            <v>3</v>
          </cell>
          <cell r="M4">
            <v>5.3275050000000004</v>
          </cell>
          <cell r="N4">
            <v>0.1541988229011515</v>
          </cell>
        </row>
        <row r="5">
          <cell r="C5" t="str">
            <v>CONCRETO USINADO FCk= 30,0 Mpa</v>
          </cell>
          <cell r="D5" t="str">
            <v>m³</v>
          </cell>
          <cell r="E5">
            <v>4839.8999999999996</v>
          </cell>
          <cell r="F5">
            <v>363.32400000000001</v>
          </cell>
          <cell r="G5">
            <v>1758451.8276</v>
          </cell>
          <cell r="H5">
            <v>5.4083023720310583E-2</v>
          </cell>
          <cell r="I5">
            <v>0.32774731534326901</v>
          </cell>
          <cell r="K5">
            <v>4</v>
          </cell>
          <cell r="M5">
            <v>350.58420000000001</v>
          </cell>
          <cell r="N5">
            <v>3.6338773966425153E-2</v>
          </cell>
        </row>
        <row r="6">
          <cell r="C6" t="str">
            <v>FORMAS de madeira e polipropileno</v>
          </cell>
          <cell r="D6" t="str">
            <v>m²</v>
          </cell>
          <cell r="E6">
            <v>26824.36</v>
          </cell>
          <cell r="F6">
            <v>48.047999999999988</v>
          </cell>
          <cell r="G6">
            <v>1288856.8492799997</v>
          </cell>
          <cell r="H6">
            <v>3.9640139387174075E-2</v>
          </cell>
          <cell r="I6">
            <v>0.3673874547304431</v>
          </cell>
          <cell r="K6">
            <v>5</v>
          </cell>
          <cell r="M6">
            <v>49.494239999999998</v>
          </cell>
          <cell r="N6">
            <v>-2.9220369885465614E-2</v>
          </cell>
        </row>
        <row r="7">
          <cell r="C7" t="str">
            <v>Piso granitina Tecnogran 40x40cm linea Regia ref 01-6313-11000 aplicado com cera acrilica</v>
          </cell>
          <cell r="D7" t="str">
            <v>m²</v>
          </cell>
          <cell r="E7">
            <v>6600.4687499999964</v>
          </cell>
          <cell r="F7">
            <v>121.19900000000001</v>
          </cell>
          <cell r="G7">
            <v>799970.21203124966</v>
          </cell>
          <cell r="H7">
            <v>2.46039199219221E-2</v>
          </cell>
          <cell r="I7">
            <v>0.39199137465236522</v>
          </cell>
          <cell r="K7">
            <v>6</v>
          </cell>
          <cell r="M7">
            <v>166.871205</v>
          </cell>
          <cell r="N7">
            <v>-0.27369734041292504</v>
          </cell>
        </row>
        <row r="8">
          <cell r="C8" t="str">
            <v>ESTRUTURA METÁLICA para coberturas e fechamentos verticais</v>
          </cell>
          <cell r="D8" t="str">
            <v>kg</v>
          </cell>
          <cell r="E8">
            <v>105837</v>
          </cell>
          <cell r="F8">
            <v>12.415000000000001</v>
          </cell>
          <cell r="G8">
            <v>1313966.355</v>
          </cell>
          <cell r="H8">
            <v>4.04124084776009E-2</v>
          </cell>
          <cell r="I8">
            <v>0.43240378312996613</v>
          </cell>
          <cell r="K8">
            <v>7</v>
          </cell>
          <cell r="M8">
            <v>8.5927499999999988</v>
          </cell>
          <cell r="N8">
            <v>0.44482267027435962</v>
          </cell>
        </row>
        <row r="9">
          <cell r="C9" t="str">
            <v>INSTALAÇÕES HIDRÁULICAS  - agua fria / esgoto / incendio - Verba global conforme cotação em anexo.</v>
          </cell>
          <cell r="D9" t="str">
            <v>vb</v>
          </cell>
          <cell r="E9">
            <v>1</v>
          </cell>
          <cell r="F9">
            <v>666337.38599999994</v>
          </cell>
          <cell r="G9">
            <v>666337.38599999994</v>
          </cell>
          <cell r="H9">
            <v>2.0493902697325019E-2</v>
          </cell>
          <cell r="I9">
            <v>0.45289768582729117</v>
          </cell>
          <cell r="K9">
            <v>8</v>
          </cell>
          <cell r="M9">
            <v>683422.95598346635</v>
          </cell>
          <cell r="N9">
            <v>-2.4999994269843895E-2</v>
          </cell>
        </row>
        <row r="10">
          <cell r="C10" t="str">
            <v>Forro mineral Thermacoustic</v>
          </cell>
          <cell r="D10" t="str">
            <v>m²</v>
          </cell>
          <cell r="E10">
            <v>4141.7449999999999</v>
          </cell>
          <cell r="F10">
            <v>149.5</v>
          </cell>
          <cell r="G10">
            <v>619190.87749999994</v>
          </cell>
          <cell r="H10">
            <v>1.9043862555471705E-2</v>
          </cell>
          <cell r="I10">
            <v>0.47194154838276287</v>
          </cell>
          <cell r="K10">
            <v>9</v>
          </cell>
          <cell r="M10">
            <v>160.85628</v>
          </cell>
          <cell r="N10">
            <v>-7.0598922218019666E-2</v>
          </cell>
        </row>
        <row r="11">
          <cell r="C11" t="str">
            <v>INSTALAÇÔES ELÈTRICA - bloco administrativo  - Verba global conforme cotação em anexo.</v>
          </cell>
          <cell r="D11" t="str">
            <v>vb</v>
          </cell>
          <cell r="E11">
            <v>1</v>
          </cell>
          <cell r="F11">
            <v>600842.95700000005</v>
          </cell>
          <cell r="G11">
            <v>600842.95700000005</v>
          </cell>
          <cell r="H11">
            <v>1.8479553085035877E-2</v>
          </cell>
          <cell r="I11">
            <v>0.49042110146779871</v>
          </cell>
          <cell r="K11">
            <v>10</v>
          </cell>
          <cell r="M11">
            <v>616249.19015376817</v>
          </cell>
          <cell r="N11">
            <v>-2.5000005517125112E-2</v>
          </cell>
        </row>
        <row r="12">
          <cell r="C12" t="str">
            <v>AR CONDICIONADO - bloco administrativo - Verba global conforme cotação em anexo.</v>
          </cell>
          <cell r="D12" t="str">
            <v>vb</v>
          </cell>
          <cell r="E12">
            <v>1</v>
          </cell>
          <cell r="F12">
            <v>585000</v>
          </cell>
          <cell r="G12">
            <v>585000</v>
          </cell>
          <cell r="H12">
            <v>1.7992286384986265E-2</v>
          </cell>
          <cell r="I12">
            <v>0.508413387852785</v>
          </cell>
          <cell r="K12">
            <v>11</v>
          </cell>
          <cell r="M12">
            <v>572850</v>
          </cell>
          <cell r="N12">
            <v>2.1209740769835062E-2</v>
          </cell>
        </row>
        <row r="13">
          <cell r="C13" t="str">
            <v>COBERTURA DE VIDRO laminado 10 mm</v>
          </cell>
          <cell r="D13" t="str">
            <v>m</v>
          </cell>
          <cell r="E13">
            <v>1541.3747499999999</v>
          </cell>
          <cell r="F13">
            <v>331.5</v>
          </cell>
          <cell r="G13">
            <v>510965.72962499998</v>
          </cell>
          <cell r="H13">
            <v>1.5715285026199077E-2</v>
          </cell>
          <cell r="I13">
            <v>0.52412867287898413</v>
          </cell>
          <cell r="K13">
            <v>12</v>
          </cell>
          <cell r="M13">
            <v>355.73984999999999</v>
          </cell>
          <cell r="N13">
            <v>-6.8139259630316862E-2</v>
          </cell>
        </row>
        <row r="14">
          <cell r="C14" t="str">
            <v>Granito verde labrado flameado</v>
          </cell>
          <cell r="D14" t="str">
            <v>m²</v>
          </cell>
          <cell r="E14">
            <v>2530.0500000000002</v>
          </cell>
          <cell r="F14">
            <v>164.55400000000003</v>
          </cell>
          <cell r="G14">
            <v>416329.8477000001</v>
          </cell>
          <cell r="H14">
            <v>1.280465957339507E-2</v>
          </cell>
          <cell r="I14">
            <v>0.53693333245237918</v>
          </cell>
          <cell r="K14">
            <v>13</v>
          </cell>
          <cell r="M14">
            <v>206.226</v>
          </cell>
          <cell r="N14">
            <v>-0.20206957415650773</v>
          </cell>
        </row>
        <row r="15">
          <cell r="C15" t="str">
            <v>Esquadria da cobertura de vidro</v>
          </cell>
          <cell r="D15" t="str">
            <v>m²</v>
          </cell>
          <cell r="E15">
            <v>1480.3</v>
          </cell>
          <cell r="F15">
            <v>351</v>
          </cell>
          <cell r="G15">
            <v>519585.3</v>
          </cell>
          <cell r="H15">
            <v>1.59803889214171E-2</v>
          </cell>
          <cell r="I15">
            <v>0.55291372137379624</v>
          </cell>
          <cell r="K15">
            <v>14</v>
          </cell>
          <cell r="M15">
            <v>343.71</v>
          </cell>
          <cell r="N15">
            <v>2.1209740769835062E-2</v>
          </cell>
        </row>
        <row r="16">
          <cell r="C16" t="str">
            <v>Rede de Água Fria/Esgoto/Águas pluviais Externas (vb global conforme cotação anexa)</v>
          </cell>
          <cell r="D16" t="str">
            <v>vb</v>
          </cell>
          <cell r="E16">
            <v>1</v>
          </cell>
          <cell r="F16">
            <v>474193.08299999998</v>
          </cell>
          <cell r="G16">
            <v>474193.08299999998</v>
          </cell>
          <cell r="H16">
            <v>1.4584303848060788E-2</v>
          </cell>
          <cell r="I16">
            <v>0.56749802522185699</v>
          </cell>
          <cell r="K16">
            <v>15</v>
          </cell>
          <cell r="M16">
            <v>486351.87508679996</v>
          </cell>
          <cell r="N16">
            <v>-2.4999990150402884E-2</v>
          </cell>
        </row>
        <row r="17">
          <cell r="C17" t="str">
            <v>Pavimento de concreto intertravado e=8 cm</v>
          </cell>
          <cell r="D17" t="str">
            <v>m²</v>
          </cell>
          <cell r="E17">
            <v>8660</v>
          </cell>
          <cell r="F17">
            <v>51.194000000000003</v>
          </cell>
          <cell r="G17">
            <v>443340.04000000004</v>
          </cell>
          <cell r="H17">
            <v>1.3635386266002164E-2</v>
          </cell>
          <cell r="I17">
            <v>0.58113341148785913</v>
          </cell>
          <cell r="K17">
            <v>16</v>
          </cell>
          <cell r="M17">
            <v>52.702199999999998</v>
          </cell>
          <cell r="N17">
            <v>-2.8617401171108559E-2</v>
          </cell>
        </row>
        <row r="18">
          <cell r="C18" t="str">
            <v>Brise metalico</v>
          </cell>
          <cell r="D18" t="str">
            <v>m²</v>
          </cell>
          <cell r="E18">
            <v>1329.92</v>
          </cell>
          <cell r="F18">
            <v>286</v>
          </cell>
          <cell r="G18">
            <v>380357.12</v>
          </cell>
          <cell r="H18">
            <v>1.1698280737792456E-2</v>
          </cell>
          <cell r="I18">
            <v>0.59283169222565157</v>
          </cell>
          <cell r="K18">
            <v>17</v>
          </cell>
          <cell r="M18">
            <v>301.59406799999999</v>
          </cell>
          <cell r="N18">
            <v>-5.1705486462021555E-2</v>
          </cell>
        </row>
        <row r="19">
          <cell r="C19" t="str">
            <v>Pintura em paredes internas com duas demãos de tinta latex acrílica com emassamento</v>
          </cell>
          <cell r="D19" t="str">
            <v>m²</v>
          </cell>
          <cell r="E19">
            <v>24650.436750000008</v>
          </cell>
          <cell r="F19">
            <v>15.339999999999998</v>
          </cell>
          <cell r="G19">
            <v>378137.69974500005</v>
          </cell>
          <cell r="H19">
            <v>1.1630020148328184E-2</v>
          </cell>
          <cell r="I19">
            <v>0.60446171237397972</v>
          </cell>
          <cell r="K19">
            <v>18</v>
          </cell>
          <cell r="M19">
            <v>16.028342999999996</v>
          </cell>
          <cell r="N19">
            <v>-4.2945362474461568E-2</v>
          </cell>
        </row>
        <row r="20">
          <cell r="C20" t="str">
            <v>Rodapé para granitina tipo Tecnogran</v>
          </cell>
          <cell r="D20" t="str">
            <v>m</v>
          </cell>
          <cell r="E20">
            <v>3700.4750000000026</v>
          </cell>
          <cell r="F20">
            <v>86.45</v>
          </cell>
          <cell r="G20">
            <v>319906.06375000026</v>
          </cell>
          <cell r="H20">
            <v>9.8390453252712434E-3</v>
          </cell>
          <cell r="I20">
            <v>0.61430075769925097</v>
          </cell>
          <cell r="K20">
            <v>19</v>
          </cell>
          <cell r="M20">
            <v>103.61710799999999</v>
          </cell>
          <cell r="N20">
            <v>-0.16567831636451369</v>
          </cell>
        </row>
        <row r="21">
          <cell r="C21" t="str">
            <v>Emboço em argamassa de cal em paredes internas</v>
          </cell>
          <cell r="D21" t="str">
            <v>m²</v>
          </cell>
          <cell r="E21">
            <v>20568.777650000004</v>
          </cell>
          <cell r="F21">
            <v>20.241</v>
          </cell>
          <cell r="G21">
            <v>416332.62841365009</v>
          </cell>
          <cell r="H21">
            <v>1.2804745097149508E-2</v>
          </cell>
          <cell r="I21">
            <v>0.62710550279640043</v>
          </cell>
          <cell r="K21">
            <v>20</v>
          </cell>
          <cell r="M21">
            <v>17.769807</v>
          </cell>
          <cell r="N21">
            <v>0.13906695778969347</v>
          </cell>
        </row>
        <row r="22">
          <cell r="C22" t="str">
            <v>Esquadrias em aluminio Fixo-correr-basculante</v>
          </cell>
          <cell r="D22" t="str">
            <v>m²</v>
          </cell>
          <cell r="E22">
            <v>764.39199999999994</v>
          </cell>
          <cell r="F22">
            <v>563.42000000000007</v>
          </cell>
          <cell r="G22">
            <v>430673.74064000003</v>
          </cell>
          <cell r="H22">
            <v>1.3245820991603723E-2</v>
          </cell>
          <cell r="I22">
            <v>0.64035132378800419</v>
          </cell>
          <cell r="K22">
            <v>21</v>
          </cell>
          <cell r="M22">
            <v>465.92181899999997</v>
          </cell>
          <cell r="N22">
            <v>0.20925867178587776</v>
          </cell>
        </row>
        <row r="23">
          <cell r="C23" t="str">
            <v xml:space="preserve">FORMAS de madeira </v>
          </cell>
          <cell r="D23" t="str">
            <v>m²</v>
          </cell>
          <cell r="E23">
            <v>7073.4</v>
          </cell>
          <cell r="F23">
            <v>38.037999999999997</v>
          </cell>
          <cell r="G23">
            <v>269057.98919999995</v>
          </cell>
          <cell r="H23">
            <v>8.2751596510340867E-3</v>
          </cell>
          <cell r="I23">
            <v>0.64862648343903828</v>
          </cell>
          <cell r="K23">
            <v>22</v>
          </cell>
          <cell r="M23">
            <v>49.494239999999998</v>
          </cell>
          <cell r="N23">
            <v>-0.23146612615932682</v>
          </cell>
        </row>
        <row r="24">
          <cell r="C24" t="str">
            <v>Rede Elétrica Externa (vb global conforme cotação anexa)</v>
          </cell>
          <cell r="D24" t="str">
            <v>vb</v>
          </cell>
          <cell r="E24">
            <v>1</v>
          </cell>
          <cell r="F24">
            <v>333433.54200000002</v>
          </cell>
          <cell r="G24">
            <v>333433.54200000002</v>
          </cell>
          <cell r="H24">
            <v>1.0255097056451874E-2</v>
          </cell>
          <cell r="I24">
            <v>0.65888158049549017</v>
          </cell>
          <cell r="K24">
            <v>23</v>
          </cell>
          <cell r="M24">
            <v>341983.12264004577</v>
          </cell>
          <cell r="N24">
            <v>-2.5000007526817636E-2</v>
          </cell>
        </row>
        <row r="25">
          <cell r="C25" t="str">
            <v>Elevador para 08 passageiros para 3 paradas</v>
          </cell>
          <cell r="D25" t="str">
            <v>unid</v>
          </cell>
          <cell r="E25">
            <v>3</v>
          </cell>
          <cell r="F25">
            <v>114400</v>
          </cell>
          <cell r="G25">
            <v>343200</v>
          </cell>
          <cell r="H25">
            <v>1.0555474679191941E-2</v>
          </cell>
          <cell r="I25">
            <v>0.66943705517468211</v>
          </cell>
          <cell r="K25">
            <v>24</v>
          </cell>
          <cell r="M25">
            <v>108268.65</v>
          </cell>
          <cell r="N25">
            <v>5.6630889920581851E-2</v>
          </cell>
        </row>
        <row r="26">
          <cell r="C26" t="str">
            <v>Piso granito Kinawa</v>
          </cell>
          <cell r="D26" t="str">
            <v>m²</v>
          </cell>
          <cell r="E26">
            <v>1287.7637</v>
          </cell>
          <cell r="F26">
            <v>262.28800000000001</v>
          </cell>
          <cell r="G26">
            <v>337764.96534559998</v>
          </cell>
          <cell r="H26">
            <v>1.0388314508227343E-2</v>
          </cell>
          <cell r="I26">
            <v>0.67982536968290941</v>
          </cell>
          <cell r="K26">
            <v>25</v>
          </cell>
          <cell r="M26">
            <v>252.05399999999997</v>
          </cell>
          <cell r="N26">
            <v>4.0602410594555272E-2</v>
          </cell>
        </row>
        <row r="27">
          <cell r="C27" t="str">
            <v>TRANSPORTE DE MATERIAL de 1ª / 2ª Categoria, distância até 1 km</v>
          </cell>
          <cell r="D27" t="str">
            <v>m³</v>
          </cell>
          <cell r="E27">
            <v>61841</v>
          </cell>
          <cell r="F27">
            <v>4.758</v>
          </cell>
          <cell r="G27">
            <v>294239.478</v>
          </cell>
          <cell r="H27">
            <v>9.0496426563160086E-3</v>
          </cell>
          <cell r="I27">
            <v>0.68887501233922543</v>
          </cell>
          <cell r="K27">
            <v>26</v>
          </cell>
          <cell r="M27">
            <v>5.247306</v>
          </cell>
          <cell r="N27">
            <v>-9.324899291179134E-2</v>
          </cell>
        </row>
        <row r="28">
          <cell r="C28" t="str">
            <v>Esquadrias em aluminio Fixo-basculante</v>
          </cell>
          <cell r="D28" t="str">
            <v>m²</v>
          </cell>
          <cell r="E28">
            <v>700.13124999999991</v>
          </cell>
          <cell r="F28">
            <v>563.42000000000007</v>
          </cell>
          <cell r="G28">
            <v>394467.948875</v>
          </cell>
          <cell r="H28">
            <v>1.2132274027106189E-2</v>
          </cell>
          <cell r="I28">
            <v>0.70100728636633158</v>
          </cell>
          <cell r="K28">
            <v>27</v>
          </cell>
          <cell r="M28">
            <v>442.72139399999998</v>
          </cell>
          <cell r="N28">
            <v>0.2726288081754642</v>
          </cell>
        </row>
        <row r="29">
          <cell r="C29" t="str">
            <v>DIVISÓRIA SANITÁRIA em granito e=2cm e h=2,10m</v>
          </cell>
          <cell r="D29" t="str">
            <v>m²</v>
          </cell>
          <cell r="E29">
            <v>599.86500000000001</v>
          </cell>
          <cell r="F29">
            <v>433.18599999999998</v>
          </cell>
          <cell r="G29">
            <v>259853.11989</v>
          </cell>
          <cell r="H29">
            <v>7.9920542753727352E-3</v>
          </cell>
          <cell r="I29">
            <v>0.70899934064170433</v>
          </cell>
          <cell r="K29">
            <v>28</v>
          </cell>
          <cell r="M29">
            <v>510.386436</v>
          </cell>
          <cell r="N29">
            <v>-0.15125879246524498</v>
          </cell>
        </row>
        <row r="30">
          <cell r="C30" t="str">
            <v>Estaca Ø 50cm x130 t - escavada tipo hélice contínua</v>
          </cell>
          <cell r="D30" t="str">
            <v>m</v>
          </cell>
          <cell r="E30">
            <v>3172</v>
          </cell>
          <cell r="F30">
            <v>127.43899999999999</v>
          </cell>
          <cell r="G30">
            <v>404236.50799999997</v>
          </cell>
          <cell r="H30">
            <v>1.2432716272141523E-2</v>
          </cell>
          <cell r="I30">
            <v>0.72143205691384582</v>
          </cell>
          <cell r="K30">
            <v>29</v>
          </cell>
          <cell r="M30">
            <v>87.703334999999996</v>
          </cell>
          <cell r="N30">
            <v>0.45306903095532225</v>
          </cell>
        </row>
        <row r="31">
          <cell r="C31" t="str">
            <v>ESCAVAÇÃO e carga de material de 1ª / 2ª Categoria</v>
          </cell>
          <cell r="D31" t="str">
            <v>m³</v>
          </cell>
          <cell r="E31">
            <v>61841</v>
          </cell>
          <cell r="F31">
            <v>7.15</v>
          </cell>
          <cell r="G31">
            <v>442163.15</v>
          </cell>
          <cell r="H31">
            <v>1.3599189784081435E-2</v>
          </cell>
          <cell r="I31">
            <v>0.7350312466979273</v>
          </cell>
          <cell r="K31">
            <v>30</v>
          </cell>
          <cell r="M31">
            <v>4.4796870000000002</v>
          </cell>
          <cell r="N31">
            <v>0.59609365565049521</v>
          </cell>
        </row>
        <row r="32">
          <cell r="C32" t="str">
            <v>DRY-WALL, espessura 10cm</v>
          </cell>
          <cell r="D32" t="str">
            <v>m²</v>
          </cell>
          <cell r="E32">
            <v>3141.3590500000018</v>
          </cell>
          <cell r="F32">
            <v>91.65</v>
          </cell>
          <cell r="G32">
            <v>287905.55693250021</v>
          </cell>
          <cell r="H32">
            <v>8.8548362942880536E-3</v>
          </cell>
          <cell r="I32">
            <v>0.74388608299221537</v>
          </cell>
          <cell r="K32">
            <v>31</v>
          </cell>
          <cell r="M32">
            <v>88.161614999999998</v>
          </cell>
          <cell r="N32">
            <v>3.9568070525931365E-2</v>
          </cell>
        </row>
        <row r="33">
          <cell r="C33" t="str">
            <v>Pastilha Cerâmica 5x5cm  na cor branca</v>
          </cell>
          <cell r="D33" t="str">
            <v>m²</v>
          </cell>
          <cell r="E33">
            <v>3723.9330000000009</v>
          </cell>
          <cell r="F33">
            <v>90.206999999999994</v>
          </cell>
          <cell r="G33">
            <v>335924.82413100003</v>
          </cell>
          <cell r="H33">
            <v>1.0331719042036063E-2</v>
          </cell>
          <cell r="I33">
            <v>0.75421780203425148</v>
          </cell>
          <cell r="K33">
            <v>32</v>
          </cell>
          <cell r="M33">
            <v>73.324799999999996</v>
          </cell>
          <cell r="N33">
            <v>0.2302386095836606</v>
          </cell>
        </row>
        <row r="34">
          <cell r="C34" t="str">
            <v>Alvenaria com BLOCO CERÂMICO, espessura 15 cm</v>
          </cell>
          <cell r="D34" t="str">
            <v>m²</v>
          </cell>
          <cell r="E34">
            <v>7141.4543250000015</v>
          </cell>
          <cell r="F34">
            <v>35.073999999999998</v>
          </cell>
          <cell r="G34">
            <v>250479.36899505003</v>
          </cell>
          <cell r="H34">
            <v>7.7037547700676738E-3</v>
          </cell>
          <cell r="I34">
            <v>0.76192155680431917</v>
          </cell>
          <cell r="K34">
            <v>33</v>
          </cell>
          <cell r="M34">
            <v>37.808099999999996</v>
          </cell>
          <cell r="N34">
            <v>-7.2315191718176797E-2</v>
          </cell>
        </row>
        <row r="35">
          <cell r="C35" t="str">
            <v>Estaca Ø 40cm x 80 t - escavada tipo hélice contínua</v>
          </cell>
          <cell r="D35" t="str">
            <v>m</v>
          </cell>
          <cell r="E35">
            <v>3119</v>
          </cell>
          <cell r="F35">
            <v>102.75199999999998</v>
          </cell>
          <cell r="G35">
            <v>320483.48799999995</v>
          </cell>
          <cell r="H35">
            <v>9.8568046115475351E-3</v>
          </cell>
          <cell r="I35">
            <v>0.77177836141586675</v>
          </cell>
          <cell r="K35">
            <v>34</v>
          </cell>
          <cell r="M35">
            <v>71.755190999999996</v>
          </cell>
          <cell r="N35">
            <v>0.43198002218403952</v>
          </cell>
        </row>
        <row r="36">
          <cell r="C36" t="str">
            <v>Vidro temperado incolor 10mm</v>
          </cell>
          <cell r="D36" t="str">
            <v>m²</v>
          </cell>
          <cell r="E36">
            <v>568.31689999999992</v>
          </cell>
          <cell r="F36">
            <v>271.12799999999999</v>
          </cell>
          <cell r="G36">
            <v>154086.62446319996</v>
          </cell>
          <cell r="H36">
            <v>4.7390951716884174E-3</v>
          </cell>
          <cell r="I36">
            <v>0.77651745658755522</v>
          </cell>
          <cell r="K36">
            <v>35</v>
          </cell>
          <cell r="M36">
            <v>371.20679999999999</v>
          </cell>
          <cell r="N36">
            <v>-0.26960389734239787</v>
          </cell>
        </row>
        <row r="37">
          <cell r="C37" t="str">
            <v>Vidro cristal incolor 6mm</v>
          </cell>
          <cell r="D37" t="str">
            <v>m²</v>
          </cell>
          <cell r="E37">
            <v>2067.0915999999997</v>
          </cell>
          <cell r="F37">
            <v>97.460999999999999</v>
          </cell>
          <cell r="G37">
            <v>201460.81442759998</v>
          </cell>
          <cell r="H37">
            <v>6.1961378949298316E-3</v>
          </cell>
          <cell r="I37">
            <v>0.78271359448248501</v>
          </cell>
          <cell r="K37">
            <v>36</v>
          </cell>
          <cell r="M37">
            <v>100.535175</v>
          </cell>
          <cell r="N37">
            <v>-3.0578103633877363E-2</v>
          </cell>
        </row>
        <row r="38">
          <cell r="C38" t="str">
            <v>Base de brita graduada simples</v>
          </cell>
          <cell r="D38" t="str">
            <v>m³</v>
          </cell>
          <cell r="E38">
            <v>1397.36</v>
          </cell>
          <cell r="F38">
            <v>94.432000000000002</v>
          </cell>
          <cell r="G38">
            <v>131955.49951999998</v>
          </cell>
          <cell r="H38">
            <v>4.0584292947653967E-3</v>
          </cell>
          <cell r="I38">
            <v>0.78677202377725042</v>
          </cell>
          <cell r="K38">
            <v>37</v>
          </cell>
          <cell r="M38">
            <v>143.77389299999999</v>
          </cell>
          <cell r="N38">
            <v>-0.34319090879732939</v>
          </cell>
        </row>
        <row r="39">
          <cell r="C39" t="str">
            <v>COMPACTAÇÃO de aterro a 100% PN</v>
          </cell>
          <cell r="D39" t="str">
            <v>m³</v>
          </cell>
          <cell r="E39">
            <v>35270</v>
          </cell>
          <cell r="F39">
            <v>5.3950000000000005</v>
          </cell>
          <cell r="G39">
            <v>190281.65000000002</v>
          </cell>
          <cell r="H39">
            <v>5.8523110095858493E-3</v>
          </cell>
          <cell r="I39">
            <v>0.79262433478683625</v>
          </cell>
          <cell r="K39">
            <v>38</v>
          </cell>
          <cell r="M39">
            <v>4.8692250000000001</v>
          </cell>
          <cell r="N39">
            <v>0.1079791958679257</v>
          </cell>
        </row>
        <row r="40">
          <cell r="C40" t="str">
            <v>CONSTRUÇÕES E INSTALAÇÕES PROVISÓRIAS de água/esgoto/energia.</v>
          </cell>
          <cell r="D40" t="str">
            <v>m²</v>
          </cell>
          <cell r="E40">
            <v>382</v>
          </cell>
          <cell r="F40">
            <v>322.39999999999998</v>
          </cell>
          <cell r="G40">
            <v>123156.79999999999</v>
          </cell>
          <cell r="H40">
            <v>3.7878160954845745E-3</v>
          </cell>
          <cell r="I40">
            <v>0.79641215088232087</v>
          </cell>
          <cell r="K40">
            <v>39</v>
          </cell>
          <cell r="M40">
            <v>448.43843699999996</v>
          </cell>
          <cell r="N40">
            <v>-0.28106073565678757</v>
          </cell>
        </row>
        <row r="41">
          <cell r="C41" t="str">
            <v>Montacarga para 04 paradas</v>
          </cell>
          <cell r="D41" t="str">
            <v>unid</v>
          </cell>
          <cell r="E41">
            <v>1</v>
          </cell>
          <cell r="F41">
            <v>149500</v>
          </cell>
          <cell r="G41">
            <v>149500</v>
          </cell>
          <cell r="H41">
            <v>4.5980287428298234E-3</v>
          </cell>
          <cell r="I41">
            <v>0.80101017962515064</v>
          </cell>
          <cell r="K41">
            <v>40</v>
          </cell>
          <cell r="M41">
            <v>154669.5</v>
          </cell>
          <cell r="N41">
            <v>-3.3422879106740466E-2</v>
          </cell>
        </row>
        <row r="42">
          <cell r="C42" t="str">
            <v>Piso cerâmico cargo plus white 41x41cm Eliane</v>
          </cell>
          <cell r="D42" t="str">
            <v>m²</v>
          </cell>
          <cell r="E42">
            <v>4347.2733999999991</v>
          </cell>
          <cell r="F42">
            <v>39.65</v>
          </cell>
          <cell r="G42">
            <v>172369.39030999996</v>
          </cell>
          <cell r="H42">
            <v>5.3014007426717873E-3</v>
          </cell>
          <cell r="I42">
            <v>0.80631158036782247</v>
          </cell>
          <cell r="K42">
            <v>41</v>
          </cell>
          <cell r="M42">
            <v>35.195903999999999</v>
          </cell>
          <cell r="N42">
            <v>0.12655154417968628</v>
          </cell>
        </row>
        <row r="43">
          <cell r="C43" t="str">
            <v>Pintura tetos com duas demãos de tinta latex com emassamento</v>
          </cell>
          <cell r="D43" t="str">
            <v>m²</v>
          </cell>
          <cell r="E43">
            <v>10216.660300000007</v>
          </cell>
          <cell r="F43">
            <v>14.741999999999997</v>
          </cell>
          <cell r="G43">
            <v>150614.00614260006</v>
          </cell>
          <cell r="H43">
            <v>4.632291165996138E-3</v>
          </cell>
          <cell r="I43">
            <v>0.81094387153381864</v>
          </cell>
          <cell r="K43">
            <v>42</v>
          </cell>
          <cell r="M43">
            <v>14.481648</v>
          </cell>
          <cell r="N43">
            <v>1.7978064374993608E-2</v>
          </cell>
        </row>
        <row r="44">
          <cell r="C44" t="str">
            <v>Esquadrias em aluminio Strutural Glasing</v>
          </cell>
          <cell r="D44" t="str">
            <v>m²</v>
          </cell>
          <cell r="E44">
            <v>264.15550000000002</v>
          </cell>
          <cell r="F44">
            <v>537.12099999999998</v>
          </cell>
          <cell r="G44">
            <v>141883.4663155</v>
          </cell>
          <cell r="H44">
            <v>4.3637742893043209E-3</v>
          </cell>
          <cell r="I44">
            <v>0.81530764582312298</v>
          </cell>
          <cell r="K44">
            <v>43</v>
          </cell>
          <cell r="M44">
            <v>558.72351900000001</v>
          </cell>
          <cell r="N44">
            <v>-3.8664058815107816E-2</v>
          </cell>
        </row>
        <row r="45">
          <cell r="C45" t="str">
            <v>Alvenaria com BLOCO CERÂMICO, espessura 20 cm</v>
          </cell>
          <cell r="D45" t="str">
            <v>m²</v>
          </cell>
          <cell r="E45">
            <v>3464.1194500000011</v>
          </cell>
          <cell r="F45">
            <v>40.000999999999991</v>
          </cell>
          <cell r="G45">
            <v>138568.24211945001</v>
          </cell>
          <cell r="H45">
            <v>4.2618111044055735E-3</v>
          </cell>
          <cell r="I45">
            <v>0.81956945692752858</v>
          </cell>
          <cell r="K45">
            <v>44</v>
          </cell>
          <cell r="M45">
            <v>42.390899999999995</v>
          </cell>
          <cell r="N45">
            <v>-5.6377665961326762E-2</v>
          </cell>
        </row>
        <row r="46">
          <cell r="C46" t="str">
            <v>Forro de gesso acartonado</v>
          </cell>
          <cell r="D46" t="str">
            <v>m²</v>
          </cell>
          <cell r="E46">
            <v>3653.3724999999995</v>
          </cell>
          <cell r="F46">
            <v>45.408999999999999</v>
          </cell>
          <cell r="G46">
            <v>165895.99185249998</v>
          </cell>
          <cell r="H46">
            <v>5.1023046077462008E-3</v>
          </cell>
          <cell r="I46">
            <v>0.82467176153527477</v>
          </cell>
          <cell r="K46">
            <v>45</v>
          </cell>
          <cell r="M46">
            <v>40.099499999999999</v>
          </cell>
          <cell r="N46">
            <v>0.13240813476477253</v>
          </cell>
        </row>
        <row r="47">
          <cell r="C47" t="str">
            <v>Lastro de concreto usinado 18 MPa (e=8cm)</v>
          </cell>
          <cell r="D47" t="str">
            <v>m³</v>
          </cell>
          <cell r="E47">
            <v>446.24650000000008</v>
          </cell>
          <cell r="F47">
            <v>400.65999999999997</v>
          </cell>
          <cell r="G47">
            <v>178793.12269000002</v>
          </cell>
          <cell r="H47">
            <v>5.4989693454777196E-3</v>
          </cell>
          <cell r="I47">
            <v>0.83017073088075244</v>
          </cell>
          <cell r="K47">
            <v>46</v>
          </cell>
          <cell r="M47">
            <v>318.84830999999997</v>
          </cell>
          <cell r="N47">
            <v>0.25658498864240498</v>
          </cell>
        </row>
        <row r="48">
          <cell r="C48" t="str">
            <v>Alvenaria com BLOCO CERÂMICO, espessura 25 cm</v>
          </cell>
          <cell r="D48" t="str">
            <v>m²</v>
          </cell>
          <cell r="E48">
            <v>2967.4205000000002</v>
          </cell>
          <cell r="F48">
            <v>42.028999999999996</v>
          </cell>
          <cell r="G48">
            <v>124717.7161945</v>
          </cell>
          <cell r="H48">
            <v>3.8358237043639031E-3</v>
          </cell>
          <cell r="I48">
            <v>0.8340065545851163</v>
          </cell>
          <cell r="K48">
            <v>47</v>
          </cell>
          <cell r="M48">
            <v>46.973700000000001</v>
          </cell>
          <cell r="N48">
            <v>-0.10526528674556201</v>
          </cell>
        </row>
        <row r="49">
          <cell r="C49" t="str">
            <v>Sub-base estabilizada granulometricamente</v>
          </cell>
          <cell r="D49" t="str">
            <v>m³</v>
          </cell>
          <cell r="E49">
            <v>1863.14</v>
          </cell>
          <cell r="F49">
            <v>58.682000000000002</v>
          </cell>
          <cell r="G49">
            <v>109332.78148000001</v>
          </cell>
          <cell r="H49">
            <v>3.3626439583850981E-3</v>
          </cell>
          <cell r="I49">
            <v>0.83736919854350145</v>
          </cell>
          <cell r="K49">
            <v>48</v>
          </cell>
          <cell r="M49">
            <v>74.470500000000001</v>
          </cell>
          <cell r="N49">
            <v>-0.21201012481452386</v>
          </cell>
        </row>
        <row r="50">
          <cell r="C50" t="str">
            <v>Acabamento e nivelamento de piso</v>
          </cell>
          <cell r="D50" t="str">
            <v>m²</v>
          </cell>
          <cell r="E50">
            <v>14031.09</v>
          </cell>
          <cell r="F50">
            <v>8.32</v>
          </cell>
          <cell r="G50">
            <v>116738.6688</v>
          </cell>
          <cell r="H50">
            <v>3.5904197628233519E-3</v>
          </cell>
          <cell r="I50">
            <v>0.84095961830632482</v>
          </cell>
          <cell r="K50">
            <v>49</v>
          </cell>
          <cell r="M50">
            <v>9.7155360000000002</v>
          </cell>
          <cell r="N50">
            <v>-0.1436396303816897</v>
          </cell>
        </row>
        <row r="51">
          <cell r="C51" t="str">
            <v>INSTALAÇÕES HIDRÁULICAS  - aguas pluviais - Verba global conforme cotação em anexo.</v>
          </cell>
          <cell r="D51" t="str">
            <v>vb</v>
          </cell>
          <cell r="E51">
            <v>1</v>
          </cell>
          <cell r="F51">
            <v>127782.16099999999</v>
          </cell>
          <cell r="G51">
            <v>127782.16099999999</v>
          </cell>
          <cell r="H51">
            <v>3.9300739070161073E-3</v>
          </cell>
          <cell r="I51">
            <v>0.84488969221334087</v>
          </cell>
          <cell r="K51">
            <v>50</v>
          </cell>
          <cell r="M51">
            <v>131058.62658719999</v>
          </cell>
          <cell r="N51">
            <v>-2.4999999408814144E-2</v>
          </cell>
        </row>
        <row r="52">
          <cell r="C52" t="str">
            <v>Paver 6cm - pedestres</v>
          </cell>
          <cell r="D52" t="str">
            <v>m²</v>
          </cell>
          <cell r="E52">
            <v>3242.87</v>
          </cell>
          <cell r="F52">
            <v>72.734999999999999</v>
          </cell>
          <cell r="G52">
            <v>235870.14945</v>
          </cell>
          <cell r="H52">
            <v>7.2544329548271972E-3</v>
          </cell>
          <cell r="I52">
            <v>0.85214412516816807</v>
          </cell>
          <cell r="K52">
            <v>51</v>
          </cell>
          <cell r="M52">
            <v>40.099499999999999</v>
          </cell>
          <cell r="N52">
            <v>0.81386301574832598</v>
          </cell>
        </row>
        <row r="53">
          <cell r="C53" t="str">
            <v>Estaca Ø 60cm x 160 t - escavada tipo hélice contínua</v>
          </cell>
          <cell r="D53" t="str">
            <v>m</v>
          </cell>
          <cell r="E53">
            <v>1114</v>
          </cell>
          <cell r="F53">
            <v>154.62199999999999</v>
          </cell>
          <cell r="G53">
            <v>172248.908</v>
          </cell>
          <cell r="H53">
            <v>5.2976951833113703E-3</v>
          </cell>
          <cell r="I53">
            <v>0.85744182035147942</v>
          </cell>
          <cell r="K53">
            <v>52</v>
          </cell>
          <cell r="M53">
            <v>109.65494699999999</v>
          </cell>
          <cell r="N53">
            <v>0.41007774140823749</v>
          </cell>
        </row>
        <row r="54">
          <cell r="C54" t="str">
            <v>Emboço em argamassa de cal em paredes externas</v>
          </cell>
          <cell r="D54" t="str">
            <v>m²</v>
          </cell>
          <cell r="E54">
            <v>6605.4959000000008</v>
          </cell>
          <cell r="F54">
            <v>15.820999999999998</v>
          </cell>
          <cell r="G54">
            <v>104505.5506339</v>
          </cell>
          <cell r="H54">
            <v>3.2141774287620709E-3</v>
          </cell>
          <cell r="I54">
            <v>0.86065599778024149</v>
          </cell>
          <cell r="K54">
            <v>53</v>
          </cell>
          <cell r="M54">
            <v>17.769807</v>
          </cell>
          <cell r="N54">
            <v>-0.10966956478480616</v>
          </cell>
        </row>
        <row r="55">
          <cell r="C55" t="str">
            <v>Chapisco em argamassa de cimento e areia</v>
          </cell>
          <cell r="D55" t="str">
            <v>m²</v>
          </cell>
          <cell r="E55">
            <v>27174.273550000005</v>
          </cell>
          <cell r="F55">
            <v>3.8479999999999999</v>
          </cell>
          <cell r="G55">
            <v>104566.60462040002</v>
          </cell>
          <cell r="H55">
            <v>3.2160552079245554E-3</v>
          </cell>
          <cell r="I55">
            <v>0.86387205298816605</v>
          </cell>
          <cell r="K55">
            <v>54</v>
          </cell>
          <cell r="M55">
            <v>3.9870359999999998</v>
          </cell>
          <cell r="N55">
            <v>-3.4872020217525002E-2</v>
          </cell>
        </row>
        <row r="56">
          <cell r="C56" t="str">
            <v>MANTA ASFÁLTICA 4mm em lajes de cobertura, inclusive preparo de superfície e proteção mecânica</v>
          </cell>
          <cell r="D56" t="str">
            <v>m²</v>
          </cell>
          <cell r="E56">
            <v>1375.1968100000004</v>
          </cell>
          <cell r="F56">
            <v>74.021999999999991</v>
          </cell>
          <cell r="G56">
            <v>101794.81826982001</v>
          </cell>
          <cell r="H56">
            <v>3.1308060219115102E-3</v>
          </cell>
          <cell r="I56">
            <v>0.86700285901007756</v>
          </cell>
          <cell r="K56">
            <v>55</v>
          </cell>
          <cell r="M56">
            <v>78.113826000000003</v>
          </cell>
          <cell r="N56">
            <v>-5.2382864974505394E-2</v>
          </cell>
        </row>
        <row r="57">
          <cell r="C57" t="str">
            <v>Piso em concreto armado para pátio industrial, fck = 25 MPa, e= 12 cm, sobre lastro de brita graduada e=10 cm, capacidade para cargas de até 4 t/m² e empilhadeiras com cargas de até 1 t</v>
          </cell>
          <cell r="D57" t="str">
            <v>m²</v>
          </cell>
          <cell r="E57">
            <v>863.35000000000014</v>
          </cell>
          <cell r="F57">
            <v>115.89499999999998</v>
          </cell>
          <cell r="G57">
            <v>100057.94825</v>
          </cell>
          <cell r="H57">
            <v>3.0773867692446754E-3</v>
          </cell>
          <cell r="I57">
            <v>0.87008024577932219</v>
          </cell>
          <cell r="K57">
            <v>56</v>
          </cell>
          <cell r="M57">
            <v>111.774492</v>
          </cell>
          <cell r="N57">
            <v>3.6864475304436928E-2</v>
          </cell>
        </row>
        <row r="58">
          <cell r="C58" t="str">
            <v>Esquadrias em aluminio Fixo</v>
          </cell>
          <cell r="D58" t="str">
            <v>m²</v>
          </cell>
          <cell r="E58">
            <v>241.77609999999999</v>
          </cell>
          <cell r="F58">
            <v>398.59300000000002</v>
          </cell>
          <cell r="G58">
            <v>96370.261027300003</v>
          </cell>
          <cell r="H58">
            <v>2.9639680946992515E-3</v>
          </cell>
          <cell r="I58">
            <v>0.87304421387402142</v>
          </cell>
          <cell r="K58">
            <v>57</v>
          </cell>
          <cell r="M58">
            <v>396.32054399999998</v>
          </cell>
          <cell r="N58">
            <v>5.7338839341116721E-3</v>
          </cell>
        </row>
        <row r="59">
          <cell r="C59" t="str">
            <v>Vidro laminado incolor 10mm para Strutural Glasing</v>
          </cell>
          <cell r="D59" t="str">
            <v>m²</v>
          </cell>
          <cell r="E59">
            <v>264.15550000000002</v>
          </cell>
          <cell r="F59">
            <v>266.69499999999999</v>
          </cell>
          <cell r="G59">
            <v>70448.9510725</v>
          </cell>
          <cell r="H59">
            <v>2.1667311166124873E-3</v>
          </cell>
          <cell r="I59">
            <v>0.8752109449906339</v>
          </cell>
          <cell r="K59">
            <v>58</v>
          </cell>
          <cell r="M59">
            <v>341.05197599999997</v>
          </cell>
          <cell r="N59">
            <v>-0.21802241661839827</v>
          </cell>
        </row>
        <row r="60">
          <cell r="C60" t="str">
            <v>Reboco em paredes internas</v>
          </cell>
          <cell r="D60" t="str">
            <v>m²</v>
          </cell>
          <cell r="E60">
            <v>17999.528650000004</v>
          </cell>
          <cell r="F60">
            <v>6.7859999999999996</v>
          </cell>
          <cell r="G60">
            <v>122144.80141890002</v>
          </cell>
          <cell r="H60">
            <v>3.7566910214805569E-3</v>
          </cell>
          <cell r="I60">
            <v>0.87896763601211447</v>
          </cell>
          <cell r="K60">
            <v>59</v>
          </cell>
          <cell r="M60">
            <v>4.9494240000000005</v>
          </cell>
          <cell r="N60">
            <v>0.37106863344098207</v>
          </cell>
        </row>
        <row r="61">
          <cell r="C61" t="str">
            <v>Locação mensal, montagem, manutenção, operação e desmontagem de ELEVADOR DE OBRA</v>
          </cell>
          <cell r="D61" t="str">
            <v>mês</v>
          </cell>
          <cell r="E61">
            <v>24</v>
          </cell>
          <cell r="F61">
            <v>3705</v>
          </cell>
          <cell r="G61">
            <v>88920</v>
          </cell>
          <cell r="H61">
            <v>2.7348275305179122E-3</v>
          </cell>
          <cell r="I61">
            <v>0.88170246354263238</v>
          </cell>
          <cell r="K61">
            <v>60</v>
          </cell>
          <cell r="M61">
            <v>3666.24</v>
          </cell>
          <cell r="N61">
            <v>1.0572139303482553E-2</v>
          </cell>
        </row>
        <row r="62">
          <cell r="C62" t="str">
            <v>Granito verde labrado flameado de 121,6x60,8cm</v>
          </cell>
          <cell r="D62" t="str">
            <v>m²</v>
          </cell>
          <cell r="E62">
            <v>410.34</v>
          </cell>
          <cell r="F62">
            <v>131.976</v>
          </cell>
          <cell r="G62">
            <v>54155.031839999996</v>
          </cell>
          <cell r="H62">
            <v>1.6655946018005634E-3</v>
          </cell>
          <cell r="I62">
            <v>0.88336805814443298</v>
          </cell>
          <cell r="K62">
            <v>61</v>
          </cell>
          <cell r="M62">
            <v>206.226</v>
          </cell>
          <cell r="N62">
            <v>-0.36004189578423673</v>
          </cell>
        </row>
        <row r="63">
          <cell r="C63" t="str">
            <v>Preparo e pintura de superficies em concreto aparente com aplicação de duas demãos de verniz acrílico</v>
          </cell>
          <cell r="D63" t="str">
            <v>m²</v>
          </cell>
          <cell r="E63">
            <v>5404.6102000000055</v>
          </cell>
          <cell r="F63">
            <v>12.324</v>
          </cell>
          <cell r="G63">
            <v>66606.416104800068</v>
          </cell>
          <cell r="H63">
            <v>2.0485499378378189E-3</v>
          </cell>
          <cell r="I63">
            <v>0.88541660808227085</v>
          </cell>
          <cell r="K63">
            <v>62</v>
          </cell>
          <cell r="M63">
            <v>15.615890999999998</v>
          </cell>
          <cell r="N63">
            <v>-0.21080391762468109</v>
          </cell>
        </row>
        <row r="64">
          <cell r="C64" t="str">
            <v>Porta de madeira revestida em formica 60x180cm</v>
          </cell>
          <cell r="D64" t="str">
            <v>cj</v>
          </cell>
          <cell r="E64">
            <v>112</v>
          </cell>
          <cell r="F64">
            <v>746.2</v>
          </cell>
          <cell r="G64">
            <v>83574.400000000009</v>
          </cell>
          <cell r="H64">
            <v>2.5704180158177712E-3</v>
          </cell>
          <cell r="I64">
            <v>0.88798702609808866</v>
          </cell>
          <cell r="K64">
            <v>63</v>
          </cell>
          <cell r="M64">
            <v>752.00310899999999</v>
          </cell>
          <cell r="N64">
            <v>-7.7168683620428835E-3</v>
          </cell>
        </row>
        <row r="65">
          <cell r="C65" t="str">
            <v>Plantio de grama em placa com adubo em taludes</v>
          </cell>
          <cell r="D65" t="str">
            <v>m²</v>
          </cell>
          <cell r="E65">
            <v>10250</v>
          </cell>
          <cell r="F65">
            <v>11.348999999999998</v>
          </cell>
          <cell r="G65">
            <v>116327.24999999999</v>
          </cell>
          <cell r="H65">
            <v>3.577766147654518E-3</v>
          </cell>
          <cell r="I65">
            <v>0.89156479224574314</v>
          </cell>
          <cell r="K65">
            <v>64</v>
          </cell>
          <cell r="M65">
            <v>8.1802979999999987</v>
          </cell>
          <cell r="N65">
            <v>0.3873577710738656</v>
          </cell>
        </row>
        <row r="66">
          <cell r="C66" t="str">
            <v>Azulejo 25x41 cm Linha Alpe</v>
          </cell>
          <cell r="D66" t="str">
            <v>m²</v>
          </cell>
          <cell r="E66">
            <v>2430.6090000000004</v>
          </cell>
          <cell r="F66">
            <v>26.546000000000003</v>
          </cell>
          <cell r="G66">
            <v>64522.946514000017</v>
          </cell>
          <cell r="H66">
            <v>1.9844706531334006E-3</v>
          </cell>
          <cell r="I66">
            <v>0.8935492628988766</v>
          </cell>
          <cell r="K66">
            <v>65</v>
          </cell>
          <cell r="M66">
            <v>32.847218999999996</v>
          </cell>
          <cell r="N66">
            <v>-0.19183417019261184</v>
          </cell>
        </row>
        <row r="67">
          <cell r="C67" t="str">
            <v>Porta em esquadrias em aluminio maximo-ar / Fixo-maximo-ar</v>
          </cell>
          <cell r="D67" t="str">
            <v>m²</v>
          </cell>
          <cell r="E67">
            <v>165.55499999999998</v>
          </cell>
          <cell r="F67">
            <v>440.67400000000004</v>
          </cell>
          <cell r="G67">
            <v>72955.784069999994</v>
          </cell>
          <cell r="H67">
            <v>2.2438313853481344E-3</v>
          </cell>
          <cell r="I67">
            <v>0.89579309428422471</v>
          </cell>
          <cell r="K67">
            <v>66</v>
          </cell>
          <cell r="M67">
            <v>477.52776</v>
          </cell>
          <cell r="N67">
            <v>-7.7176162491579436E-2</v>
          </cell>
        </row>
        <row r="68">
          <cell r="C68" t="str">
            <v>Telha CRFS 8mm</v>
          </cell>
          <cell r="D68" t="str">
            <v>m²</v>
          </cell>
          <cell r="E68">
            <v>2446.89</v>
          </cell>
          <cell r="F68">
            <v>55.678999999999988</v>
          </cell>
          <cell r="G68">
            <v>136240.38830999995</v>
          </cell>
          <cell r="H68">
            <v>4.1902155276500068E-3</v>
          </cell>
          <cell r="I68">
            <v>0.89998330981187469</v>
          </cell>
          <cell r="K68">
            <v>67</v>
          </cell>
          <cell r="M68">
            <v>32.171256</v>
          </cell>
          <cell r="N68">
            <v>0.73070644180009592</v>
          </cell>
        </row>
        <row r="69">
          <cell r="C69" t="str">
            <v>Peitoril de janela em granito l=20cm</v>
          </cell>
          <cell r="D69" t="str">
            <v>m</v>
          </cell>
          <cell r="E69">
            <v>1323.8350000000003</v>
          </cell>
          <cell r="F69">
            <v>54.131999999999998</v>
          </cell>
          <cell r="G69">
            <v>71661.836220000012</v>
          </cell>
          <cell r="H69">
            <v>2.2040346669131997E-3</v>
          </cell>
          <cell r="I69">
            <v>0.9021873444787879</v>
          </cell>
          <cell r="K69">
            <v>68</v>
          </cell>
          <cell r="M69">
            <v>57.766193999999999</v>
          </cell>
          <cell r="N69">
            <v>-6.2912124693553451E-2</v>
          </cell>
        </row>
        <row r="70">
          <cell r="C70" t="str">
            <v>Controle tecnologico do  concreto</v>
          </cell>
          <cell r="D70" t="str">
            <v>ud</v>
          </cell>
          <cell r="E70">
            <v>4839.8999999999996</v>
          </cell>
          <cell r="F70">
            <v>14.95</v>
          </cell>
          <cell r="G70">
            <v>72356.50499999999</v>
          </cell>
          <cell r="H70">
            <v>2.2253999312422056E-3</v>
          </cell>
          <cell r="I70">
            <v>0.90441274441003006</v>
          </cell>
          <cell r="K70">
            <v>69</v>
          </cell>
          <cell r="M70">
            <v>15.111782999999999</v>
          </cell>
          <cell r="N70">
            <v>-1.0705751928809404E-2</v>
          </cell>
        </row>
        <row r="71">
          <cell r="C71" t="str">
            <v>Aço CA-60</v>
          </cell>
          <cell r="D71" t="str">
            <v>kg</v>
          </cell>
          <cell r="E71">
            <v>13722</v>
          </cell>
          <cell r="F71">
            <v>6.1489999999999991</v>
          </cell>
          <cell r="G71">
            <v>84376.577999999994</v>
          </cell>
          <cell r="H71">
            <v>2.5950898385660366E-3</v>
          </cell>
          <cell r="I71">
            <v>0.9070078342485961</v>
          </cell>
          <cell r="K71">
            <v>70</v>
          </cell>
          <cell r="M71">
            <v>5.3275050000000004</v>
          </cell>
          <cell r="N71">
            <v>0.1541988229011515</v>
          </cell>
        </row>
        <row r="72">
          <cell r="C72" t="str">
            <v>Limpeza final da obra</v>
          </cell>
          <cell r="D72" t="str">
            <v>m2</v>
          </cell>
          <cell r="E72">
            <v>15764.15</v>
          </cell>
          <cell r="F72">
            <v>5.7200000000000006</v>
          </cell>
          <cell r="G72">
            <v>90170.938000000009</v>
          </cell>
          <cell r="H72">
            <v>2.7733014360663945E-3</v>
          </cell>
          <cell r="I72">
            <v>0.90978113568466246</v>
          </cell>
          <cell r="K72">
            <v>71</v>
          </cell>
          <cell r="M72">
            <v>4.5827999999999998</v>
          </cell>
          <cell r="N72">
            <v>0.24814523871868754</v>
          </cell>
        </row>
        <row r="73">
          <cell r="C73" t="str">
            <v>Brise metálico</v>
          </cell>
          <cell r="D73" t="str">
            <v>m²</v>
          </cell>
          <cell r="E73">
            <v>223.29</v>
          </cell>
          <cell r="F73">
            <v>286</v>
          </cell>
          <cell r="G73">
            <v>63860.939999999995</v>
          </cell>
          <cell r="H73">
            <v>1.9641099509306406E-3</v>
          </cell>
          <cell r="I73">
            <v>0.91174524563559312</v>
          </cell>
          <cell r="K73">
            <v>72</v>
          </cell>
          <cell r="M73">
            <v>301.59406799999999</v>
          </cell>
          <cell r="N73">
            <v>-5.1705486462021555E-2</v>
          </cell>
        </row>
        <row r="74">
          <cell r="C74" t="str">
            <v>Corrimão ou guarda corpo.em ferro h=92cm, conforme padrão do Corpo de bombeiros</v>
          </cell>
          <cell r="D74" t="str">
            <v>m</v>
          </cell>
          <cell r="E74">
            <v>517.01</v>
          </cell>
          <cell r="F74">
            <v>157.94999999999999</v>
          </cell>
          <cell r="G74">
            <v>81661.729499999987</v>
          </cell>
          <cell r="H74">
            <v>2.5115918356534719E-3</v>
          </cell>
          <cell r="I74">
            <v>0.91425683747124664</v>
          </cell>
          <cell r="K74">
            <v>73</v>
          </cell>
          <cell r="M74">
            <v>125.64891899999999</v>
          </cell>
          <cell r="N74">
            <v>0.25707408592985992</v>
          </cell>
        </row>
        <row r="75">
          <cell r="C75" t="str">
            <v>Plantio de grama em placa com adubo em jardim</v>
          </cell>
          <cell r="D75" t="str">
            <v>m²</v>
          </cell>
          <cell r="E75">
            <v>7836</v>
          </cell>
          <cell r="F75">
            <v>11.348999999999998</v>
          </cell>
          <cell r="G75">
            <v>88930.763999999981</v>
          </cell>
          <cell r="H75">
            <v>2.7351585885873951E-3</v>
          </cell>
          <cell r="I75">
            <v>0.91699199605983406</v>
          </cell>
          <cell r="K75">
            <v>74</v>
          </cell>
          <cell r="M75">
            <v>8.1802979999999987</v>
          </cell>
          <cell r="N75">
            <v>0.3873577710738656</v>
          </cell>
        </row>
        <row r="76">
          <cell r="C76" t="str">
            <v>Gota-de-orvalho - Evolvulus pusillus - (forração)</v>
          </cell>
          <cell r="D76" t="str">
            <v>m²</v>
          </cell>
          <cell r="E76">
            <v>1100</v>
          </cell>
          <cell r="F76">
            <v>50.946999999999996</v>
          </cell>
          <cell r="G76">
            <v>56041.7</v>
          </cell>
          <cell r="H76">
            <v>1.7236210528230507E-3</v>
          </cell>
          <cell r="I76">
            <v>0.91871561711265715</v>
          </cell>
          <cell r="K76">
            <v>75</v>
          </cell>
          <cell r="M76">
            <v>56.150757000000006</v>
          </cell>
          <cell r="N76">
            <v>-9.2674743458935227E-2</v>
          </cell>
        </row>
        <row r="77">
          <cell r="C77" t="str">
            <v>Pedra basalto sobre lastro de concreto e=5cm</v>
          </cell>
          <cell r="D77" t="str">
            <v>m²</v>
          </cell>
          <cell r="E77">
            <v>1051.96</v>
          </cell>
          <cell r="F77">
            <v>54.846999999999994</v>
          </cell>
          <cell r="G77">
            <v>57696.850119999996</v>
          </cell>
          <cell r="H77">
            <v>1.7745269245652462E-3</v>
          </cell>
          <cell r="I77">
            <v>0.9204901440372224</v>
          </cell>
          <cell r="K77">
            <v>76</v>
          </cell>
          <cell r="M77">
            <v>57.949505999999992</v>
          </cell>
          <cell r="N77">
            <v>-5.3538092283306082E-2</v>
          </cell>
        </row>
        <row r="78">
          <cell r="C78" t="str">
            <v>Meio fio de concreto</v>
          </cell>
          <cell r="D78" t="str">
            <v>m</v>
          </cell>
          <cell r="E78">
            <v>1690</v>
          </cell>
          <cell r="F78">
            <v>38.012</v>
          </cell>
          <cell r="G78">
            <v>64240.28</v>
          </cell>
          <cell r="H78">
            <v>1.9757769490798384E-3</v>
          </cell>
          <cell r="I78">
            <v>0.9224659209863022</v>
          </cell>
          <cell r="K78">
            <v>77</v>
          </cell>
          <cell r="M78">
            <v>35.642727000000001</v>
          </cell>
          <cell r="N78">
            <v>6.6472831890781015E-2</v>
          </cell>
        </row>
        <row r="79">
          <cell r="C79" t="str">
            <v>Esquadrias em aluminio Fixo-Veneziana</v>
          </cell>
          <cell r="D79" t="str">
            <v>m²</v>
          </cell>
          <cell r="E79">
            <v>99.422499999999999</v>
          </cell>
          <cell r="F79">
            <v>492.17999999999995</v>
          </cell>
          <cell r="G79">
            <v>48933.766049999998</v>
          </cell>
          <cell r="H79">
            <v>1.5050091156709709E-3</v>
          </cell>
          <cell r="I79">
            <v>0.92397093010197318</v>
          </cell>
          <cell r="K79">
            <v>78</v>
          </cell>
          <cell r="M79">
            <v>605.12436899999989</v>
          </cell>
          <cell r="N79">
            <v>-0.18664653877127191</v>
          </cell>
        </row>
        <row r="80">
          <cell r="C80" t="str">
            <v>Água furtada ou RUFO em chapa galvanizada nº 26</v>
          </cell>
          <cell r="D80" t="str">
            <v>m²</v>
          </cell>
          <cell r="E80">
            <v>746.58</v>
          </cell>
          <cell r="F80">
            <v>58.539000000000001</v>
          </cell>
          <cell r="G80">
            <v>43704.046620000001</v>
          </cell>
          <cell r="H80">
            <v>1.344163629008258E-3</v>
          </cell>
          <cell r="I80">
            <v>0.92531509373098142</v>
          </cell>
          <cell r="K80">
            <v>79</v>
          </cell>
          <cell r="M80">
            <v>80.198999999999998</v>
          </cell>
          <cell r="N80">
            <v>-0.27007818052594168</v>
          </cell>
        </row>
        <row r="81">
          <cell r="C81" t="str">
            <v>Aplicação de cera acrilica em piso granitina Tecnogran</v>
          </cell>
          <cell r="D81" t="str">
            <v>m²</v>
          </cell>
          <cell r="E81">
            <v>6600.4687499999964</v>
          </cell>
          <cell r="F81">
            <v>11.271000000000001</v>
          </cell>
          <cell r="G81">
            <v>74393.88328124996</v>
          </cell>
          <cell r="H81">
            <v>2.2880616295512667E-3</v>
          </cell>
          <cell r="I81">
            <v>0.92760315536053273</v>
          </cell>
          <cell r="K81">
            <v>80</v>
          </cell>
          <cell r="M81">
            <v>9.0052019999999988</v>
          </cell>
          <cell r="N81">
            <v>0.25160990280950979</v>
          </cell>
        </row>
        <row r="82">
          <cell r="C82" t="str">
            <v>INSTALAÇÕES HIDRÁULICAS - BLOCO ADMINISTRATIVO -  Água Fria/Esgoto/Incêndio/Pluvial - Verba global conforme cotação em anexo.</v>
          </cell>
          <cell r="D82" t="str">
            <v>vb</v>
          </cell>
          <cell r="E82">
            <v>1</v>
          </cell>
          <cell r="F82">
            <v>57248.593999999997</v>
          </cell>
          <cell r="G82">
            <v>57248.593999999997</v>
          </cell>
          <cell r="H82">
            <v>1.7607403391210364E-3</v>
          </cell>
          <cell r="I82">
            <v>0.92936389569965372</v>
          </cell>
          <cell r="K82">
            <v>81</v>
          </cell>
          <cell r="M82">
            <v>58716.511432955995</v>
          </cell>
          <cell r="N82">
            <v>-2.5000079145235055E-2</v>
          </cell>
        </row>
        <row r="83">
          <cell r="C83" t="str">
            <v>Calçada em petit pavet preto</v>
          </cell>
          <cell r="D83" t="str">
            <v>m²</v>
          </cell>
          <cell r="E83">
            <v>1077.1300000000001</v>
          </cell>
          <cell r="F83">
            <v>75.022999999999996</v>
          </cell>
          <cell r="G83">
            <v>80809.523990000002</v>
          </cell>
          <cell r="H83">
            <v>2.4853813645512785E-3</v>
          </cell>
          <cell r="I83">
            <v>0.93184927706420495</v>
          </cell>
          <cell r="K83">
            <v>82</v>
          </cell>
          <cell r="M83">
            <v>54.122867999999997</v>
          </cell>
          <cell r="N83">
            <v>0.38616083685735214</v>
          </cell>
        </row>
        <row r="84">
          <cell r="C84" t="str">
            <v>Gradil de aço galvanizado</v>
          </cell>
          <cell r="D84" t="str">
            <v>m²</v>
          </cell>
          <cell r="E84">
            <v>170</v>
          </cell>
          <cell r="F84">
            <v>289.70499999999998</v>
          </cell>
          <cell r="G84">
            <v>49249.85</v>
          </cell>
          <cell r="H84">
            <v>1.5147306078933602E-3</v>
          </cell>
          <cell r="I84">
            <v>0.93336400767209826</v>
          </cell>
          <cell r="K84">
            <v>83</v>
          </cell>
          <cell r="M84">
            <v>331.10730000000001</v>
          </cell>
          <cell r="N84">
            <v>-0.12504194259685608</v>
          </cell>
        </row>
        <row r="85">
          <cell r="C85" t="str">
            <v>Calçada em petit pavet branco</v>
          </cell>
          <cell r="D85" t="str">
            <v>m²</v>
          </cell>
          <cell r="E85">
            <v>1026.1300000000001</v>
          </cell>
          <cell r="F85">
            <v>75.022999999999996</v>
          </cell>
          <cell r="G85">
            <v>76983.350990000006</v>
          </cell>
          <cell r="H85">
            <v>2.3677034151931555E-3</v>
          </cell>
          <cell r="I85">
            <v>0.93573171108729136</v>
          </cell>
          <cell r="K85">
            <v>84</v>
          </cell>
          <cell r="M85">
            <v>54.122867999999997</v>
          </cell>
          <cell r="N85">
            <v>0.38616083685735214</v>
          </cell>
        </row>
        <row r="86">
          <cell r="C86" t="str">
            <v>Ofiopógo branco - Ophiopogon jaburan aureus-variegatus (forração)</v>
          </cell>
          <cell r="D86" t="str">
            <v>m²</v>
          </cell>
          <cell r="E86">
            <v>510</v>
          </cell>
          <cell r="F86">
            <v>93.846999999999994</v>
          </cell>
          <cell r="G86">
            <v>47861.969999999994</v>
          </cell>
          <cell r="H86">
            <v>1.4720449080164459E-3</v>
          </cell>
          <cell r="I86">
            <v>0.93720375599530781</v>
          </cell>
          <cell r="K86">
            <v>85</v>
          </cell>
          <cell r="M86">
            <v>107.71871399999999</v>
          </cell>
          <cell r="N86">
            <v>-0.12877719650459252</v>
          </cell>
        </row>
        <row r="87">
          <cell r="C87" t="str">
            <v>Forro de madeira laminada</v>
          </cell>
          <cell r="D87" t="str">
            <v>m²</v>
          </cell>
          <cell r="E87">
            <v>595.53275000000008</v>
          </cell>
          <cell r="F87">
            <v>95.16</v>
          </cell>
          <cell r="G87">
            <v>56670.896490000006</v>
          </cell>
          <cell r="H87">
            <v>1.7429726484478512E-3</v>
          </cell>
          <cell r="I87">
            <v>0.93894672864375561</v>
          </cell>
          <cell r="K87">
            <v>86</v>
          </cell>
          <cell r="M87">
            <v>91.655999999999992</v>
          </cell>
          <cell r="N87">
            <v>3.8229903115998942E-2</v>
          </cell>
        </row>
        <row r="88">
          <cell r="C88" t="str">
            <v>Tampo de mármore branco nacional para lavatórios</v>
          </cell>
          <cell r="D88" t="str">
            <v>m</v>
          </cell>
          <cell r="E88">
            <v>122.39999999999999</v>
          </cell>
          <cell r="F88">
            <v>498.73199999999997</v>
          </cell>
          <cell r="G88">
            <v>61044.796799999989</v>
          </cell>
          <cell r="H88">
            <v>1.8774965236562271E-3</v>
          </cell>
          <cell r="I88">
            <v>0.94082422516741182</v>
          </cell>
          <cell r="K88">
            <v>87</v>
          </cell>
          <cell r="M88">
            <v>433.06314299999997</v>
          </cell>
          <cell r="N88">
            <v>0.15163806493687226</v>
          </cell>
        </row>
        <row r="89">
          <cell r="C89" t="str">
            <v>MANTA ASFÁLTICA 4mm em lajes de cobertura, inclusive preparo de superfície e proteção mecânica</v>
          </cell>
          <cell r="D89" t="str">
            <v>m²</v>
          </cell>
          <cell r="E89">
            <v>927.02</v>
          </cell>
          <cell r="F89">
            <v>71.317999999999998</v>
          </cell>
          <cell r="G89">
            <v>66113.21235999999</v>
          </cell>
          <cell r="H89">
            <v>2.0333809412180059E-3</v>
          </cell>
          <cell r="I89">
            <v>0.94285760610862979</v>
          </cell>
          <cell r="K89">
            <v>88</v>
          </cell>
          <cell r="M89">
            <v>56.139299999999999</v>
          </cell>
          <cell r="N89">
            <v>0.27037565484428905</v>
          </cell>
        </row>
        <row r="90">
          <cell r="C90" t="str">
            <v>Forro em placas de gesso colocado</v>
          </cell>
          <cell r="D90" t="str">
            <v>m²</v>
          </cell>
          <cell r="E90">
            <v>1266.8854000000001</v>
          </cell>
          <cell r="F90">
            <v>35.49</v>
          </cell>
          <cell r="G90">
            <v>44961.762846000005</v>
          </cell>
          <cell r="H90">
            <v>1.3828460059813114E-3</v>
          </cell>
          <cell r="I90">
            <v>0.94424045211461105</v>
          </cell>
          <cell r="K90">
            <v>89</v>
          </cell>
          <cell r="M90">
            <v>40.099499999999999</v>
          </cell>
          <cell r="N90">
            <v>-0.11495155799947621</v>
          </cell>
        </row>
        <row r="91">
          <cell r="C91" t="str">
            <v>Esquadrias em aluminio basculante</v>
          </cell>
          <cell r="D91" t="str">
            <v>m²</v>
          </cell>
          <cell r="E91">
            <v>108</v>
          </cell>
          <cell r="F91">
            <v>417.81999999999994</v>
          </cell>
          <cell r="G91">
            <v>45124.55999999999</v>
          </cell>
          <cell r="H91">
            <v>1.3878530025923002E-3</v>
          </cell>
          <cell r="I91">
            <v>0.9456283051172033</v>
          </cell>
          <cell r="K91">
            <v>90</v>
          </cell>
          <cell r="M91">
            <v>453.54825899999997</v>
          </cell>
          <cell r="N91">
            <v>-7.8774988749322983E-2</v>
          </cell>
        </row>
        <row r="92">
          <cell r="C92" t="str">
            <v>MANTA ASFÁLTICA 4mm em calhas, inclusive preparo de superfície e proteção mecânica</v>
          </cell>
          <cell r="D92" t="str">
            <v>m²</v>
          </cell>
          <cell r="E92">
            <v>821.1</v>
          </cell>
          <cell r="F92">
            <v>71.317999999999998</v>
          </cell>
          <cell r="G92">
            <v>58559.209799999997</v>
          </cell>
          <cell r="H92">
            <v>1.8010496977779388E-3</v>
          </cell>
          <cell r="I92">
            <v>0.94742935481498125</v>
          </cell>
          <cell r="K92">
            <v>91</v>
          </cell>
          <cell r="M92">
            <v>56.139299999999999</v>
          </cell>
          <cell r="N92">
            <v>0.27037565484428905</v>
          </cell>
        </row>
        <row r="93">
          <cell r="C93" t="str">
            <v>Rodapé em granito Kinawa</v>
          </cell>
          <cell r="D93" t="str">
            <v>m</v>
          </cell>
          <cell r="E93">
            <v>959.07999999999925</v>
          </cell>
          <cell r="F93">
            <v>43.705999999999996</v>
          </cell>
          <cell r="G93">
            <v>41917.550479999962</v>
          </cell>
          <cell r="H93">
            <v>1.2892180731509022E-3</v>
          </cell>
          <cell r="I93">
            <v>0.94871857288813211</v>
          </cell>
          <cell r="K93">
            <v>92</v>
          </cell>
          <cell r="M93">
            <v>46.607075999999999</v>
          </cell>
          <cell r="N93">
            <v>-6.2245398102210969E-2</v>
          </cell>
        </row>
        <row r="94">
          <cell r="C94" t="str">
            <v>Bacia com caixa acoplada Branco, completo</v>
          </cell>
          <cell r="D94" t="str">
            <v>cj</v>
          </cell>
          <cell r="E94">
            <v>118</v>
          </cell>
          <cell r="F94">
            <v>308.78900000000004</v>
          </cell>
          <cell r="G94">
            <v>36437.102000000006</v>
          </cell>
          <cell r="H94">
            <v>1.1206611525178733E-3</v>
          </cell>
          <cell r="I94">
            <v>0.94983923404064996</v>
          </cell>
          <cell r="K94">
            <v>93</v>
          </cell>
          <cell r="M94">
            <v>377.10715499999998</v>
          </cell>
          <cell r="N94">
            <v>-0.18116377293345165</v>
          </cell>
        </row>
        <row r="95">
          <cell r="C95" t="str">
            <v>Porta em madeira  0,80 x 2,20m</v>
          </cell>
          <cell r="D95" t="str">
            <v>cj</v>
          </cell>
          <cell r="E95">
            <v>115</v>
          </cell>
          <cell r="F95">
            <v>435.95500000000004</v>
          </cell>
          <cell r="G95">
            <v>50134.825000000004</v>
          </cell>
          <cell r="H95">
            <v>1.5419489389079813E-3</v>
          </cell>
          <cell r="I95">
            <v>0.95138118297955798</v>
          </cell>
          <cell r="K95">
            <v>94</v>
          </cell>
          <cell r="M95">
            <v>355.579452</v>
          </cell>
          <cell r="N95">
            <v>0.22604103681446719</v>
          </cell>
        </row>
        <row r="96">
          <cell r="C96" t="str">
            <v>ESPALHAMENTO, regularização e compactação de material em bota-fora</v>
          </cell>
          <cell r="D96" t="str">
            <v>m³</v>
          </cell>
          <cell r="E96">
            <v>15990</v>
          </cell>
          <cell r="F96">
            <v>2.262</v>
          </cell>
          <cell r="G96">
            <v>36169.379999999997</v>
          </cell>
          <cell r="H96">
            <v>1.1124270826109307E-3</v>
          </cell>
          <cell r="I96">
            <v>0.95249361006216893</v>
          </cell>
          <cell r="K96">
            <v>95</v>
          </cell>
          <cell r="M96">
            <v>2.4403409999999996</v>
          </cell>
          <cell r="N96">
            <v>-7.3080360490603402E-2</v>
          </cell>
        </row>
        <row r="97">
          <cell r="C97" t="str">
            <v>LOCAÇÃO da obra</v>
          </cell>
          <cell r="D97" t="str">
            <v>m²</v>
          </cell>
          <cell r="E97">
            <v>5565.65</v>
          </cell>
          <cell r="F97">
            <v>6.1099999999999994</v>
          </cell>
          <cell r="G97">
            <v>34006.121499999994</v>
          </cell>
          <cell r="H97">
            <v>1.0458938066164761E-3</v>
          </cell>
          <cell r="I97">
            <v>0.95353950386878539</v>
          </cell>
          <cell r="K97">
            <v>96</v>
          </cell>
          <cell r="M97">
            <v>6.7023449999999993</v>
          </cell>
          <cell r="N97">
            <v>-8.8378768923414119E-2</v>
          </cell>
        </row>
        <row r="98">
          <cell r="C98" t="str">
            <v>ESCAVAÇÃO manual de valas</v>
          </cell>
          <cell r="D98" t="str">
            <v>m³</v>
          </cell>
          <cell r="E98">
            <v>1270.4659999999999</v>
          </cell>
          <cell r="F98">
            <v>22.853999999999999</v>
          </cell>
          <cell r="G98">
            <v>29035.229963999998</v>
          </cell>
          <cell r="H98">
            <v>8.9300884233542291E-4</v>
          </cell>
          <cell r="I98">
            <v>0.95443251271112084</v>
          </cell>
          <cell r="K98">
            <v>97</v>
          </cell>
          <cell r="M98">
            <v>28.974752999999996</v>
          </cell>
          <cell r="N98">
            <v>-0.21124435469734626</v>
          </cell>
        </row>
        <row r="99">
          <cell r="C99" t="str">
            <v>LIMPEZA DE TERRENO e destocamento de árvore perím.&lt;= 78 cm</v>
          </cell>
          <cell r="D99" t="str">
            <v>m²</v>
          </cell>
          <cell r="E99">
            <v>45920</v>
          </cell>
          <cell r="F99">
            <v>0.94899999999999995</v>
          </cell>
          <cell r="G99">
            <v>43578.079999999994</v>
          </cell>
          <cell r="H99">
            <v>1.3402893939621233E-3</v>
          </cell>
          <cell r="I99">
            <v>0.95577280210508297</v>
          </cell>
          <cell r="K99">
            <v>98</v>
          </cell>
          <cell r="M99">
            <v>0.79053299999999993</v>
          </cell>
          <cell r="N99">
            <v>0.20045589494682714</v>
          </cell>
        </row>
        <row r="100">
          <cell r="C100" t="str">
            <v>MANTA ASFÁLTICA 4mm em muros de arrimo, inclusive preparo de superfície e proteção mecânica</v>
          </cell>
          <cell r="D100" t="str">
            <v>m²</v>
          </cell>
          <cell r="E100">
            <v>629.11</v>
          </cell>
          <cell r="F100">
            <v>71.317999999999998</v>
          </cell>
          <cell r="G100">
            <v>44866.866979999999</v>
          </cell>
          <cell r="H100">
            <v>1.3799273844465705E-3</v>
          </cell>
          <cell r="I100">
            <v>0.95715272948952956</v>
          </cell>
          <cell r="K100">
            <v>99</v>
          </cell>
          <cell r="M100">
            <v>56.139299999999999</v>
          </cell>
          <cell r="N100">
            <v>0.27037565484428905</v>
          </cell>
        </row>
        <row r="101">
          <cell r="C101" t="str">
            <v>Cadeira Giroflex linha show - tecido algodão</v>
          </cell>
          <cell r="D101" t="str">
            <v>unid</v>
          </cell>
          <cell r="E101">
            <v>404</v>
          </cell>
          <cell r="F101">
            <v>89.05</v>
          </cell>
          <cell r="G101">
            <v>35976.199999999997</v>
          </cell>
          <cell r="H101">
            <v>1.1064856298180219E-3</v>
          </cell>
          <cell r="I101">
            <v>0.95825921511934764</v>
          </cell>
          <cell r="K101">
            <v>100</v>
          </cell>
          <cell r="M101">
            <v>85.927499999999995</v>
          </cell>
          <cell r="N101">
            <v>3.6338773966425153E-2</v>
          </cell>
        </row>
        <row r="102">
          <cell r="C102" t="str">
            <v>Rodapé piso ceramico cecrisa linha Petra 20x20cm cinza</v>
          </cell>
          <cell r="D102" t="str">
            <v>m</v>
          </cell>
          <cell r="E102">
            <v>2732.9100000000008</v>
          </cell>
          <cell r="F102">
            <v>13.975</v>
          </cell>
          <cell r="G102">
            <v>38192.417250000013</v>
          </cell>
          <cell r="H102">
            <v>1.174647707516051E-3</v>
          </cell>
          <cell r="I102">
            <v>0.95943386282686371</v>
          </cell>
          <cell r="K102">
            <v>101</v>
          </cell>
          <cell r="M102">
            <v>12.625613999999999</v>
          </cell>
          <cell r="N102">
            <v>0.10687686159263232</v>
          </cell>
        </row>
        <row r="103">
          <cell r="C103" t="str">
            <v xml:space="preserve">Pintura de superficies de madeira com 2 demãos de esmalte sintético </v>
          </cell>
          <cell r="D103" t="str">
            <v>m²</v>
          </cell>
          <cell r="E103">
            <v>2330.9235000000003</v>
          </cell>
          <cell r="F103">
            <v>18.836999999999996</v>
          </cell>
          <cell r="G103">
            <v>43907.6059695</v>
          </cell>
          <cell r="H103">
            <v>1.3504243095425238E-3</v>
          </cell>
          <cell r="I103">
            <v>0.96078428713640629</v>
          </cell>
          <cell r="K103">
            <v>102</v>
          </cell>
          <cell r="M103">
            <v>14.745159000000001</v>
          </cell>
          <cell r="N103">
            <v>0.2775040269148672</v>
          </cell>
        </row>
        <row r="104">
          <cell r="C104" t="str">
            <v>Moreia bicolor - Dietes bicolor (forração)</v>
          </cell>
          <cell r="D104" t="str">
            <v>m²</v>
          </cell>
          <cell r="E104">
            <v>410</v>
          </cell>
          <cell r="F104">
            <v>74.86699999999999</v>
          </cell>
          <cell r="G104">
            <v>30695.469999999998</v>
          </cell>
          <cell r="H104">
            <v>9.4407125976368256E-4</v>
          </cell>
          <cell r="I104">
            <v>0.96172835839616999</v>
          </cell>
          <cell r="K104">
            <v>103</v>
          </cell>
          <cell r="M104">
            <v>83.647557000000006</v>
          </cell>
          <cell r="N104">
            <v>-0.10497087201243682</v>
          </cell>
        </row>
        <row r="105">
          <cell r="C105" t="str">
            <v>Soleira de granito cinza andorinha e=2cm, l=30cm</v>
          </cell>
          <cell r="D105" t="str">
            <v>m</v>
          </cell>
          <cell r="E105">
            <v>463.2</v>
          </cell>
          <cell r="F105">
            <v>59.332000000000001</v>
          </cell>
          <cell r="G105">
            <v>27482.582399999999</v>
          </cell>
          <cell r="H105">
            <v>8.4525554382868906E-4</v>
          </cell>
          <cell r="I105">
            <v>0.96257361393999863</v>
          </cell>
          <cell r="K105">
            <v>104</v>
          </cell>
          <cell r="M105">
            <v>74.012219999999985</v>
          </cell>
          <cell r="N105">
            <v>-0.19834859702897689</v>
          </cell>
        </row>
        <row r="106">
          <cell r="C106" t="str">
            <v>VERGA premoldada em concreto armado</v>
          </cell>
          <cell r="D106" t="str">
            <v>m³</v>
          </cell>
          <cell r="E106">
            <v>20</v>
          </cell>
          <cell r="F106">
            <v>1232.6210000000001</v>
          </cell>
          <cell r="G106">
            <v>24652.420000000002</v>
          </cell>
          <cell r="H106">
            <v>7.5821094140677452E-4</v>
          </cell>
          <cell r="I106">
            <v>0.96333182488140545</v>
          </cell>
          <cell r="K106">
            <v>105</v>
          </cell>
          <cell r="M106">
            <v>1707.0929999999998</v>
          </cell>
          <cell r="N106">
            <v>-0.27794150640884818</v>
          </cell>
        </row>
        <row r="107">
          <cell r="C107" t="str">
            <v>Cerca de arame liso</v>
          </cell>
          <cell r="D107" t="str">
            <v>m²</v>
          </cell>
          <cell r="E107">
            <v>800</v>
          </cell>
          <cell r="F107">
            <v>23.504000000000001</v>
          </cell>
          <cell r="G107">
            <v>18803.2</v>
          </cell>
          <cell r="H107">
            <v>5.7831206727209186E-4</v>
          </cell>
          <cell r="I107">
            <v>0.96391013694867755</v>
          </cell>
          <cell r="K107">
            <v>106</v>
          </cell>
          <cell r="M107">
            <v>42.390899999999995</v>
          </cell>
          <cell r="N107">
            <v>-0.44554137798442583</v>
          </cell>
        </row>
        <row r="108">
          <cell r="C108" t="str">
            <v>Tabica metalica para forro gesso acartonado</v>
          </cell>
          <cell r="D108" t="str">
            <v>m</v>
          </cell>
          <cell r="E108">
            <v>3622.6299999999992</v>
          </cell>
          <cell r="F108">
            <v>8.06</v>
          </cell>
          <cell r="G108">
            <v>29198.397799999995</v>
          </cell>
          <cell r="H108">
            <v>8.9802723965872269E-4</v>
          </cell>
          <cell r="I108">
            <v>0.96480816418833626</v>
          </cell>
          <cell r="K108">
            <v>107</v>
          </cell>
          <cell r="M108">
            <v>9.1655999999999995</v>
          </cell>
          <cell r="N108">
            <v>-0.12062494544819746</v>
          </cell>
        </row>
        <row r="109">
          <cell r="C109" t="str">
            <v>MANTA ASFÁLTICA 4mm em espelho d'água, inclusive preparo de superfície e proteção mecânica</v>
          </cell>
          <cell r="D109" t="str">
            <v>m²</v>
          </cell>
          <cell r="E109">
            <v>564.61</v>
          </cell>
          <cell r="F109">
            <v>71.317999999999998</v>
          </cell>
          <cell r="G109">
            <v>40266.85598</v>
          </cell>
          <cell r="H109">
            <v>1.2384492386583875E-3</v>
          </cell>
          <cell r="I109">
            <v>0.9660466134269946</v>
          </cell>
          <cell r="K109">
            <v>108</v>
          </cell>
          <cell r="M109">
            <v>56.139299999999999</v>
          </cell>
          <cell r="N109">
            <v>0.27037565484428905</v>
          </cell>
        </row>
        <row r="110">
          <cell r="C110" t="str">
            <v>Porta em madeira  1,60 x 2,20m</v>
          </cell>
          <cell r="D110" t="str">
            <v>cj</v>
          </cell>
          <cell r="E110">
            <v>52</v>
          </cell>
          <cell r="F110">
            <v>604.24000000000012</v>
          </cell>
          <cell r="G110">
            <v>31420.480000000007</v>
          </cell>
          <cell r="H110">
            <v>9.6636970002347583E-4</v>
          </cell>
          <cell r="I110">
            <v>0.96701298312701811</v>
          </cell>
          <cell r="K110">
            <v>109</v>
          </cell>
          <cell r="M110">
            <v>602.46634500000005</v>
          </cell>
          <cell r="N110">
            <v>2.9439901742562835E-3</v>
          </cell>
        </row>
        <row r="111">
          <cell r="C111" t="str">
            <v>Clorofito - Chlorophytum comosum h=1m</v>
          </cell>
          <cell r="D111" t="str">
            <v>m²</v>
          </cell>
          <cell r="E111">
            <v>820</v>
          </cell>
          <cell r="F111">
            <v>32.162000000000006</v>
          </cell>
          <cell r="G111">
            <v>26372.840000000004</v>
          </cell>
          <cell r="H111">
            <v>8.1112425652208752E-4</v>
          </cell>
          <cell r="I111">
            <v>0.96782410738354019</v>
          </cell>
          <cell r="K111">
            <v>110</v>
          </cell>
          <cell r="M111">
            <v>38.11743899999999</v>
          </cell>
          <cell r="N111">
            <v>-0.15623922163291148</v>
          </cell>
        </row>
        <row r="112">
          <cell r="C112" t="str">
            <v>Porta em madeira  0,90 x 2,20m</v>
          </cell>
          <cell r="D112" t="str">
            <v>cj</v>
          </cell>
          <cell r="E112">
            <v>84</v>
          </cell>
          <cell r="F112">
            <v>448.12300000000005</v>
          </cell>
          <cell r="G112">
            <v>37642.332000000002</v>
          </cell>
          <cell r="H112">
            <v>1.1577292607568082E-3</v>
          </cell>
          <cell r="I112">
            <v>0.96898183664429705</v>
          </cell>
          <cell r="K112">
            <v>111</v>
          </cell>
          <cell r="M112">
            <v>363.312927</v>
          </cell>
          <cell r="N112">
            <v>0.23343532997932681</v>
          </cell>
        </row>
        <row r="113">
          <cell r="C113" t="str">
            <v>ESTRUTURA METÁLICA para cobertura</v>
          </cell>
          <cell r="D113" t="str">
            <v>kg</v>
          </cell>
          <cell r="E113">
            <v>3479</v>
          </cell>
          <cell r="F113">
            <v>12.415000000000001</v>
          </cell>
          <cell r="G113">
            <v>43191.785000000003</v>
          </cell>
          <cell r="H113">
            <v>1.3284084875192375E-3</v>
          </cell>
          <cell r="I113">
            <v>0.9703102451318163</v>
          </cell>
          <cell r="K113">
            <v>112</v>
          </cell>
          <cell r="M113">
            <v>8.5927499999999988</v>
          </cell>
          <cell r="N113">
            <v>0.44482267027435962</v>
          </cell>
        </row>
        <row r="114">
          <cell r="C114" t="str">
            <v>Fechadura para porta externa</v>
          </cell>
          <cell r="D114" t="str">
            <v>ud</v>
          </cell>
          <cell r="E114">
            <v>272</v>
          </cell>
          <cell r="F114">
            <v>93.768999999999991</v>
          </cell>
          <cell r="G114">
            <v>25505.167999999998</v>
          </cell>
          <cell r="H114">
            <v>7.8443809735587568E-4</v>
          </cell>
          <cell r="I114">
            <v>0.97109468322917214</v>
          </cell>
          <cell r="K114">
            <v>113</v>
          </cell>
          <cell r="M114">
            <v>108.50924699999999</v>
          </cell>
          <cell r="N114">
            <v>-0.13584323371076379</v>
          </cell>
        </row>
        <row r="115">
          <cell r="C115" t="str">
            <v>Assoalho de madeira largura 15cm - Auditório</v>
          </cell>
          <cell r="D115" t="str">
            <v>m²</v>
          </cell>
          <cell r="E115">
            <v>168.80329999999998</v>
          </cell>
          <cell r="F115">
            <v>92.417000000000002</v>
          </cell>
          <cell r="G115">
            <v>15600.294576099999</v>
          </cell>
          <cell r="H115">
            <v>4.7980336359545144E-4</v>
          </cell>
          <cell r="I115">
            <v>0.97157448659276757</v>
          </cell>
          <cell r="K115">
            <v>114</v>
          </cell>
          <cell r="M115">
            <v>172.966329</v>
          </cell>
          <cell r="N115">
            <v>-0.46569369579439934</v>
          </cell>
        </row>
        <row r="116">
          <cell r="C116" t="str">
            <v>Cuba de embutir oval Branco, equipado com: - 01 engate flexível PVC 1/2", - 01 torneira de pressão de 1/2", - 01 válvula de fundo cromada, - 01 sifão plástico,</v>
          </cell>
          <cell r="D116" t="str">
            <v>cj</v>
          </cell>
          <cell r="E116">
            <v>116</v>
          </cell>
          <cell r="F116">
            <v>324.38900000000001</v>
          </cell>
          <cell r="G116">
            <v>37629.124000000003</v>
          </cell>
          <cell r="H116">
            <v>1.1573230349130939E-3</v>
          </cell>
          <cell r="I116">
            <v>0.97273180962768069</v>
          </cell>
          <cell r="K116">
            <v>115</v>
          </cell>
          <cell r="M116">
            <v>246.07344599999996</v>
          </cell>
          <cell r="N116">
            <v>0.31826089028720328</v>
          </cell>
        </row>
        <row r="117">
          <cell r="C117" t="str">
            <v>Guarda-corpo em mármore l=50cm</v>
          </cell>
          <cell r="D117" t="str">
            <v>m</v>
          </cell>
          <cell r="E117">
            <v>246</v>
          </cell>
          <cell r="F117">
            <v>114.4</v>
          </cell>
          <cell r="G117">
            <v>28142.400000000001</v>
          </cell>
          <cell r="H117">
            <v>8.6554892369373928E-4</v>
          </cell>
          <cell r="I117">
            <v>0.97359735855137441</v>
          </cell>
          <cell r="K117">
            <v>116</v>
          </cell>
          <cell r="M117">
            <v>112.98893399999999</v>
          </cell>
          <cell r="N117">
            <v>1.2488532726576684E-2</v>
          </cell>
        </row>
        <row r="118">
          <cell r="C118" t="str">
            <v>Porta corta fogo 0,80 x 2,20m - P90</v>
          </cell>
          <cell r="D118" t="str">
            <v>cj</v>
          </cell>
          <cell r="E118">
            <v>15</v>
          </cell>
          <cell r="F118">
            <v>1615.874</v>
          </cell>
          <cell r="G118">
            <v>24238.11</v>
          </cell>
          <cell r="H118">
            <v>7.4546840436034089E-4</v>
          </cell>
          <cell r="I118">
            <v>0.97434282695573471</v>
          </cell>
          <cell r="K118">
            <v>117</v>
          </cell>
          <cell r="M118">
            <v>1821.216177</v>
          </cell>
          <cell r="N118">
            <v>-0.11275002912518051</v>
          </cell>
        </row>
        <row r="119">
          <cell r="C119" t="str">
            <v>Carpet alto trafego</v>
          </cell>
          <cell r="D119" t="str">
            <v>m²</v>
          </cell>
          <cell r="E119">
            <v>385</v>
          </cell>
          <cell r="F119">
            <v>71.5</v>
          </cell>
          <cell r="G119">
            <v>27527.5</v>
          </cell>
          <cell r="H119">
            <v>8.4663703156018699E-4</v>
          </cell>
          <cell r="I119">
            <v>0.97518946398729489</v>
          </cell>
          <cell r="K119">
            <v>118</v>
          </cell>
          <cell r="M119">
            <v>69.601275000000001</v>
          </cell>
          <cell r="N119">
            <v>2.7280031867232379E-2</v>
          </cell>
        </row>
        <row r="120">
          <cell r="C120" t="str">
            <v>Tampo de concreto para laboratorios</v>
          </cell>
          <cell r="D120" t="str">
            <v>m</v>
          </cell>
          <cell r="E120">
            <v>243.7</v>
          </cell>
          <cell r="F120">
            <v>93.183999999999997</v>
          </cell>
          <cell r="G120">
            <v>22708.940799999997</v>
          </cell>
          <cell r="H120">
            <v>6.9843720747572485E-4</v>
          </cell>
          <cell r="I120">
            <v>0.97588790119477065</v>
          </cell>
          <cell r="K120">
            <v>119</v>
          </cell>
          <cell r="M120">
            <v>106.939638</v>
          </cell>
          <cell r="N120">
            <v>-0.12862992859579347</v>
          </cell>
        </row>
        <row r="121">
          <cell r="C121" t="str">
            <v>Rede de Gás - GLP (vb global conforme cotação anexa)</v>
          </cell>
          <cell r="D121" t="str">
            <v>vb</v>
          </cell>
          <cell r="E121">
            <v>1</v>
          </cell>
          <cell r="F121">
            <v>22100</v>
          </cell>
          <cell r="G121">
            <v>22100</v>
          </cell>
          <cell r="H121">
            <v>6.7970859676614779E-4</v>
          </cell>
          <cell r="I121">
            <v>0.97656760979153678</v>
          </cell>
          <cell r="K121">
            <v>120</v>
          </cell>
          <cell r="M121">
            <v>25284.567869999995</v>
          </cell>
          <cell r="N121">
            <v>-0.1259490724292136</v>
          </cell>
        </row>
        <row r="122">
          <cell r="C122" t="str">
            <v>Placa de comunicação visual</v>
          </cell>
          <cell r="D122" t="str">
            <v>unid</v>
          </cell>
          <cell r="E122">
            <v>589</v>
          </cell>
          <cell r="F122">
            <v>41.6</v>
          </cell>
          <cell r="G122">
            <v>24502.400000000001</v>
          </cell>
          <cell r="H122">
            <v>7.5359691952049136E-4</v>
          </cell>
          <cell r="I122">
            <v>0.97732120671105727</v>
          </cell>
          <cell r="K122">
            <v>121</v>
          </cell>
          <cell r="M122">
            <v>42.516926999999995</v>
          </cell>
          <cell r="N122">
            <v>-2.156616351882612E-2</v>
          </cell>
        </row>
        <row r="123">
          <cell r="C123" t="str">
            <v>MANTA ASFÁLTICA 4mm cobertura utilidades, inclusive preparo de superfície e proteção mecânica</v>
          </cell>
          <cell r="D123" t="str">
            <v>m²</v>
          </cell>
          <cell r="E123">
            <v>445.38</v>
          </cell>
          <cell r="F123">
            <v>71.317999999999998</v>
          </cell>
          <cell r="G123">
            <v>31763.610839999998</v>
          </cell>
          <cell r="H123">
            <v>9.7692304761458804E-4</v>
          </cell>
          <cell r="I123">
            <v>0.97829812975867181</v>
          </cell>
          <cell r="K123">
            <v>122</v>
          </cell>
          <cell r="M123">
            <v>56.139299999999999</v>
          </cell>
          <cell r="N123">
            <v>0.27037565484428905</v>
          </cell>
        </row>
        <row r="124">
          <cell r="C124" t="str">
            <v>Camada de assentamento de areia</v>
          </cell>
          <cell r="D124" t="str">
            <v>m³</v>
          </cell>
          <cell r="E124">
            <v>433</v>
          </cell>
          <cell r="F124">
            <v>67.534999999999997</v>
          </cell>
          <cell r="G124">
            <v>29242.654999999999</v>
          </cell>
          <cell r="H124">
            <v>8.9938841609803503E-4</v>
          </cell>
          <cell r="I124">
            <v>0.97919751817476985</v>
          </cell>
          <cell r="K124">
            <v>123</v>
          </cell>
          <cell r="M124">
            <v>56.757977999999994</v>
          </cell>
          <cell r="N124">
            <v>0.18987677820376203</v>
          </cell>
        </row>
        <row r="125">
          <cell r="C125" t="str">
            <v>Trapoeraba roxa - Setcreasea purpurea  (forração)</v>
          </cell>
          <cell r="D125" t="str">
            <v>m²</v>
          </cell>
          <cell r="E125">
            <v>470</v>
          </cell>
          <cell r="F125">
            <v>45.876999999999995</v>
          </cell>
          <cell r="G125">
            <v>21562.19</v>
          </cell>
          <cell r="H125">
            <v>6.6316768814955035E-4</v>
          </cell>
          <cell r="I125">
            <v>0.97986068586291941</v>
          </cell>
          <cell r="K125">
            <v>124</v>
          </cell>
          <cell r="M125">
            <v>49.276557000000004</v>
          </cell>
          <cell r="N125">
            <v>-6.8989337059405464E-2</v>
          </cell>
        </row>
        <row r="126">
          <cell r="C126" t="str">
            <v>Porta janela em esquadrias em aluminio pivotante</v>
          </cell>
          <cell r="D126" t="str">
            <v>m²</v>
          </cell>
          <cell r="E126">
            <v>47.071499999999993</v>
          </cell>
          <cell r="F126">
            <v>429.46800000000002</v>
          </cell>
          <cell r="G126">
            <v>20215.702961999999</v>
          </cell>
          <cell r="H126">
            <v>6.2175507207883605E-4</v>
          </cell>
          <cell r="I126">
            <v>0.98048244093499826</v>
          </cell>
          <cell r="K126">
            <v>125</v>
          </cell>
          <cell r="M126">
            <v>477.52776</v>
          </cell>
          <cell r="N126">
            <v>-0.10064286105586817</v>
          </cell>
        </row>
        <row r="127">
          <cell r="C127" t="str">
            <v>Estaca Ø 70cm x 180 t - escavada tipo hélice contínua</v>
          </cell>
          <cell r="D127" t="str">
            <v>m</v>
          </cell>
          <cell r="E127">
            <v>170</v>
          </cell>
          <cell r="F127">
            <v>171.84699999999998</v>
          </cell>
          <cell r="G127">
            <v>29213.989999999998</v>
          </cell>
          <cell r="H127">
            <v>8.9850679406517069E-4</v>
          </cell>
          <cell r="I127">
            <v>0.98138094772906348</v>
          </cell>
          <cell r="K127">
            <v>126</v>
          </cell>
          <cell r="M127">
            <v>129.555756</v>
          </cell>
          <cell r="N127">
            <v>0.3264327676803489</v>
          </cell>
        </row>
        <row r="128">
          <cell r="C128" t="str">
            <v>Porta corta fogo 0,80 x 2,20m - P60</v>
          </cell>
          <cell r="D128" t="str">
            <v>cj</v>
          </cell>
          <cell r="E128">
            <v>13</v>
          </cell>
          <cell r="F128">
            <v>1197.0139999999999</v>
          </cell>
          <cell r="G128">
            <v>15561.181999999999</v>
          </cell>
          <cell r="H128">
            <v>4.7860041544084327E-4</v>
          </cell>
          <cell r="I128">
            <v>0.98185954814450427</v>
          </cell>
          <cell r="K128">
            <v>127</v>
          </cell>
          <cell r="M128">
            <v>1682.013627</v>
          </cell>
          <cell r="N128">
            <v>-0.28834464787603065</v>
          </cell>
        </row>
        <row r="129">
          <cell r="C129" t="str">
            <v>Lastro de brita</v>
          </cell>
          <cell r="D129" t="str">
            <v>m³</v>
          </cell>
          <cell r="E129">
            <v>278.77975000000004</v>
          </cell>
          <cell r="F129">
            <v>84.265999999999991</v>
          </cell>
          <cell r="G129">
            <v>23491.6544135</v>
          </cell>
          <cell r="H129">
            <v>7.2251038267490348E-4</v>
          </cell>
          <cell r="I129">
            <v>0.98258205852717917</v>
          </cell>
          <cell r="K129">
            <v>128</v>
          </cell>
          <cell r="M129">
            <v>74.848580999999996</v>
          </cell>
          <cell r="N129">
            <v>0.12581960638639234</v>
          </cell>
        </row>
        <row r="130">
          <cell r="C130" t="str">
            <v>TELHA METÁLICA trapezoidal, e=0,5mm</v>
          </cell>
          <cell r="D130" t="str">
            <v>m²</v>
          </cell>
          <cell r="E130">
            <v>378.54</v>
          </cell>
          <cell r="F130">
            <v>45.226999999999997</v>
          </cell>
          <cell r="G130">
            <v>17120.228579999999</v>
          </cell>
          <cell r="H130">
            <v>5.2655052237228495E-4</v>
          </cell>
          <cell r="I130">
            <v>0.98310860904955144</v>
          </cell>
          <cell r="K130">
            <v>129</v>
          </cell>
          <cell r="M130">
            <v>52.656371999999998</v>
          </cell>
          <cell r="N130">
            <v>-0.14109160426016443</v>
          </cell>
        </row>
        <row r="131">
          <cell r="C131" t="str">
            <v>MANTA ASFÁLTICA 4mm em caixa d'água, inclusive preparo de superfície e proteção mecânica</v>
          </cell>
          <cell r="D131" t="str">
            <v>m²</v>
          </cell>
          <cell r="E131">
            <v>347.09</v>
          </cell>
          <cell r="F131">
            <v>71.317999999999998</v>
          </cell>
          <cell r="G131">
            <v>24753.764619999998</v>
          </cell>
          <cell r="H131">
            <v>7.6132790111039432E-4</v>
          </cell>
          <cell r="I131">
            <v>0.98386993695066183</v>
          </cell>
          <cell r="K131">
            <v>130</v>
          </cell>
          <cell r="M131">
            <v>57.227715000000003</v>
          </cell>
          <cell r="N131">
            <v>0.24621435610350684</v>
          </cell>
        </row>
        <row r="132">
          <cell r="C132" t="str">
            <v>DRY-WALL, espessura 15cm</v>
          </cell>
          <cell r="D132" t="str">
            <v>m²</v>
          </cell>
          <cell r="E132">
            <v>196.56</v>
          </cell>
          <cell r="F132">
            <v>106.07999999999998</v>
          </cell>
          <cell r="G132">
            <v>20851.084799999997</v>
          </cell>
          <cell r="H132">
            <v>6.4129690454569916E-4</v>
          </cell>
          <cell r="I132">
            <v>0.98451123385520756</v>
          </cell>
          <cell r="K132">
            <v>131</v>
          </cell>
          <cell r="M132">
            <v>100.535175</v>
          </cell>
          <cell r="N132">
            <v>5.5153084480133341E-2</v>
          </cell>
        </row>
        <row r="133">
          <cell r="C133" t="str">
            <v>Painel telado em aço galvanizado</v>
          </cell>
          <cell r="D133" t="str">
            <v>ud</v>
          </cell>
          <cell r="E133">
            <v>42.862499999999997</v>
          </cell>
          <cell r="F133">
            <v>461.5</v>
          </cell>
          <cell r="G133">
            <v>19781.043749999997</v>
          </cell>
          <cell r="H133">
            <v>6.0838667375032922E-4</v>
          </cell>
          <cell r="I133">
            <v>0.98511962052895785</v>
          </cell>
          <cell r="K133">
            <v>132</v>
          </cell>
          <cell r="M133">
            <v>448.53009299999997</v>
          </cell>
          <cell r="N133">
            <v>2.891647004830955E-2</v>
          </cell>
        </row>
        <row r="134">
          <cell r="C134" t="str">
            <v>Controle tecnologico geral da obra</v>
          </cell>
          <cell r="D134" t="str">
            <v>ud</v>
          </cell>
          <cell r="E134">
            <v>24</v>
          </cell>
          <cell r="F134">
            <v>663</v>
          </cell>
          <cell r="G134">
            <v>15912</v>
          </cell>
          <cell r="H134">
            <v>4.8939018967162642E-4</v>
          </cell>
          <cell r="I134">
            <v>0.9856090107186295</v>
          </cell>
          <cell r="K134">
            <v>133</v>
          </cell>
          <cell r="M134">
            <v>744.70500000000004</v>
          </cell>
          <cell r="N134">
            <v>-0.10971458496988751</v>
          </cell>
        </row>
        <row r="135">
          <cell r="C135" t="str">
            <v>Cerca de arame farpado</v>
          </cell>
          <cell r="D135" t="str">
            <v>m²</v>
          </cell>
          <cell r="E135">
            <v>400</v>
          </cell>
          <cell r="F135">
            <v>23.764000000000003</v>
          </cell>
          <cell r="G135">
            <v>9505.6</v>
          </cell>
          <cell r="H135">
            <v>2.9235466232671017E-4</v>
          </cell>
          <cell r="I135">
            <v>0.98590136538095619</v>
          </cell>
          <cell r="K135">
            <v>134</v>
          </cell>
          <cell r="M135">
            <v>44.682299999999998</v>
          </cell>
          <cell r="N135">
            <v>-0.46815629455063856</v>
          </cell>
        </row>
        <row r="136">
          <cell r="C136" t="str">
            <v>Abacaxi-vermelho - Ananas bracteatus (forração)</v>
          </cell>
          <cell r="D136" t="str">
            <v>m²</v>
          </cell>
          <cell r="E136">
            <v>190</v>
          </cell>
          <cell r="F136">
            <v>78.896999999999991</v>
          </cell>
          <cell r="G136">
            <v>14990.429999999998</v>
          </cell>
          <cell r="H136">
            <v>4.61046341186478E-4</v>
          </cell>
          <cell r="I136">
            <v>0.98636241172214267</v>
          </cell>
          <cell r="K136">
            <v>135</v>
          </cell>
          <cell r="M136">
            <v>92.251763999999994</v>
          </cell>
          <cell r="N136">
            <v>-0.14476432125460503</v>
          </cell>
        </row>
        <row r="137">
          <cell r="C137" t="str">
            <v>Espelho 4mm colocado</v>
          </cell>
          <cell r="D137" t="str">
            <v>m²</v>
          </cell>
          <cell r="E137">
            <v>73.44</v>
          </cell>
          <cell r="F137">
            <v>221.19499999999999</v>
          </cell>
          <cell r="G137">
            <v>16244.560799999999</v>
          </cell>
          <cell r="H137">
            <v>4.9961844463576339E-4</v>
          </cell>
          <cell r="I137">
            <v>0.98686203016677843</v>
          </cell>
          <cell r="K137">
            <v>136</v>
          </cell>
          <cell r="M137">
            <v>232.00424999999998</v>
          </cell>
          <cell r="N137">
            <v>-4.6590741333402241E-2</v>
          </cell>
        </row>
        <row r="138">
          <cell r="C138" t="str">
            <v>ANDAIME fachadeiro</v>
          </cell>
          <cell r="D138" t="str">
            <v>mês</v>
          </cell>
          <cell r="E138">
            <v>18</v>
          </cell>
          <cell r="F138">
            <v>910</v>
          </cell>
          <cell r="G138">
            <v>16380</v>
          </cell>
          <cell r="H138">
            <v>5.0378401877961541E-4</v>
          </cell>
          <cell r="I138">
            <v>0.98736581418555802</v>
          </cell>
          <cell r="K138">
            <v>137</v>
          </cell>
          <cell r="M138">
            <v>916.56</v>
          </cell>
          <cell r="N138">
            <v>-7.1571964737714433E-3</v>
          </cell>
        </row>
        <row r="139">
          <cell r="C139" t="str">
            <v xml:space="preserve">Tampo em granito cinza para pia de cozinha </v>
          </cell>
          <cell r="D139" t="str">
            <v>m</v>
          </cell>
          <cell r="E139">
            <v>36.199999999999996</v>
          </cell>
          <cell r="F139">
            <v>270.322</v>
          </cell>
          <cell r="G139">
            <v>9785.6563999999998</v>
          </cell>
          <cell r="H139">
            <v>3.009680895963653E-4</v>
          </cell>
          <cell r="I139">
            <v>0.98766678227515436</v>
          </cell>
          <cell r="K139">
            <v>138</v>
          </cell>
          <cell r="M139">
            <v>443.89000799999997</v>
          </cell>
          <cell r="N139">
            <v>-0.39101580317617779</v>
          </cell>
        </row>
        <row r="140">
          <cell r="C140" t="str">
            <v>Derrubada e DESTOCAMENTO DE ÁRVORES perímetro &gt;78 cm</v>
          </cell>
          <cell r="D140" t="str">
            <v>ud</v>
          </cell>
          <cell r="E140">
            <v>220</v>
          </cell>
          <cell r="F140">
            <v>64.427999999999997</v>
          </cell>
          <cell r="G140">
            <v>14174.16</v>
          </cell>
          <cell r="H140">
            <v>4.3594110425062719E-4</v>
          </cell>
          <cell r="I140">
            <v>0.98810272337940497</v>
          </cell>
          <cell r="K140">
            <v>139</v>
          </cell>
          <cell r="M140">
            <v>72.328040999999999</v>
          </cell>
          <cell r="N140">
            <v>-0.1092251482381501</v>
          </cell>
        </row>
        <row r="141">
          <cell r="C141" t="str">
            <v>Mictório branco, completo</v>
          </cell>
          <cell r="D141" t="str">
            <v>cj</v>
          </cell>
          <cell r="E141">
            <v>24</v>
          </cell>
          <cell r="F141">
            <v>287.13099999999997</v>
          </cell>
          <cell r="G141">
            <v>6891.1439999999993</v>
          </cell>
          <cell r="H141">
            <v>2.1194433567210216E-4</v>
          </cell>
          <cell r="I141">
            <v>0.98831466771507703</v>
          </cell>
          <cell r="K141">
            <v>140</v>
          </cell>
          <cell r="M141">
            <v>643.31054999999992</v>
          </cell>
          <cell r="N141">
            <v>-0.55366657674120212</v>
          </cell>
        </row>
        <row r="142">
          <cell r="C142" t="str">
            <v xml:space="preserve">Pintura de superficies metálicas com 2 demãos de esmalte sintético </v>
          </cell>
          <cell r="D142" t="str">
            <v>m²</v>
          </cell>
          <cell r="E142">
            <v>1047.3030000000001</v>
          </cell>
          <cell r="F142">
            <v>16.991</v>
          </cell>
          <cell r="G142">
            <v>17794.725273</v>
          </cell>
          <cell r="H142">
            <v>5.4729537308370753E-4</v>
          </cell>
          <cell r="I142">
            <v>0.98886196308816077</v>
          </cell>
          <cell r="K142">
            <v>141</v>
          </cell>
          <cell r="M142">
            <v>13.691114999999998</v>
          </cell>
          <cell r="N142">
            <v>0.24102383187928833</v>
          </cell>
        </row>
        <row r="143">
          <cell r="C143" t="str">
            <v xml:space="preserve">Cuba para pia de cozinha, equipada com: - 01 Torneira de pressão 3/4" - 01 sifão flexível </v>
          </cell>
          <cell r="D143" t="str">
            <v>cj</v>
          </cell>
          <cell r="E143">
            <v>71</v>
          </cell>
          <cell r="F143">
            <v>283.673</v>
          </cell>
          <cell r="G143">
            <v>20140.782999999999</v>
          </cell>
          <cell r="H143">
            <v>6.1945083034848345E-4</v>
          </cell>
          <cell r="I143">
            <v>0.9894814139185093</v>
          </cell>
          <cell r="K143">
            <v>142</v>
          </cell>
          <cell r="M143">
            <v>200.02776299999996</v>
          </cell>
          <cell r="N143">
            <v>0.41816813699006405</v>
          </cell>
        </row>
        <row r="144">
          <cell r="C144" t="str">
            <v>Piso de borracha</v>
          </cell>
          <cell r="D144" t="str">
            <v>m²</v>
          </cell>
          <cell r="E144">
            <v>200</v>
          </cell>
          <cell r="F144">
            <v>83.2</v>
          </cell>
          <cell r="G144">
            <v>16640</v>
          </cell>
          <cell r="H144">
            <v>5.1178059050627591E-4</v>
          </cell>
          <cell r="I144">
            <v>0.98999319450901557</v>
          </cell>
          <cell r="K144">
            <v>143</v>
          </cell>
          <cell r="M144">
            <v>69.601275000000001</v>
          </cell>
          <cell r="N144">
            <v>0.19538040071823404</v>
          </cell>
        </row>
        <row r="145">
          <cell r="C145" t="str">
            <v>Serra circular, betoneira e EQUIPAMENTOS DE PEQUENO PORTE</v>
          </cell>
          <cell r="D145" t="str">
            <v>mês</v>
          </cell>
          <cell r="E145">
            <v>18</v>
          </cell>
          <cell r="F145">
            <v>754</v>
          </cell>
          <cell r="G145">
            <v>13572</v>
          </cell>
          <cell r="H145">
            <v>4.1742104413168134E-4</v>
          </cell>
          <cell r="I145">
            <v>0.99041061555314724</v>
          </cell>
          <cell r="K145">
            <v>144</v>
          </cell>
          <cell r="M145">
            <v>773.34749999999997</v>
          </cell>
          <cell r="N145">
            <v>-2.5017860664190428E-2</v>
          </cell>
        </row>
        <row r="146">
          <cell r="C146" t="str">
            <v>Revestimento em madeira laminada</v>
          </cell>
          <cell r="D146" t="str">
            <v>m²</v>
          </cell>
          <cell r="E146">
            <v>170</v>
          </cell>
          <cell r="F146">
            <v>62.347999999999999</v>
          </cell>
          <cell r="G146">
            <v>10599.16</v>
          </cell>
          <cell r="H146">
            <v>3.2598824300904446E-4</v>
          </cell>
          <cell r="I146">
            <v>0.99073660379615625</v>
          </cell>
          <cell r="K146">
            <v>145</v>
          </cell>
          <cell r="M146">
            <v>80.198999999999998</v>
          </cell>
          <cell r="N146">
            <v>-0.22258382274093191</v>
          </cell>
        </row>
        <row r="147">
          <cell r="C147" t="str">
            <v>Carpet</v>
          </cell>
          <cell r="D147" t="str">
            <v>m²</v>
          </cell>
          <cell r="E147">
            <v>190</v>
          </cell>
          <cell r="F147">
            <v>39.039000000000001</v>
          </cell>
          <cell r="G147">
            <v>7417.41</v>
          </cell>
          <cell r="H147">
            <v>2.2813019650403583E-4</v>
          </cell>
          <cell r="I147">
            <v>0.99096473399266027</v>
          </cell>
          <cell r="K147">
            <v>146</v>
          </cell>
          <cell r="M147">
            <v>69.601275000000001</v>
          </cell>
          <cell r="N147">
            <v>-0.43910510260049118</v>
          </cell>
        </row>
        <row r="148">
          <cell r="C148" t="str">
            <v>Porta em esquadrias em aluminio pivotante</v>
          </cell>
          <cell r="D148" t="str">
            <v>m²</v>
          </cell>
          <cell r="E148">
            <v>27.288750000000004</v>
          </cell>
          <cell r="F148">
            <v>429.46800000000002</v>
          </cell>
          <cell r="G148">
            <v>11719.644885000002</v>
          </cell>
          <cell r="H148">
            <v>3.6044992666881958E-4</v>
          </cell>
          <cell r="I148">
            <v>0.99132518391932911</v>
          </cell>
          <cell r="K148">
            <v>147</v>
          </cell>
          <cell r="M148">
            <v>477.52776</v>
          </cell>
          <cell r="N148">
            <v>-0.10064286105586817</v>
          </cell>
        </row>
        <row r="149">
          <cell r="C149" t="str">
            <v>Lambari roxo - Tradescantia zebrina "purpusii" (forraçao)</v>
          </cell>
          <cell r="D149" t="str">
            <v>m²</v>
          </cell>
          <cell r="E149">
            <v>140</v>
          </cell>
          <cell r="F149">
            <v>82.94</v>
          </cell>
          <cell r="G149">
            <v>11611.6</v>
          </cell>
          <cell r="H149">
            <v>3.571268933126607E-4</v>
          </cell>
          <cell r="I149">
            <v>0.9916823108126418</v>
          </cell>
          <cell r="K149">
            <v>148</v>
          </cell>
          <cell r="M149">
            <v>92.251763999999994</v>
          </cell>
          <cell r="N149">
            <v>-0.10093860102230667</v>
          </cell>
        </row>
        <row r="150">
          <cell r="C150" t="str">
            <v>ARGAMASSA COM ADITIVO e emulsão asfáltica em baldrames</v>
          </cell>
          <cell r="D150" t="str">
            <v>m²</v>
          </cell>
          <cell r="E150">
            <v>372.70240000000001</v>
          </cell>
          <cell r="F150">
            <v>27.521000000000001</v>
          </cell>
          <cell r="G150">
            <v>10257.1427504</v>
          </cell>
          <cell r="H150">
            <v>3.1546914505449996E-4</v>
          </cell>
          <cell r="I150">
            <v>0.99199777995769634</v>
          </cell>
          <cell r="K150">
            <v>149</v>
          </cell>
          <cell r="M150">
            <v>32.480595000000001</v>
          </cell>
          <cell r="N150">
            <v>-0.15269409319626071</v>
          </cell>
        </row>
        <row r="151">
          <cell r="C151" t="str">
            <v>Mellhoramento / preparo do sub-leito - 100 % PN</v>
          </cell>
          <cell r="D151" t="str">
            <v>m²</v>
          </cell>
          <cell r="E151">
            <v>9315.7000000000007</v>
          </cell>
          <cell r="F151">
            <v>1.339</v>
          </cell>
          <cell r="G151">
            <v>12473.722300000001</v>
          </cell>
          <cell r="H151">
            <v>3.8364236565536678E-4</v>
          </cell>
          <cell r="I151">
            <v>0.99238142232335169</v>
          </cell>
          <cell r="K151">
            <v>150</v>
          </cell>
          <cell r="M151">
            <v>1.2946409999999997</v>
          </cell>
          <cell r="N151">
            <v>3.4263552598751579E-2</v>
          </cell>
        </row>
        <row r="152">
          <cell r="C152" t="str">
            <v>Porta em madeira  1,00 x 2,20m</v>
          </cell>
          <cell r="D152" t="str">
            <v>cj</v>
          </cell>
          <cell r="E152">
            <v>33</v>
          </cell>
          <cell r="F152">
            <v>453.97300000000007</v>
          </cell>
          <cell r="G152">
            <v>14981.109000000002</v>
          </cell>
          <cell r="H152">
            <v>4.6075966409007729E-4</v>
          </cell>
          <cell r="I152">
            <v>0.99284218198744179</v>
          </cell>
          <cell r="K152">
            <v>151</v>
          </cell>
          <cell r="M152">
            <v>363.312927</v>
          </cell>
          <cell r="N152">
            <v>0.24953715175678304</v>
          </cell>
        </row>
        <row r="153">
          <cell r="C153" t="str">
            <v>Barra de apoio c=80cm para deficientes</v>
          </cell>
          <cell r="D153" t="str">
            <v>pç</v>
          </cell>
          <cell r="E153">
            <v>36</v>
          </cell>
          <cell r="F153">
            <v>223.041</v>
          </cell>
          <cell r="G153">
            <v>8029.4759999999997</v>
          </cell>
          <cell r="H153">
            <v>2.4695492600576747E-4</v>
          </cell>
          <cell r="I153">
            <v>0.99308913691344758</v>
          </cell>
          <cell r="K153">
            <v>152</v>
          </cell>
          <cell r="M153">
            <v>323.625879</v>
          </cell>
          <cell r="N153">
            <v>-0.31080604341904317</v>
          </cell>
        </row>
        <row r="154">
          <cell r="C154" t="str">
            <v>TAPUME de chapa compensada resinada 12mm</v>
          </cell>
          <cell r="D154" t="str">
            <v>m²</v>
          </cell>
          <cell r="E154">
            <v>264</v>
          </cell>
          <cell r="F154">
            <v>39.754000000000005</v>
          </cell>
          <cell r="G154">
            <v>10495.056</v>
          </cell>
          <cell r="H154">
            <v>3.2278641568968958E-4</v>
          </cell>
          <cell r="I154">
            <v>0.9934119233291373</v>
          </cell>
          <cell r="K154">
            <v>153</v>
          </cell>
          <cell r="M154">
            <v>43.296002999999999</v>
          </cell>
          <cell r="N154">
            <v>-8.1809006711312193E-2</v>
          </cell>
        </row>
        <row r="155">
          <cell r="C155" t="str">
            <v>Piso cimentado</v>
          </cell>
          <cell r="D155" t="str">
            <v>m²</v>
          </cell>
          <cell r="E155">
            <v>1076.4625000000001</v>
          </cell>
          <cell r="F155">
            <v>12.726999999999999</v>
          </cell>
          <cell r="G155">
            <v>13700.138237499999</v>
          </cell>
          <cell r="H155">
            <v>4.2136206954359137E-4</v>
          </cell>
          <cell r="I155">
            <v>0.99383328539868088</v>
          </cell>
          <cell r="K155">
            <v>154</v>
          </cell>
          <cell r="M155">
            <v>10.42587</v>
          </cell>
          <cell r="N155">
            <v>0.22071347523036433</v>
          </cell>
        </row>
        <row r="156">
          <cell r="C156" t="str">
            <v xml:space="preserve">Pintura de calhas e rufos metálicos com 2 demãos de esmalte sintético </v>
          </cell>
          <cell r="D156" t="str">
            <v>m²</v>
          </cell>
          <cell r="E156">
            <v>746.58</v>
          </cell>
          <cell r="F156">
            <v>15.157999999999999</v>
          </cell>
          <cell r="G156">
            <v>11316.65964</v>
          </cell>
          <cell r="H156">
            <v>3.4805569429794113E-4</v>
          </cell>
          <cell r="I156">
            <v>0.99418134109297884</v>
          </cell>
          <cell r="K156">
            <v>155</v>
          </cell>
          <cell r="M156">
            <v>13.954625999999999</v>
          </cell>
          <cell r="N156">
            <v>8.6234772612322264E-2</v>
          </cell>
        </row>
        <row r="157">
          <cell r="C157" t="str">
            <v>Janela em madeira guilhotina - fixo</v>
          </cell>
          <cell r="D157" t="str">
            <v>m²</v>
          </cell>
          <cell r="E157">
            <v>17.864499999999996</v>
          </cell>
          <cell r="F157">
            <v>473.71999999999997</v>
          </cell>
          <cell r="G157">
            <v>8462.7709399999967</v>
          </cell>
          <cell r="H157">
            <v>2.6028136472311001E-4</v>
          </cell>
          <cell r="I157">
            <v>0.99444162245770196</v>
          </cell>
          <cell r="K157">
            <v>156</v>
          </cell>
          <cell r="M157">
            <v>535.86680399999989</v>
          </cell>
          <cell r="N157">
            <v>-0.11597434947659102</v>
          </cell>
        </row>
        <row r="158">
          <cell r="C158" t="str">
            <v>Fechadura para porta de banheiro</v>
          </cell>
          <cell r="D158" t="str">
            <v>ud</v>
          </cell>
          <cell r="E158">
            <v>115</v>
          </cell>
          <cell r="F158">
            <v>93.768999999999991</v>
          </cell>
          <cell r="G158">
            <v>10783.434999999999</v>
          </cell>
          <cell r="H158">
            <v>3.3165581322031513E-4</v>
          </cell>
          <cell r="I158">
            <v>0.99477327827092232</v>
          </cell>
          <cell r="K158">
            <v>157</v>
          </cell>
          <cell r="M158">
            <v>76.933755000000005</v>
          </cell>
          <cell r="N158">
            <v>0.21882780841777438</v>
          </cell>
        </row>
        <row r="159">
          <cell r="C159" t="str">
            <v>CUMEEIRA para telha CRFS 8mm</v>
          </cell>
          <cell r="D159" t="str">
            <v>m</v>
          </cell>
          <cell r="E159">
            <v>268.5</v>
          </cell>
          <cell r="F159">
            <v>26.038999999999998</v>
          </cell>
          <cell r="G159">
            <v>6991.4714999999997</v>
          </cell>
          <cell r="H159">
            <v>2.1503001278712732E-4</v>
          </cell>
          <cell r="I159">
            <v>0.99498830828370943</v>
          </cell>
          <cell r="K159">
            <v>158</v>
          </cell>
          <cell r="M159">
            <v>32.755562999999995</v>
          </cell>
          <cell r="N159">
            <v>-0.20505106262408002</v>
          </cell>
        </row>
        <row r="160">
          <cell r="C160" t="str">
            <v>Aplicação de cera acrilica em rodapé de granitina Tecnogran</v>
          </cell>
          <cell r="D160" t="str">
            <v>m</v>
          </cell>
          <cell r="E160">
            <v>3700.4750000000026</v>
          </cell>
          <cell r="F160">
            <v>1.885</v>
          </cell>
          <cell r="G160">
            <v>6975.3953750000046</v>
          </cell>
          <cell r="H160">
            <v>2.1453557476155339E-4</v>
          </cell>
          <cell r="I160">
            <v>0.99520284385847102</v>
          </cell>
          <cell r="K160">
            <v>159</v>
          </cell>
          <cell r="M160">
            <v>2.3257709999999996</v>
          </cell>
          <cell r="N160">
            <v>-0.18951607875409904</v>
          </cell>
        </row>
        <row r="161">
          <cell r="C161" t="str">
            <v>Chapa aço inox para proteção da porta deficiente fisico</v>
          </cell>
          <cell r="D161" t="str">
            <v>ud</v>
          </cell>
          <cell r="E161">
            <v>32</v>
          </cell>
          <cell r="F161">
            <v>238.83600000000001</v>
          </cell>
          <cell r="G161">
            <v>7642.7520000000004</v>
          </cell>
          <cell r="H161">
            <v>2.3506082521953256E-4</v>
          </cell>
          <cell r="I161">
            <v>0.99543790468369053</v>
          </cell>
          <cell r="K161">
            <v>160</v>
          </cell>
          <cell r="M161">
            <v>241.65104399999998</v>
          </cell>
          <cell r="N161">
            <v>-1.1649211000304915E-2</v>
          </cell>
        </row>
        <row r="162">
          <cell r="C162" t="str">
            <v>REATERRO com apiloamento manual</v>
          </cell>
          <cell r="D162" t="str">
            <v>m³</v>
          </cell>
          <cell r="E162">
            <v>610.50678000000005</v>
          </cell>
          <cell r="F162">
            <v>10.478000000000002</v>
          </cell>
          <cell r="G162">
            <v>6396.8900408400013</v>
          </cell>
          <cell r="H162">
            <v>1.9674303861206801E-4</v>
          </cell>
          <cell r="I162">
            <v>0.99563464772230259</v>
          </cell>
          <cell r="K162">
            <v>161</v>
          </cell>
          <cell r="M162">
            <v>12.579786</v>
          </cell>
          <cell r="N162">
            <v>-0.16707645106204505</v>
          </cell>
        </row>
        <row r="163">
          <cell r="C163" t="str">
            <v>Rodapé para piso cimentado tipo garrafado h=7cm</v>
          </cell>
          <cell r="D163" t="str">
            <v>m</v>
          </cell>
          <cell r="E163">
            <v>900.65412000000003</v>
          </cell>
          <cell r="F163">
            <v>9.984</v>
          </cell>
          <cell r="G163">
            <v>8992.1307340799995</v>
          </cell>
          <cell r="H163">
            <v>2.7656237842530617E-4</v>
          </cell>
          <cell r="I163">
            <v>0.99591121010072792</v>
          </cell>
          <cell r="K163">
            <v>162</v>
          </cell>
          <cell r="M163">
            <v>8.4896370000000001</v>
          </cell>
          <cell r="N163">
            <v>0.17602201366206827</v>
          </cell>
        </row>
        <row r="164">
          <cell r="C164" t="str">
            <v>Emboço em argamassa de cal em tetos</v>
          </cell>
          <cell r="D164" t="str">
            <v>m²</v>
          </cell>
          <cell r="E164">
            <v>413.63400000000001</v>
          </cell>
          <cell r="F164">
            <v>18.889000000000003</v>
          </cell>
          <cell r="G164">
            <v>7813.1326260000014</v>
          </cell>
          <cell r="H164">
            <v>2.4030105943738769E-4</v>
          </cell>
          <cell r="I164">
            <v>0.99615151116016531</v>
          </cell>
          <cell r="K164">
            <v>163</v>
          </cell>
          <cell r="M164">
            <v>17.792720999999997</v>
          </cell>
          <cell r="N164">
            <v>6.1613903798076075E-2</v>
          </cell>
        </row>
        <row r="165">
          <cell r="C165" t="str">
            <v>LASTRO DE CONCRETO magro</v>
          </cell>
          <cell r="D165" t="str">
            <v>m³</v>
          </cell>
          <cell r="E165">
            <v>21.570971999999998</v>
          </cell>
          <cell r="F165">
            <v>320.65800000000002</v>
          </cell>
          <cell r="G165">
            <v>6916.9047395759999</v>
          </cell>
          <cell r="H165">
            <v>2.1273663414037646E-4</v>
          </cell>
          <cell r="I165">
            <v>0.99636424779430566</v>
          </cell>
          <cell r="K165">
            <v>164</v>
          </cell>
          <cell r="M165">
            <v>326.16933299999999</v>
          </cell>
          <cell r="N165">
            <v>-1.68971526210282E-2</v>
          </cell>
        </row>
        <row r="166">
          <cell r="C166" t="str">
            <v>Banco de Concreto</v>
          </cell>
          <cell r="D166" t="str">
            <v xml:space="preserve">m </v>
          </cell>
          <cell r="E166">
            <v>50</v>
          </cell>
          <cell r="F166">
            <v>145.964</v>
          </cell>
          <cell r="G166">
            <v>7298.2</v>
          </cell>
          <cell r="H166">
            <v>2.2446376836736197E-4</v>
          </cell>
          <cell r="I166">
            <v>0.99658871156267304</v>
          </cell>
          <cell r="K166">
            <v>165</v>
          </cell>
          <cell r="M166">
            <v>136.10916</v>
          </cell>
          <cell r="N166">
            <v>7.2403944010821952E-2</v>
          </cell>
        </row>
        <row r="167">
          <cell r="C167" t="str">
            <v>Espadinha - Sansevieria trifasciata (forração)</v>
          </cell>
          <cell r="D167" t="str">
            <v>m²</v>
          </cell>
          <cell r="E167">
            <v>40</v>
          </cell>
          <cell r="F167">
            <v>133.458</v>
          </cell>
          <cell r="G167">
            <v>5338.32</v>
          </cell>
          <cell r="H167">
            <v>1.6418561069179465E-4</v>
          </cell>
          <cell r="I167">
            <v>0.99675289717336479</v>
          </cell>
          <cell r="K167">
            <v>166</v>
          </cell>
          <cell r="M167">
            <v>169.58651399999999</v>
          </cell>
          <cell r="N167">
            <v>-0.21303883868973217</v>
          </cell>
        </row>
        <row r="168">
          <cell r="C168" t="str">
            <v>Pedra miracema sobre lastro de concreto e=5cm</v>
          </cell>
          <cell r="D168" t="str">
            <v>m²</v>
          </cell>
          <cell r="E168">
            <v>188</v>
          </cell>
          <cell r="F168">
            <v>39.247</v>
          </cell>
          <cell r="G168">
            <v>7378.4359999999997</v>
          </cell>
          <cell r="H168">
            <v>2.2693151040220942E-4</v>
          </cell>
          <cell r="I168">
            <v>0.996979828683767</v>
          </cell>
          <cell r="K168">
            <v>167</v>
          </cell>
          <cell r="M168">
            <v>33.225299999999997</v>
          </cell>
          <cell r="N168">
            <v>0.18123839363376715</v>
          </cell>
        </row>
        <row r="169">
          <cell r="C169" t="str">
            <v>Magnólia-branca - Magnolia grandiflora -h=2,1m</v>
          </cell>
          <cell r="D169" t="str">
            <v>ud</v>
          </cell>
          <cell r="E169">
            <v>20</v>
          </cell>
          <cell r="F169">
            <v>135.62899999999999</v>
          </cell>
          <cell r="G169">
            <v>2712.58</v>
          </cell>
          <cell r="H169">
            <v>8.3428232824249641E-5</v>
          </cell>
          <cell r="I169">
            <v>0.99706325691659126</v>
          </cell>
          <cell r="K169">
            <v>168</v>
          </cell>
          <cell r="M169">
            <v>308.62866599999995</v>
          </cell>
          <cell r="N169">
            <v>-0.56054308966879951</v>
          </cell>
        </row>
        <row r="170">
          <cell r="C170" t="str">
            <v>Soleira de marmore branco e=2cm - l=30cm</v>
          </cell>
          <cell r="D170" t="str">
            <v>m</v>
          </cell>
          <cell r="E170">
            <v>82.97999999999999</v>
          </cell>
          <cell r="F170">
            <v>69.653999999999996</v>
          </cell>
          <cell r="G170">
            <v>5779.8889199999994</v>
          </cell>
          <cell r="H170">
            <v>1.7776652431119479E-4</v>
          </cell>
          <cell r="I170">
            <v>0.99724102344090249</v>
          </cell>
          <cell r="K170">
            <v>169</v>
          </cell>
          <cell r="M170">
            <v>74.012219999999985</v>
          </cell>
          <cell r="N170">
            <v>-5.8885140859171514E-2</v>
          </cell>
        </row>
        <row r="171">
          <cell r="C171" t="str">
            <v>Emolumentos e TAXAS</v>
          </cell>
          <cell r="D171" t="str">
            <v>vb</v>
          </cell>
          <cell r="E171">
            <v>1</v>
          </cell>
          <cell r="F171">
            <v>5675.8</v>
          </cell>
          <cell r="G171">
            <v>5675.8</v>
          </cell>
          <cell r="H171">
            <v>1.7456516079300007E-4</v>
          </cell>
          <cell r="I171">
            <v>0.99741558860169544</v>
          </cell>
          <cell r="K171">
            <v>170</v>
          </cell>
          <cell r="M171">
            <v>5728.5</v>
          </cell>
          <cell r="N171">
            <v>-9.1996159553111578E-3</v>
          </cell>
        </row>
        <row r="172">
          <cell r="C172" t="str">
            <v>Barra de apoio c=60cm para deficientes</v>
          </cell>
          <cell r="D172" t="str">
            <v>pç</v>
          </cell>
          <cell r="E172">
            <v>18</v>
          </cell>
          <cell r="F172">
            <v>203.34599999999998</v>
          </cell>
          <cell r="G172">
            <v>3660.2279999999996</v>
          </cell>
          <cell r="H172">
            <v>1.1257413745358204E-4</v>
          </cell>
          <cell r="I172">
            <v>0.99752816273914902</v>
          </cell>
          <cell r="K172">
            <v>171</v>
          </cell>
          <cell r="M172">
            <v>292.691979</v>
          </cell>
          <cell r="N172">
            <v>-0.30525598721651348</v>
          </cell>
        </row>
        <row r="173">
          <cell r="C173" t="str">
            <v>Lixeira seletivas (5 tipos de lixo)</v>
          </cell>
          <cell r="D173" t="str">
            <v>un  </v>
          </cell>
          <cell r="E173">
            <v>25</v>
          </cell>
          <cell r="F173">
            <v>195</v>
          </cell>
          <cell r="G173">
            <v>4875</v>
          </cell>
          <cell r="H173">
            <v>1.4993571987488553E-4</v>
          </cell>
          <cell r="I173">
            <v>0.99767809845902389</v>
          </cell>
          <cell r="K173">
            <v>172</v>
          </cell>
          <cell r="M173">
            <v>194.76899999999998</v>
          </cell>
          <cell r="N173">
            <v>1.1860203625835286E-3</v>
          </cell>
        </row>
        <row r="174">
          <cell r="C174" t="str">
            <v>Estrelítzia de lança - Strelitzia juncea</v>
          </cell>
          <cell r="D174" t="str">
            <v>m</v>
          </cell>
          <cell r="E174">
            <v>35</v>
          </cell>
          <cell r="F174">
            <v>121.19899999999998</v>
          </cell>
          <cell r="G174">
            <v>4241.9649999999992</v>
          </cell>
          <cell r="H174">
            <v>1.304660668633987E-4</v>
          </cell>
          <cell r="I174">
            <v>0.99780856452588729</v>
          </cell>
          <cell r="K174">
            <v>173</v>
          </cell>
          <cell r="M174">
            <v>130.77019799999999</v>
          </cell>
          <cell r="N174">
            <v>-7.3190972762769757E-2</v>
          </cell>
        </row>
        <row r="175">
          <cell r="C175" t="str">
            <v>Porta em esquadrias em aluminio Fixo-correr</v>
          </cell>
          <cell r="D175" t="str">
            <v>m²</v>
          </cell>
          <cell r="E175">
            <v>9.567499999999999</v>
          </cell>
          <cell r="F175">
            <v>376.48</v>
          </cell>
          <cell r="G175">
            <v>3601.9723999999997</v>
          </cell>
          <cell r="H175">
            <v>1.1078242559250648E-4</v>
          </cell>
          <cell r="I175">
            <v>0.99791934695147977</v>
          </cell>
          <cell r="K175">
            <v>174</v>
          </cell>
          <cell r="M175">
            <v>477.52776</v>
          </cell>
          <cell r="N175">
            <v>-0.21160604359419855</v>
          </cell>
        </row>
        <row r="176">
          <cell r="C176" t="str">
            <v>Chuveiro inclusive braço em alumínio 1/2" e misturador para Box Fabrimar linha Duello Ref 2116 cromado</v>
          </cell>
          <cell r="D176" t="str">
            <v>cj</v>
          </cell>
          <cell r="E176">
            <v>12</v>
          </cell>
          <cell r="F176">
            <v>235.17000000000002</v>
          </cell>
          <cell r="G176">
            <v>2822.04</v>
          </cell>
          <cell r="H176">
            <v>8.6794789521173736E-5</v>
          </cell>
          <cell r="I176">
            <v>0.998006141741001</v>
          </cell>
          <cell r="K176">
            <v>175</v>
          </cell>
          <cell r="M176">
            <v>371.47031099999992</v>
          </cell>
          <cell r="N176">
            <v>-0.36692114272357002</v>
          </cell>
        </row>
        <row r="177">
          <cell r="C177" t="str">
            <v xml:space="preserve">Porta em madeira  2,50 x 2,50m </v>
          </cell>
          <cell r="D177" t="str">
            <v>cj</v>
          </cell>
          <cell r="E177">
            <v>2</v>
          </cell>
          <cell r="F177">
            <v>1292.46</v>
          </cell>
          <cell r="G177">
            <v>2584.92</v>
          </cell>
          <cell r="H177">
            <v>7.9501916106459311E-5</v>
          </cell>
          <cell r="I177">
            <v>0.9980856436571075</v>
          </cell>
          <cell r="K177">
            <v>176</v>
          </cell>
          <cell r="M177">
            <v>2074.2096510000001</v>
          </cell>
          <cell r="N177">
            <v>-0.37689037394224334</v>
          </cell>
        </row>
        <row r="178">
          <cell r="C178" t="str">
            <v>Irrigação de revestimento vegetal</v>
          </cell>
          <cell r="D178" t="str">
            <v>m²</v>
          </cell>
          <cell r="E178">
            <v>18086</v>
          </cell>
          <cell r="F178">
            <v>0.18200000000000002</v>
          </cell>
          <cell r="G178">
            <v>3291.6520000000005</v>
          </cell>
          <cell r="H178">
            <v>1.0123819737386806E-4</v>
          </cell>
          <cell r="I178">
            <v>0.99818688185448134</v>
          </cell>
          <cell r="K178">
            <v>177</v>
          </cell>
          <cell r="M178">
            <v>0.21768299999999999</v>
          </cell>
          <cell r="N178">
            <v>-0.1639218496621232</v>
          </cell>
        </row>
        <row r="179">
          <cell r="C179" t="str">
            <v>MANTA ASFÁLTICA 3mm em boxes de banheiro e floreiras, inclusive preparo de superfície e proteção mecânica</v>
          </cell>
          <cell r="D179" t="str">
            <v>m²</v>
          </cell>
          <cell r="E179">
            <v>83.441999999999993</v>
          </cell>
          <cell r="F179">
            <v>43.03</v>
          </cell>
          <cell r="G179">
            <v>3590.5092599999998</v>
          </cell>
          <cell r="H179">
            <v>1.1042986474164974E-4</v>
          </cell>
          <cell r="I179">
            <v>0.99829731171922298</v>
          </cell>
          <cell r="K179">
            <v>178</v>
          </cell>
          <cell r="M179">
            <v>45.827999999999996</v>
          </cell>
          <cell r="N179">
            <v>-6.1054377236623769E-2</v>
          </cell>
        </row>
        <row r="180">
          <cell r="C180" t="str">
            <v>Rodapé em madeira boleada h=7cm</v>
          </cell>
          <cell r="D180" t="str">
            <v>m</v>
          </cell>
          <cell r="E180">
            <v>283.995</v>
          </cell>
          <cell r="F180">
            <v>13.455</v>
          </cell>
          <cell r="G180">
            <v>3821.1527249999999</v>
          </cell>
          <cell r="H180">
            <v>1.1752354555379601E-4</v>
          </cell>
          <cell r="I180">
            <v>0.99841483526477681</v>
          </cell>
          <cell r="K180">
            <v>179</v>
          </cell>
          <cell r="M180">
            <v>13.095350999999999</v>
          </cell>
          <cell r="N180">
            <v>2.7463868666063318E-2</v>
          </cell>
        </row>
        <row r="181">
          <cell r="C181" t="str">
            <v>Escada marinheiro</v>
          </cell>
          <cell r="D181" t="str">
            <v>m</v>
          </cell>
          <cell r="E181">
            <v>13.8</v>
          </cell>
          <cell r="F181">
            <v>270.06200000000001</v>
          </cell>
          <cell r="G181">
            <v>3726.8556000000003</v>
          </cell>
          <cell r="H181">
            <v>1.146233389242561E-4</v>
          </cell>
          <cell r="I181">
            <v>0.99852945860370101</v>
          </cell>
          <cell r="K181">
            <v>180</v>
          </cell>
          <cell r="M181">
            <v>259.833303</v>
          </cell>
          <cell r="N181">
            <v>3.9366381760539859E-2</v>
          </cell>
        </row>
        <row r="182">
          <cell r="C182" t="str">
            <v>Quaresmeira - Tibouchina granulosa h=1m</v>
          </cell>
          <cell r="D182" t="str">
            <v>ud</v>
          </cell>
          <cell r="E182">
            <v>50</v>
          </cell>
          <cell r="F182">
            <v>77.259</v>
          </cell>
          <cell r="G182">
            <v>3862.95</v>
          </cell>
          <cell r="H182">
            <v>1.188090644288593E-4</v>
          </cell>
          <cell r="I182">
            <v>0.99864826766812986</v>
          </cell>
          <cell r="K182">
            <v>181</v>
          </cell>
          <cell r="M182">
            <v>68.890940999999998</v>
          </cell>
          <cell r="N182">
            <v>0.12146820581243034</v>
          </cell>
        </row>
        <row r="183">
          <cell r="C183" t="str">
            <v>Cinerária - Senecio douglasii (forração)</v>
          </cell>
          <cell r="D183" t="str">
            <v>m²</v>
          </cell>
          <cell r="E183">
            <v>82</v>
          </cell>
          <cell r="F183">
            <v>46.228000000000002</v>
          </cell>
          <cell r="G183">
            <v>3790.6959999999999</v>
          </cell>
          <cell r="H183">
            <v>1.1658681714602032E-4</v>
          </cell>
          <cell r="I183">
            <v>0.99876485448527585</v>
          </cell>
          <cell r="K183">
            <v>182</v>
          </cell>
          <cell r="M183">
            <v>38.11743899999999</v>
          </cell>
          <cell r="N183">
            <v>0.21277822468608165</v>
          </cell>
        </row>
        <row r="184">
          <cell r="C184" t="str">
            <v>Reboco em tetos</v>
          </cell>
          <cell r="D184" t="str">
            <v>m²</v>
          </cell>
          <cell r="E184">
            <v>413.63400000000001</v>
          </cell>
          <cell r="F184">
            <v>6.9940000000000007</v>
          </cell>
          <cell r="G184">
            <v>2892.9561960000005</v>
          </cell>
          <cell r="H184">
            <v>8.8975891243850362E-5</v>
          </cell>
          <cell r="I184">
            <v>0.99885383037651976</v>
          </cell>
          <cell r="K184">
            <v>183</v>
          </cell>
          <cell r="M184">
            <v>6.8856569999999993</v>
          </cell>
          <cell r="N184">
            <v>1.5734591484879656E-2</v>
          </cell>
        </row>
        <row r="185">
          <cell r="C185" t="str">
            <v>Porta em madeira  1,60 x 2,40m</v>
          </cell>
          <cell r="D185" t="str">
            <v>cj</v>
          </cell>
          <cell r="E185">
            <v>2</v>
          </cell>
          <cell r="F185">
            <v>1094.8599999999999</v>
          </cell>
          <cell r="G185">
            <v>2189.7199999999998</v>
          </cell>
          <cell r="H185">
            <v>6.7347127081935243E-5</v>
          </cell>
          <cell r="I185">
            <v>0.99892117750360165</v>
          </cell>
          <cell r="K185">
            <v>184</v>
          </cell>
          <cell r="M185">
            <v>1326.8809980000001</v>
          </cell>
          <cell r="N185">
            <v>-0.17486194945117461</v>
          </cell>
        </row>
        <row r="186">
          <cell r="C186" t="str">
            <v>CIMENTO CRISTALIZANTE em poço de elevador</v>
          </cell>
          <cell r="D186" t="str">
            <v>m²</v>
          </cell>
          <cell r="E186">
            <v>45.202999999999996</v>
          </cell>
          <cell r="F186">
            <v>49.725000000000001</v>
          </cell>
          <cell r="G186">
            <v>2247.7191749999997</v>
          </cell>
          <cell r="H186">
            <v>6.9130952324145389E-5</v>
          </cell>
          <cell r="I186">
            <v>0.99899030845592585</v>
          </cell>
          <cell r="K186">
            <v>185</v>
          </cell>
          <cell r="M186">
            <v>57.227715000000003</v>
          </cell>
          <cell r="N186">
            <v>-0.13110282316880906</v>
          </cell>
        </row>
        <row r="187">
          <cell r="C187" t="str">
            <v>Abacaxi roxo - Tradescantia spathacea (forraçao)</v>
          </cell>
          <cell r="D187" t="str">
            <v>m²</v>
          </cell>
          <cell r="E187">
            <v>70</v>
          </cell>
          <cell r="F187">
            <v>35.178000000000004</v>
          </cell>
          <cell r="G187">
            <v>2462.4600000000005</v>
          </cell>
          <cell r="H187">
            <v>7.5735530823202199E-5</v>
          </cell>
          <cell r="I187">
            <v>0.99906604398674903</v>
          </cell>
          <cell r="K187">
            <v>186</v>
          </cell>
          <cell r="M187">
            <v>34.244973000000002</v>
          </cell>
          <cell r="N187">
            <v>2.7245663180987201E-2</v>
          </cell>
        </row>
        <row r="188">
          <cell r="C188" t="str">
            <v>Fechadura para porta interna</v>
          </cell>
          <cell r="D188" t="str">
            <v>ud</v>
          </cell>
          <cell r="E188">
            <v>26</v>
          </cell>
          <cell r="F188">
            <v>93.768999999999991</v>
          </cell>
          <cell r="G188">
            <v>2437.9939999999997</v>
          </cell>
          <cell r="H188">
            <v>7.4983053423723409E-5</v>
          </cell>
          <cell r="I188">
            <v>0.99914102704017271</v>
          </cell>
          <cell r="K188">
            <v>187</v>
          </cell>
          <cell r="M188">
            <v>90.120761999999985</v>
          </cell>
          <cell r="N188">
            <v>4.0481659487078048E-2</v>
          </cell>
        </row>
        <row r="189">
          <cell r="C189" t="str">
            <v>Chapisco em argamassa de cimento e areia em tetos</v>
          </cell>
          <cell r="D189" t="str">
            <v>m²</v>
          </cell>
          <cell r="E189">
            <v>413.63400000000001</v>
          </cell>
          <cell r="F189">
            <v>5.3170000000000002</v>
          </cell>
          <cell r="G189">
            <v>2199.2919780000002</v>
          </cell>
          <cell r="H189">
            <v>6.7641523269023785E-5</v>
          </cell>
          <cell r="I189">
            <v>0.9992086685634417</v>
          </cell>
          <cell r="K189">
            <v>188</v>
          </cell>
          <cell r="M189">
            <v>5.442075</v>
          </cell>
          <cell r="N189">
            <v>-2.2982961462309826E-2</v>
          </cell>
        </row>
        <row r="190">
          <cell r="C190" t="str">
            <v>Ficus - Ficus benjamina h=2,1m</v>
          </cell>
          <cell r="D190" t="str">
            <v>ud</v>
          </cell>
          <cell r="E190">
            <v>29</v>
          </cell>
          <cell r="F190">
            <v>82.588999999999999</v>
          </cell>
          <cell r="G190">
            <v>2395.0810000000001</v>
          </cell>
          <cell r="H190">
            <v>7.3663219260238102E-5</v>
          </cell>
          <cell r="I190">
            <v>0.99928233178270198</v>
          </cell>
          <cell r="K190">
            <v>189</v>
          </cell>
          <cell r="M190">
            <v>73.531025999999997</v>
          </cell>
          <cell r="N190">
            <v>0.12318574202949373</v>
          </cell>
        </row>
        <row r="191">
          <cell r="C191" t="str">
            <v xml:space="preserve">Alçapão 80x80cm </v>
          </cell>
          <cell r="D191" t="str">
            <v>ud</v>
          </cell>
          <cell r="E191">
            <v>8</v>
          </cell>
          <cell r="F191">
            <v>262.834</v>
          </cell>
          <cell r="G191">
            <v>2102.672</v>
          </cell>
          <cell r="H191">
            <v>6.4669874867849295E-5</v>
          </cell>
          <cell r="I191">
            <v>0.99934700165756984</v>
          </cell>
          <cell r="K191">
            <v>190</v>
          </cell>
          <cell r="M191">
            <v>262.90377899999999</v>
          </cell>
          <cell r="N191">
            <v>-2.6541649673272882E-4</v>
          </cell>
        </row>
        <row r="192">
          <cell r="C192" t="str">
            <v>Corticeira - Erythrina falcata h=2,10m</v>
          </cell>
          <cell r="D192" t="str">
            <v>ud</v>
          </cell>
          <cell r="E192">
            <v>12</v>
          </cell>
          <cell r="F192">
            <v>149.27899999999997</v>
          </cell>
          <cell r="G192">
            <v>1791.3479999999995</v>
          </cell>
          <cell r="H192">
            <v>5.5094779882345923E-5</v>
          </cell>
          <cell r="I192">
            <v>0.99940209643745215</v>
          </cell>
          <cell r="K192">
            <v>191</v>
          </cell>
          <cell r="M192">
            <v>153.95916599999998</v>
          </cell>
          <cell r="N192">
            <v>-3.0398748717565871E-2</v>
          </cell>
        </row>
        <row r="193">
          <cell r="C193" t="str">
            <v>Porta em madeira  2,10 x 2,20m</v>
          </cell>
          <cell r="D193" t="str">
            <v>cj</v>
          </cell>
          <cell r="E193">
            <v>1</v>
          </cell>
          <cell r="F193">
            <v>1172.6259999999997</v>
          </cell>
          <cell r="G193">
            <v>1172.6259999999997</v>
          </cell>
          <cell r="H193">
            <v>3.6065338144411791E-5</v>
          </cell>
          <cell r="I193">
            <v>0.99943816177559652</v>
          </cell>
          <cell r="K193">
            <v>192</v>
          </cell>
          <cell r="M193">
            <v>1568.7382679999998</v>
          </cell>
          <cell r="N193">
            <v>-0.25250373250918878</v>
          </cell>
        </row>
        <row r="194">
          <cell r="C194" t="str">
            <v>Porta em madeira  0,70 x 2,20m</v>
          </cell>
          <cell r="D194" t="str">
            <v>cj</v>
          </cell>
          <cell r="E194">
            <v>4</v>
          </cell>
          <cell r="F194">
            <v>436.68300000000005</v>
          </cell>
          <cell r="G194">
            <v>1746.7320000000002</v>
          </cell>
          <cell r="H194">
            <v>5.3722568174050992E-5</v>
          </cell>
          <cell r="I194">
            <v>0.99949188434377056</v>
          </cell>
          <cell r="K194">
            <v>193</v>
          </cell>
          <cell r="M194">
            <v>355.579452</v>
          </cell>
          <cell r="N194">
            <v>0.22808839921379942</v>
          </cell>
        </row>
        <row r="195">
          <cell r="C195" t="str">
            <v>Pintura em paredes externas com duas demãos de tinta latex acrílica com emassamento</v>
          </cell>
          <cell r="D195" t="str">
            <v>m²</v>
          </cell>
          <cell r="E195">
            <v>79.81</v>
          </cell>
          <cell r="F195">
            <v>15.339999999999998</v>
          </cell>
          <cell r="G195">
            <v>1224.2854</v>
          </cell>
          <cell r="H195">
            <v>3.7654176980781988E-5</v>
          </cell>
          <cell r="I195">
            <v>0.99952953852075133</v>
          </cell>
          <cell r="K195">
            <v>194</v>
          </cell>
          <cell r="M195">
            <v>16.028342999999996</v>
          </cell>
          <cell r="N195">
            <v>-4.2945362474461568E-2</v>
          </cell>
        </row>
        <row r="196">
          <cell r="C196" t="str">
            <v>Porta em madeira  1,20 x 2,20m</v>
          </cell>
          <cell r="D196" t="str">
            <v>cj</v>
          </cell>
          <cell r="E196">
            <v>2</v>
          </cell>
          <cell r="F196">
            <v>623.75299999999993</v>
          </cell>
          <cell r="G196">
            <v>1247.5059999999999</v>
          </cell>
          <cell r="H196">
            <v>3.836835080169004E-5</v>
          </cell>
          <cell r="I196">
            <v>0.99956790687155306</v>
          </cell>
          <cell r="K196">
            <v>195</v>
          </cell>
          <cell r="M196">
            <v>602.46634500000005</v>
          </cell>
          <cell r="N196">
            <v>3.533252135436693E-2</v>
          </cell>
        </row>
        <row r="197">
          <cell r="C197" t="str">
            <v>Porta em madeira  1,40 x 2,20m</v>
          </cell>
          <cell r="D197" t="str">
            <v>cj</v>
          </cell>
          <cell r="E197">
            <v>2</v>
          </cell>
          <cell r="F197">
            <v>727.75299999999993</v>
          </cell>
          <cell r="G197">
            <v>1455.5059999999999</v>
          </cell>
          <cell r="H197">
            <v>4.4765608183018489E-5</v>
          </cell>
          <cell r="I197">
            <v>0.99961267247973606</v>
          </cell>
          <cell r="K197">
            <v>196</v>
          </cell>
          <cell r="M197">
            <v>602.46634500000005</v>
          </cell>
          <cell r="N197">
            <v>0.20795627181465193</v>
          </cell>
        </row>
        <row r="198">
          <cell r="C198" t="str">
            <v>PLACAS de obra</v>
          </cell>
          <cell r="D198" t="str">
            <v>m²</v>
          </cell>
          <cell r="E198">
            <v>6</v>
          </cell>
          <cell r="F198">
            <v>179.4</v>
          </cell>
          <cell r="G198">
            <v>1076.4000000000001</v>
          </cell>
          <cell r="H198">
            <v>3.3105806948374727E-5</v>
          </cell>
          <cell r="I198">
            <v>0.99964577828668444</v>
          </cell>
          <cell r="K198">
            <v>197</v>
          </cell>
          <cell r="M198">
            <v>188.69678999999996</v>
          </cell>
          <cell r="N198">
            <v>-4.9268405678760896E-2</v>
          </cell>
        </row>
        <row r="199">
          <cell r="C199" t="str">
            <v>Bisnagueira - Spathodea campanulata h=2,10m</v>
          </cell>
          <cell r="D199" t="str">
            <v>ud</v>
          </cell>
          <cell r="E199">
            <v>16</v>
          </cell>
          <cell r="F199">
            <v>81.873999999999995</v>
          </cell>
          <cell r="G199">
            <v>1309.9839999999999</v>
          </cell>
          <cell r="H199">
            <v>4.0289926987606569E-5</v>
          </cell>
          <cell r="I199">
            <v>0.99968606821367201</v>
          </cell>
          <cell r="K199">
            <v>198</v>
          </cell>
          <cell r="M199">
            <v>70.437635999999998</v>
          </cell>
          <cell r="N199">
            <v>0.16236155341726688</v>
          </cell>
        </row>
        <row r="200">
          <cell r="C200" t="str">
            <v>Aplicação de cera de carnauba em assoalho de madeira</v>
          </cell>
          <cell r="D200" t="str">
            <v>m²</v>
          </cell>
          <cell r="E200">
            <v>168.8</v>
          </cell>
          <cell r="F200">
            <v>7.8650000000000002</v>
          </cell>
          <cell r="G200">
            <v>1327.6120000000001</v>
          </cell>
          <cell r="H200">
            <v>4.0832094550674166E-5</v>
          </cell>
          <cell r="I200">
            <v>0.99972690030822264</v>
          </cell>
          <cell r="K200">
            <v>199</v>
          </cell>
          <cell r="M200">
            <v>6.3815489999999997</v>
          </cell>
          <cell r="N200">
            <v>0.23245939191252796</v>
          </cell>
        </row>
        <row r="201">
          <cell r="C201" t="str">
            <v xml:space="preserve">Alçapão 200x130cm </v>
          </cell>
          <cell r="D201" t="str">
            <v>ud</v>
          </cell>
          <cell r="E201">
            <v>1</v>
          </cell>
          <cell r="F201">
            <v>762.17700000000013</v>
          </cell>
          <cell r="G201">
            <v>762.17700000000013</v>
          </cell>
          <cell r="H201">
            <v>2.3441550188119108E-5</v>
          </cell>
          <cell r="I201">
            <v>0.99975034185841072</v>
          </cell>
          <cell r="K201">
            <v>200</v>
          </cell>
          <cell r="M201">
            <v>1068.147567</v>
          </cell>
          <cell r="N201">
            <v>-0.2864497158003636</v>
          </cell>
        </row>
        <row r="202">
          <cell r="C202" t="str">
            <v xml:space="preserve">Alvenaria de ELEMENTO VAZADO DE CONCRETO 0,29 x 0,10m </v>
          </cell>
          <cell r="D202" t="str">
            <v>m²</v>
          </cell>
          <cell r="E202">
            <v>15.19875</v>
          </cell>
          <cell r="F202">
            <v>67.119</v>
          </cell>
          <cell r="G202">
            <v>1020.12490125</v>
          </cell>
          <cell r="H202">
            <v>3.1375007473069801E-5</v>
          </cell>
          <cell r="I202">
            <v>0.9997817168658838</v>
          </cell>
          <cell r="K202">
            <v>201</v>
          </cell>
          <cell r="M202">
            <v>66.106889999999993</v>
          </cell>
          <cell r="N202">
            <v>1.5310204428010454E-2</v>
          </cell>
        </row>
        <row r="203">
          <cell r="C203" t="str">
            <v>Placas de sinalização externas</v>
          </cell>
          <cell r="D203" t="str">
            <v>un  </v>
          </cell>
          <cell r="E203">
            <v>15</v>
          </cell>
          <cell r="F203">
            <v>57.2</v>
          </cell>
          <cell r="G203">
            <v>858</v>
          </cell>
          <cell r="H203">
            <v>2.6388686697979853E-5</v>
          </cell>
          <cell r="I203">
            <v>0.99980810555258182</v>
          </cell>
          <cell r="K203">
            <v>202</v>
          </cell>
          <cell r="M203">
            <v>63.013499999999993</v>
          </cell>
          <cell r="N203">
            <v>-9.2258008204590958E-2</v>
          </cell>
        </row>
        <row r="204">
          <cell r="C204" t="str">
            <v>Lavatório louça branca, completo com torneira de pressão</v>
          </cell>
          <cell r="D204" t="str">
            <v>cj</v>
          </cell>
          <cell r="E204">
            <v>2</v>
          </cell>
          <cell r="F204">
            <v>270.85499999999996</v>
          </cell>
          <cell r="G204">
            <v>541.70999999999992</v>
          </cell>
          <cell r="H204">
            <v>1.6660857192497278E-5</v>
          </cell>
          <cell r="I204">
            <v>0.99982476640977436</v>
          </cell>
          <cell r="K204">
            <v>203</v>
          </cell>
          <cell r="M204">
            <v>404.70706799999999</v>
          </cell>
          <cell r="N204">
            <v>-0.33073815256421479</v>
          </cell>
        </row>
        <row r="205">
          <cell r="C205" t="str">
            <v>Porta em madeira  0,60 x 2,20m</v>
          </cell>
          <cell r="D205" t="str">
            <v>cj</v>
          </cell>
          <cell r="E205">
            <v>2</v>
          </cell>
          <cell r="F205">
            <v>407.95299999999997</v>
          </cell>
          <cell r="G205">
            <v>815.90599999999995</v>
          </cell>
          <cell r="H205">
            <v>2.5094041735433506E-5</v>
          </cell>
          <cell r="I205">
            <v>0.99984986045150981</v>
          </cell>
          <cell r="K205">
            <v>204</v>
          </cell>
          <cell r="M205">
            <v>355.579452</v>
          </cell>
          <cell r="N205">
            <v>0.14729070452586202</v>
          </cell>
        </row>
        <row r="206">
          <cell r="C206" t="str">
            <v>Reboco em paredes externas</v>
          </cell>
          <cell r="D206" t="str">
            <v>m²</v>
          </cell>
          <cell r="E206">
            <v>136.38000000000082</v>
          </cell>
          <cell r="F206">
            <v>6.980999999999999</v>
          </cell>
          <cell r="G206">
            <v>952.06878000000563</v>
          </cell>
          <cell r="H206">
            <v>2.9281870338400999E-5</v>
          </cell>
          <cell r="I206">
            <v>0.99987914232184816</v>
          </cell>
          <cell r="K206">
            <v>205</v>
          </cell>
          <cell r="M206">
            <v>5.2129349999999999</v>
          </cell>
          <cell r="N206">
            <v>0.33916881756630368</v>
          </cell>
        </row>
        <row r="207">
          <cell r="C207" t="str">
            <v>Aplicação de cera de carnauba em rodapes de madeira</v>
          </cell>
          <cell r="D207" t="str">
            <v>m</v>
          </cell>
          <cell r="E207">
            <v>283.995</v>
          </cell>
          <cell r="F207">
            <v>2.2360000000000002</v>
          </cell>
          <cell r="G207">
            <v>635.01282000000003</v>
          </cell>
          <cell r="H207">
            <v>1.9530482932611511E-5</v>
          </cell>
          <cell r="I207">
            <v>0.99989867280478073</v>
          </cell>
          <cell r="K207">
            <v>206</v>
          </cell>
          <cell r="M207">
            <v>2.211201</v>
          </cell>
          <cell r="N207">
            <v>1.1215172207320823E-2</v>
          </cell>
        </row>
        <row r="208">
          <cell r="C208" t="str">
            <v>Lavatório louça branco, completo com misturador</v>
          </cell>
          <cell r="D208" t="str">
            <v>cj</v>
          </cell>
          <cell r="E208">
            <v>1</v>
          </cell>
          <cell r="F208">
            <v>416.27300000000002</v>
          </cell>
          <cell r="G208">
            <v>416.27300000000002</v>
          </cell>
          <cell r="H208">
            <v>1.2802911162969894E-5</v>
          </cell>
          <cell r="I208">
            <v>0.99991147571594374</v>
          </cell>
          <cell r="K208">
            <v>207</v>
          </cell>
          <cell r="M208">
            <v>593.06014799999991</v>
          </cell>
          <cell r="N208">
            <v>-0.29809311685532425</v>
          </cell>
        </row>
        <row r="209">
          <cell r="C209" t="str">
            <v>Ipe Amarelo - tabebulia alba h=2m</v>
          </cell>
          <cell r="D209" t="str">
            <v>ud</v>
          </cell>
          <cell r="E209">
            <v>8</v>
          </cell>
          <cell r="F209">
            <v>74.204000000000008</v>
          </cell>
          <cell r="G209">
            <v>593.63200000000006</v>
          </cell>
          <cell r="H209">
            <v>1.8257772566311395E-5</v>
          </cell>
          <cell r="I209">
            <v>0.99992973348851011</v>
          </cell>
          <cell r="K209">
            <v>208</v>
          </cell>
          <cell r="M209">
            <v>68.890940999999998</v>
          </cell>
          <cell r="N209">
            <v>7.7122752612712953E-2</v>
          </cell>
        </row>
        <row r="210">
          <cell r="C210" t="str">
            <v>Pata de vaca - Bauhinia divaricata h=2,1m</v>
          </cell>
          <cell r="D210" t="str">
            <v>ud</v>
          </cell>
          <cell r="E210">
            <v>7</v>
          </cell>
          <cell r="F210">
            <v>74.399000000000001</v>
          </cell>
          <cell r="G210">
            <v>520.79300000000001</v>
          </cell>
          <cell r="H210">
            <v>1.6017532997087437E-5</v>
          </cell>
          <cell r="I210">
            <v>0.99994575102150718</v>
          </cell>
          <cell r="K210">
            <v>209</v>
          </cell>
          <cell r="M210">
            <v>68.890940999999998</v>
          </cell>
          <cell r="N210">
            <v>7.9953313455248143E-2</v>
          </cell>
        </row>
        <row r="211">
          <cell r="C211" t="str">
            <v>Paineira - Chorisia speciosa h=2,1m</v>
          </cell>
          <cell r="D211" t="str">
            <v>ud</v>
          </cell>
          <cell r="E211">
            <v>5</v>
          </cell>
          <cell r="F211">
            <v>75.829000000000008</v>
          </cell>
          <cell r="G211">
            <v>379.14500000000004</v>
          </cell>
          <cell r="H211">
            <v>1.1661000720402766E-5</v>
          </cell>
          <cell r="I211">
            <v>0.99995741202222754</v>
          </cell>
          <cell r="K211">
            <v>210</v>
          </cell>
          <cell r="M211">
            <v>68.890940999999998</v>
          </cell>
          <cell r="N211">
            <v>0.10071075963383946</v>
          </cell>
        </row>
        <row r="212">
          <cell r="C212" t="str">
            <v>Cabide metalico</v>
          </cell>
          <cell r="D212" t="str">
            <v>ud</v>
          </cell>
          <cell r="E212">
            <v>12</v>
          </cell>
          <cell r="F212">
            <v>30.510999999999999</v>
          </cell>
          <cell r="G212">
            <v>366.13200000000001</v>
          </cell>
          <cell r="H212">
            <v>1.1260772305483404E-5</v>
          </cell>
          <cell r="I212">
            <v>0.99996867279453305</v>
          </cell>
          <cell r="K212">
            <v>211</v>
          </cell>
          <cell r="M212">
            <v>28.207133999999996</v>
          </cell>
          <cell r="N212">
            <v>8.1676713415833158E-2</v>
          </cell>
        </row>
        <row r="213">
          <cell r="C213" t="str">
            <v>Tanque de louça, equipado com: - 01 Torneira de pressão 3/4" - 01 sifão flexível - conjunto para fixação.</v>
          </cell>
          <cell r="D213" t="str">
            <v>cj</v>
          </cell>
          <cell r="E213">
            <v>1</v>
          </cell>
          <cell r="F213">
            <v>396.73400000000004</v>
          </cell>
          <cell r="G213">
            <v>396.73400000000004</v>
          </cell>
          <cell r="H213">
            <v>1.2201968797711352E-5</v>
          </cell>
          <cell r="I213">
            <v>0.99998087476333075</v>
          </cell>
          <cell r="K213">
            <v>212</v>
          </cell>
          <cell r="M213">
            <v>320.66997299999997</v>
          </cell>
          <cell r="N213">
            <v>0.23720345964540956</v>
          </cell>
        </row>
        <row r="214">
          <cell r="C214" t="str">
            <v>Saboneteira em louça branca</v>
          </cell>
          <cell r="D214" t="str">
            <v>ud</v>
          </cell>
          <cell r="E214">
            <v>12</v>
          </cell>
          <cell r="F214">
            <v>32.5</v>
          </cell>
          <cell r="G214">
            <v>390</v>
          </cell>
          <cell r="H214">
            <v>1.1994857589990843E-5</v>
          </cell>
          <cell r="I214">
            <v>0.99999286962092071</v>
          </cell>
          <cell r="K214">
            <v>213</v>
          </cell>
          <cell r="M214">
            <v>24.346124999999997</v>
          </cell>
          <cell r="N214">
            <v>0.33491469381677796</v>
          </cell>
        </row>
        <row r="215">
          <cell r="C215" t="str">
            <v>Guapuruvu - Schizolobium parahiba h=2,5m</v>
          </cell>
          <cell r="D215" t="str">
            <v>ud</v>
          </cell>
          <cell r="E215">
            <v>1</v>
          </cell>
          <cell r="F215">
            <v>128.999</v>
          </cell>
          <cell r="G215">
            <v>128.999</v>
          </cell>
          <cell r="H215">
            <v>3.967499062182638E-6</v>
          </cell>
          <cell r="I215">
            <v>0.99999683711998288</v>
          </cell>
          <cell r="K215">
            <v>214</v>
          </cell>
          <cell r="M215">
            <v>123.02526599999999</v>
          </cell>
          <cell r="N215">
            <v>4.8556968777454301E-2</v>
          </cell>
        </row>
        <row r="216">
          <cell r="C216" t="str">
            <v>MANTA ASFÁLTICA 3mm em boxes de banheiro e floreiras, inclusive preparo de superfície e proteção mecânica</v>
          </cell>
          <cell r="D216" t="str">
            <v>m²</v>
          </cell>
          <cell r="E216">
            <v>1.389</v>
          </cell>
          <cell r="F216">
            <v>43.03</v>
          </cell>
          <cell r="G216">
            <v>59.76867</v>
          </cell>
          <cell r="H216">
            <v>1.8382479102388667E-6</v>
          </cell>
          <cell r="I216">
            <v>0.99999867536789311</v>
          </cell>
          <cell r="K216">
            <v>215</v>
          </cell>
          <cell r="M216">
            <v>61.867799999999995</v>
          </cell>
          <cell r="N216">
            <v>-0.30448472387898062</v>
          </cell>
        </row>
        <row r="217">
          <cell r="C217" t="str">
            <v xml:space="preserve">Cavalinha gigante - Equisetum giganteumi </v>
          </cell>
          <cell r="D217" t="str">
            <v>m²</v>
          </cell>
          <cell r="E217">
            <v>1</v>
          </cell>
          <cell r="F217">
            <v>43.069000000000003</v>
          </cell>
          <cell r="G217">
            <v>43.069000000000003</v>
          </cell>
          <cell r="H217">
            <v>1.3246321065213221E-6</v>
          </cell>
          <cell r="I217">
            <v>0.99999999999999967</v>
          </cell>
          <cell r="K217">
            <v>216</v>
          </cell>
          <cell r="M217">
            <v>35.024048999999998</v>
          </cell>
          <cell r="N217">
            <v>0.22969791413893947</v>
          </cell>
        </row>
        <row r="218">
          <cell r="G218">
            <v>32513933.331350017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view="pageBreakPreview" zoomScaleNormal="100" zoomScaleSheetLayoutView="100" workbookViewId="0">
      <selection activeCell="C10" sqref="C8:F10"/>
    </sheetView>
  </sheetViews>
  <sheetFormatPr defaultColWidth="8.85546875" defaultRowHeight="15" x14ac:dyDescent="0.25"/>
  <cols>
    <col min="1" max="1" width="11.85546875" style="19" customWidth="1"/>
    <col min="2" max="2" width="14.5703125" style="19" bestFit="1" customWidth="1"/>
    <col min="3" max="3" width="12.28515625" style="1" customWidth="1"/>
    <col min="4" max="4" width="64.7109375" style="1" bestFit="1" customWidth="1"/>
    <col min="5" max="5" width="7.28515625" style="1" customWidth="1"/>
    <col min="6" max="6" width="14.5703125" style="2" customWidth="1"/>
    <col min="7" max="7" width="12.28515625" style="1" customWidth="1"/>
    <col min="8" max="8" width="11.42578125" style="1" bestFit="1" customWidth="1"/>
    <col min="9" max="9" width="17.85546875" style="1" bestFit="1" customWidth="1"/>
    <col min="10" max="10" width="11.5703125" style="1" bestFit="1" customWidth="1"/>
    <col min="11" max="16384" width="8.85546875" style="1"/>
  </cols>
  <sheetData>
    <row r="1" spans="1:10" x14ac:dyDescent="0.25">
      <c r="A1" s="38"/>
      <c r="B1" s="20"/>
      <c r="C1" s="4"/>
      <c r="D1" s="4"/>
      <c r="E1" s="4"/>
      <c r="F1" s="5"/>
      <c r="G1" s="4"/>
      <c r="H1" s="4"/>
      <c r="I1" s="4"/>
      <c r="J1" s="6"/>
    </row>
    <row r="2" spans="1:10" x14ac:dyDescent="0.25">
      <c r="A2" s="39"/>
      <c r="F2" s="8"/>
      <c r="J2" s="9"/>
    </row>
    <row r="3" spans="1:10" x14ac:dyDescent="0.25">
      <c r="A3" s="39"/>
      <c r="F3" s="8"/>
      <c r="J3" s="9"/>
    </row>
    <row r="4" spans="1:10" x14ac:dyDescent="0.25">
      <c r="A4" s="39"/>
      <c r="F4" s="8"/>
      <c r="J4" s="9"/>
    </row>
    <row r="5" spans="1:10" x14ac:dyDescent="0.25">
      <c r="A5" s="39"/>
      <c r="F5" s="8"/>
      <c r="J5" s="9"/>
    </row>
    <row r="6" spans="1:10" x14ac:dyDescent="0.25">
      <c r="A6" s="39"/>
      <c r="F6" s="8"/>
      <c r="J6" s="9"/>
    </row>
    <row r="7" spans="1:10" ht="15.75" thickBot="1" x14ac:dyDescent="0.3">
      <c r="A7" s="39"/>
      <c r="F7" s="8"/>
      <c r="J7" s="9"/>
    </row>
    <row r="8" spans="1:10" ht="18.75" x14ac:dyDescent="0.25">
      <c r="A8" s="314" t="s">
        <v>20</v>
      </c>
      <c r="B8" s="315"/>
      <c r="C8" s="316"/>
      <c r="D8" s="317"/>
      <c r="E8" s="317"/>
      <c r="F8" s="318"/>
    </row>
    <row r="9" spans="1:10" ht="18.75" x14ac:dyDescent="0.25">
      <c r="A9" s="319" t="s">
        <v>18</v>
      </c>
      <c r="B9" s="320"/>
      <c r="C9" s="321"/>
      <c r="D9" s="322"/>
      <c r="E9" s="322"/>
      <c r="F9" s="323"/>
    </row>
    <row r="10" spans="1:10" ht="19.5" thickBot="1" x14ac:dyDescent="0.3">
      <c r="A10" s="324" t="s">
        <v>19</v>
      </c>
      <c r="B10" s="325"/>
      <c r="C10" s="326"/>
      <c r="D10" s="327"/>
      <c r="E10" s="327"/>
      <c r="F10" s="328"/>
    </row>
    <row r="11" spans="1:10" ht="23.25" x14ac:dyDescent="0.25">
      <c r="A11" s="329" t="s">
        <v>210</v>
      </c>
      <c r="B11" s="330"/>
      <c r="C11" s="331"/>
      <c r="D11" s="331"/>
      <c r="E11" s="331"/>
      <c r="F11" s="330"/>
      <c r="G11" s="330"/>
      <c r="H11" s="330"/>
      <c r="I11" s="330"/>
      <c r="J11" s="332"/>
    </row>
    <row r="12" spans="1:10" ht="20.25" x14ac:dyDescent="0.25">
      <c r="A12" s="333" t="s">
        <v>3</v>
      </c>
      <c r="B12" s="333"/>
      <c r="C12" s="333"/>
      <c r="D12" s="147" t="s">
        <v>6</v>
      </c>
      <c r="E12" s="148"/>
      <c r="F12" s="148"/>
      <c r="G12" s="148"/>
      <c r="H12" s="148"/>
      <c r="I12" s="81" t="s">
        <v>11</v>
      </c>
      <c r="J12" s="80" t="s">
        <v>12</v>
      </c>
    </row>
    <row r="13" spans="1:10" ht="18" x14ac:dyDescent="0.25">
      <c r="A13" s="334" t="s">
        <v>140</v>
      </c>
      <c r="B13" s="334"/>
      <c r="C13" s="334"/>
      <c r="D13" s="82" t="s">
        <v>446</v>
      </c>
      <c r="E13" s="82"/>
      <c r="F13" s="82"/>
      <c r="G13" s="82"/>
      <c r="H13" s="82"/>
      <c r="I13" s="155">
        <v>47142.18</v>
      </c>
      <c r="J13" s="156">
        <v>5.6582153553766841E-2</v>
      </c>
    </row>
    <row r="14" spans="1:10" ht="18" x14ac:dyDescent="0.25">
      <c r="A14" s="334" t="s">
        <v>141</v>
      </c>
      <c r="B14" s="334"/>
      <c r="C14" s="334"/>
      <c r="D14" s="82" t="s">
        <v>447</v>
      </c>
      <c r="E14" s="82"/>
      <c r="F14" s="82"/>
      <c r="G14" s="82"/>
      <c r="H14" s="82"/>
      <c r="I14" s="155">
        <v>47180.93</v>
      </c>
      <c r="J14" s="156">
        <v>5.6628663037422637E-2</v>
      </c>
    </row>
    <row r="15" spans="1:10" ht="18" x14ac:dyDescent="0.25">
      <c r="A15" s="334" t="s">
        <v>142</v>
      </c>
      <c r="B15" s="334"/>
      <c r="C15" s="334"/>
      <c r="D15" s="82" t="s">
        <v>448</v>
      </c>
      <c r="E15" s="82"/>
      <c r="F15" s="82"/>
      <c r="G15" s="82"/>
      <c r="H15" s="82"/>
      <c r="I15" s="155">
        <v>28912.92</v>
      </c>
      <c r="J15" s="156">
        <v>3.4702580133709908E-2</v>
      </c>
    </row>
    <row r="16" spans="1:10" ht="18" x14ac:dyDescent="0.25">
      <c r="A16" s="334" t="s">
        <v>146</v>
      </c>
      <c r="B16" s="334"/>
      <c r="C16" s="334"/>
      <c r="D16" s="82" t="s">
        <v>449</v>
      </c>
      <c r="E16" s="82"/>
      <c r="F16" s="82"/>
      <c r="G16" s="82"/>
      <c r="H16" s="82"/>
      <c r="I16" s="155">
        <v>73796.710000000006</v>
      </c>
      <c r="J16" s="156">
        <v>8.8574112970227534E-2</v>
      </c>
    </row>
    <row r="17" spans="1:11" ht="18" x14ac:dyDescent="0.25">
      <c r="A17" s="334" t="s">
        <v>147</v>
      </c>
      <c r="B17" s="334"/>
      <c r="C17" s="334"/>
      <c r="D17" s="82" t="s">
        <v>450</v>
      </c>
      <c r="E17" s="82"/>
      <c r="F17" s="82"/>
      <c r="G17" s="82"/>
      <c r="H17" s="82"/>
      <c r="I17" s="155">
        <v>23724.21</v>
      </c>
      <c r="J17" s="156">
        <v>2.8474858251396326E-2</v>
      </c>
    </row>
    <row r="18" spans="1:11" ht="36" x14ac:dyDescent="0.25">
      <c r="A18" s="334" t="s">
        <v>213</v>
      </c>
      <c r="B18" s="334"/>
      <c r="C18" s="334"/>
      <c r="D18" s="82" t="s">
        <v>451</v>
      </c>
      <c r="E18" s="82"/>
      <c r="F18" s="82"/>
      <c r="G18" s="82"/>
      <c r="H18" s="82"/>
      <c r="I18" s="155">
        <v>227003.15</v>
      </c>
      <c r="J18" s="156">
        <v>0.27245933663841526</v>
      </c>
    </row>
    <row r="19" spans="1:11" ht="18" x14ac:dyDescent="0.25">
      <c r="A19" s="334" t="s">
        <v>214</v>
      </c>
      <c r="B19" s="334"/>
      <c r="C19" s="334"/>
      <c r="D19" s="82" t="s">
        <v>452</v>
      </c>
      <c r="E19" s="82"/>
      <c r="F19" s="82"/>
      <c r="G19" s="82"/>
      <c r="H19" s="82"/>
      <c r="I19" s="155">
        <v>152097.37</v>
      </c>
      <c r="J19" s="156">
        <v>0.18255406823494566</v>
      </c>
    </row>
    <row r="20" spans="1:11" ht="18" x14ac:dyDescent="0.25">
      <c r="A20" s="334" t="s">
        <v>311</v>
      </c>
      <c r="B20" s="334"/>
      <c r="C20" s="334"/>
      <c r="D20" s="82" t="s">
        <v>398</v>
      </c>
      <c r="E20" s="82"/>
      <c r="F20" s="82"/>
      <c r="G20" s="82"/>
      <c r="H20" s="82"/>
      <c r="I20" s="155">
        <v>25801.1</v>
      </c>
      <c r="J20" s="156">
        <v>3.09676345484255E-2</v>
      </c>
    </row>
    <row r="21" spans="1:11" ht="18" x14ac:dyDescent="0.25">
      <c r="A21" s="334" t="s">
        <v>312</v>
      </c>
      <c r="B21" s="334"/>
      <c r="C21" s="334"/>
      <c r="D21" s="82" t="s">
        <v>453</v>
      </c>
      <c r="E21" s="82"/>
      <c r="F21" s="82"/>
      <c r="G21" s="82"/>
      <c r="H21" s="82"/>
      <c r="I21" s="155">
        <v>71623.100000000006</v>
      </c>
      <c r="J21" s="156">
        <v>8.5965249001993496E-2</v>
      </c>
    </row>
    <row r="22" spans="1:11" ht="18" x14ac:dyDescent="0.25">
      <c r="A22" s="334" t="s">
        <v>313</v>
      </c>
      <c r="B22" s="334"/>
      <c r="C22" s="334"/>
      <c r="D22" s="82" t="s">
        <v>454</v>
      </c>
      <c r="E22" s="82"/>
      <c r="F22" s="82"/>
      <c r="G22" s="82"/>
      <c r="H22" s="82"/>
      <c r="I22" s="155">
        <v>100564.82</v>
      </c>
      <c r="J22" s="156">
        <v>0.12070239618420113</v>
      </c>
    </row>
    <row r="23" spans="1:11" ht="18" x14ac:dyDescent="0.25">
      <c r="A23" s="334" t="s">
        <v>314</v>
      </c>
      <c r="B23" s="334"/>
      <c r="C23" s="334"/>
      <c r="D23" s="82" t="s">
        <v>455</v>
      </c>
      <c r="E23" s="82"/>
      <c r="F23" s="82"/>
      <c r="G23" s="82"/>
      <c r="H23" s="82"/>
      <c r="I23" s="155">
        <v>30064.37</v>
      </c>
      <c r="J23" s="156">
        <v>3.6084601939012181E-2</v>
      </c>
    </row>
    <row r="24" spans="1:11" ht="18" x14ac:dyDescent="0.25">
      <c r="A24" s="334" t="s">
        <v>315</v>
      </c>
      <c r="B24" s="334"/>
      <c r="C24" s="334"/>
      <c r="D24" s="82" t="s">
        <v>456</v>
      </c>
      <c r="E24" s="82"/>
      <c r="F24" s="82"/>
      <c r="G24" s="82"/>
      <c r="H24" s="82"/>
      <c r="I24" s="155">
        <v>5252.55</v>
      </c>
      <c r="J24" s="156">
        <v>6.3043455064835359E-3</v>
      </c>
    </row>
    <row r="25" spans="1:11" ht="18" x14ac:dyDescent="0.25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79"/>
    </row>
    <row r="26" spans="1:11" ht="18" x14ac:dyDescent="0.25">
      <c r="A26" s="313"/>
      <c r="B26" s="313"/>
      <c r="C26" s="313"/>
      <c r="D26" s="85"/>
      <c r="E26" s="84"/>
      <c r="F26" s="84"/>
      <c r="G26" s="312" t="s">
        <v>15</v>
      </c>
      <c r="H26" s="313"/>
      <c r="I26" s="86">
        <v>682175.43</v>
      </c>
      <c r="J26" s="84"/>
      <c r="K26" s="79"/>
    </row>
    <row r="27" spans="1:11" ht="18" x14ac:dyDescent="0.25">
      <c r="A27" s="313"/>
      <c r="B27" s="313"/>
      <c r="C27" s="313"/>
      <c r="D27" s="85"/>
      <c r="E27" s="84"/>
      <c r="F27" s="84"/>
      <c r="G27" s="312" t="s">
        <v>16</v>
      </c>
      <c r="H27" s="313"/>
      <c r="I27" s="86">
        <v>150987.98000000001</v>
      </c>
      <c r="J27" s="84"/>
      <c r="K27" s="79"/>
    </row>
    <row r="28" spans="1:11" ht="18" x14ac:dyDescent="0.25">
      <c r="A28" s="313"/>
      <c r="B28" s="313"/>
      <c r="C28" s="313"/>
      <c r="D28" s="85"/>
      <c r="E28" s="84"/>
      <c r="F28" s="84"/>
      <c r="G28" s="312" t="s">
        <v>17</v>
      </c>
      <c r="H28" s="313"/>
      <c r="I28" s="86">
        <v>833163.41</v>
      </c>
      <c r="J28" s="84"/>
    </row>
    <row r="29" spans="1:11" ht="19.5" thickBot="1" x14ac:dyDescent="0.3">
      <c r="A29" s="87"/>
      <c r="B29" s="87"/>
      <c r="C29" s="88"/>
      <c r="D29" s="88"/>
      <c r="E29" s="88"/>
      <c r="F29" s="89"/>
      <c r="G29" s="88"/>
      <c r="H29" s="88"/>
      <c r="I29" s="88"/>
      <c r="J29" s="88"/>
    </row>
    <row r="30" spans="1:11" ht="19.5" thickBot="1" x14ac:dyDescent="0.3">
      <c r="A30" s="335" t="str">
        <f>Planilha!A221</f>
        <v>TOTAL GERAL: R$ 1.056.000,00 (UM MILHÃO E CINQUENTA E SEIS MIL)</v>
      </c>
      <c r="B30" s="336"/>
      <c r="C30" s="336"/>
      <c r="D30" s="336"/>
      <c r="E30" s="336"/>
      <c r="F30" s="336"/>
      <c r="G30" s="336"/>
      <c r="H30" s="336"/>
      <c r="I30" s="336"/>
      <c r="J30" s="337"/>
    </row>
  </sheetData>
  <mergeCells count="27">
    <mergeCell ref="A15:C15"/>
    <mergeCell ref="A21:C21"/>
    <mergeCell ref="A22:C22"/>
    <mergeCell ref="A23:C23"/>
    <mergeCell ref="A19:C19"/>
    <mergeCell ref="A20:C20"/>
    <mergeCell ref="A30:J30"/>
    <mergeCell ref="A27:C27"/>
    <mergeCell ref="G27:H27"/>
    <mergeCell ref="A28:C28"/>
    <mergeCell ref="G28:H28"/>
    <mergeCell ref="G26:H26"/>
    <mergeCell ref="A8:B8"/>
    <mergeCell ref="C8:F8"/>
    <mergeCell ref="A9:B9"/>
    <mergeCell ref="C9:F9"/>
    <mergeCell ref="A10:B10"/>
    <mergeCell ref="C10:F10"/>
    <mergeCell ref="A11:J11"/>
    <mergeCell ref="A26:C26"/>
    <mergeCell ref="A12:C12"/>
    <mergeCell ref="A13:C13"/>
    <mergeCell ref="A24:C24"/>
    <mergeCell ref="A16:C16"/>
    <mergeCell ref="A17:C17"/>
    <mergeCell ref="A18:C18"/>
    <mergeCell ref="A14:C14"/>
  </mergeCells>
  <pageMargins left="0.51181102362204722" right="0.51181102362204722" top="0.78740157480314965" bottom="0.78740157480314965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1"/>
  <sheetViews>
    <sheetView view="pageBreakPreview" topLeftCell="A213" zoomScaleNormal="100" zoomScaleSheetLayoutView="100" workbookViewId="0">
      <selection activeCell="I219" sqref="I219"/>
    </sheetView>
  </sheetViews>
  <sheetFormatPr defaultColWidth="8.85546875" defaultRowHeight="15.75" x14ac:dyDescent="0.25"/>
  <cols>
    <col min="1" max="1" width="10.42578125" style="56" customWidth="1"/>
    <col min="2" max="2" width="14.7109375" style="56" customWidth="1"/>
    <col min="3" max="3" width="12.28515625" style="43" customWidth="1"/>
    <col min="4" max="4" width="61" style="43" customWidth="1"/>
    <col min="5" max="5" width="13.28515625" style="43" customWidth="1"/>
    <col min="6" max="6" width="17.42578125" style="47" customWidth="1"/>
    <col min="7" max="7" width="15" style="43" customWidth="1"/>
    <col min="8" max="8" width="17.42578125" style="43" customWidth="1"/>
    <col min="9" max="9" width="26.28515625" style="43" customWidth="1"/>
    <col min="10" max="10" width="8.85546875" style="43"/>
    <col min="11" max="11" width="13.140625" style="43" bestFit="1" customWidth="1"/>
    <col min="12" max="16384" width="8.85546875" style="43"/>
  </cols>
  <sheetData>
    <row r="1" spans="1:11" x14ac:dyDescent="0.25">
      <c r="A1" s="233"/>
      <c r="B1" s="234"/>
      <c r="C1" s="41"/>
      <c r="D1" s="41"/>
      <c r="E1" s="41"/>
      <c r="F1" s="42"/>
      <c r="G1" s="41"/>
      <c r="H1" s="41"/>
      <c r="I1" s="41"/>
    </row>
    <row r="2" spans="1:11" x14ac:dyDescent="0.25">
      <c r="A2" s="235"/>
      <c r="F2" s="45"/>
    </row>
    <row r="3" spans="1:11" x14ac:dyDescent="0.25">
      <c r="A3" s="235"/>
      <c r="F3" s="45"/>
    </row>
    <row r="4" spans="1:11" x14ac:dyDescent="0.25">
      <c r="A4" s="235"/>
      <c r="F4" s="45"/>
    </row>
    <row r="5" spans="1:11" x14ac:dyDescent="0.25">
      <c r="A5" s="235"/>
      <c r="F5" s="45"/>
    </row>
    <row r="6" spans="1:11" x14ac:dyDescent="0.25">
      <c r="A6" s="235"/>
      <c r="F6" s="45"/>
    </row>
    <row r="7" spans="1:11" ht="16.5" thickBot="1" x14ac:dyDescent="0.3">
      <c r="A7" s="235"/>
      <c r="F7" s="45"/>
    </row>
    <row r="8" spans="1:11" ht="23.25" x14ac:dyDescent="0.25">
      <c r="A8" s="347" t="s">
        <v>20</v>
      </c>
      <c r="B8" s="348"/>
      <c r="C8" s="338" t="s">
        <v>475</v>
      </c>
      <c r="D8" s="339"/>
      <c r="E8" s="339"/>
      <c r="F8" s="340"/>
    </row>
    <row r="9" spans="1:11" ht="90" customHeight="1" x14ac:dyDescent="0.25">
      <c r="A9" s="349" t="s">
        <v>18</v>
      </c>
      <c r="B9" s="350"/>
      <c r="C9" s="341" t="s">
        <v>3353</v>
      </c>
      <c r="D9" s="342"/>
      <c r="E9" s="342"/>
      <c r="F9" s="343"/>
    </row>
    <row r="10" spans="1:11" ht="24" thickBot="1" x14ac:dyDescent="0.3">
      <c r="A10" s="351" t="s">
        <v>19</v>
      </c>
      <c r="B10" s="352"/>
      <c r="C10" s="344">
        <v>45474</v>
      </c>
      <c r="D10" s="345"/>
      <c r="E10" s="345"/>
      <c r="F10" s="346"/>
    </row>
    <row r="11" spans="1:11" ht="29.25" thickBot="1" x14ac:dyDescent="0.3">
      <c r="A11" s="362" t="s">
        <v>210</v>
      </c>
      <c r="B11" s="363"/>
      <c r="C11" s="364"/>
      <c r="D11" s="364"/>
      <c r="E11" s="364"/>
      <c r="F11" s="363"/>
      <c r="G11" s="363"/>
      <c r="H11" s="363"/>
      <c r="I11" s="363"/>
    </row>
    <row r="12" spans="1:11" ht="40.5" x14ac:dyDescent="0.25">
      <c r="A12" s="274" t="s">
        <v>3</v>
      </c>
      <c r="B12" s="275" t="s">
        <v>4</v>
      </c>
      <c r="C12" s="276" t="s">
        <v>5</v>
      </c>
      <c r="D12" s="276" t="s">
        <v>6</v>
      </c>
      <c r="E12" s="275" t="s">
        <v>7</v>
      </c>
      <c r="F12" s="277" t="s">
        <v>8</v>
      </c>
      <c r="G12" s="278" t="s">
        <v>9</v>
      </c>
      <c r="H12" s="278" t="s">
        <v>10</v>
      </c>
      <c r="I12" s="278" t="s">
        <v>11</v>
      </c>
    </row>
    <row r="13" spans="1:11" ht="23.25" x14ac:dyDescent="0.25">
      <c r="A13" s="279" t="s">
        <v>140</v>
      </c>
      <c r="B13" s="279"/>
      <c r="C13" s="279"/>
      <c r="D13" s="279" t="s">
        <v>764</v>
      </c>
      <c r="E13" s="279"/>
      <c r="F13" s="280"/>
      <c r="G13" s="279"/>
      <c r="H13" s="279"/>
      <c r="I13" s="281">
        <f>SUM(I14:I15)</f>
        <v>49228.35</v>
      </c>
    </row>
    <row r="14" spans="1:11" ht="69.75" x14ac:dyDescent="0.25">
      <c r="A14" s="282" t="s">
        <v>211</v>
      </c>
      <c r="B14" s="283" t="s">
        <v>502</v>
      </c>
      <c r="C14" s="282" t="s">
        <v>0</v>
      </c>
      <c r="D14" s="282" t="s">
        <v>503</v>
      </c>
      <c r="E14" s="284" t="s">
        <v>40</v>
      </c>
      <c r="F14" s="285">
        <v>540</v>
      </c>
      <c r="G14" s="286">
        <v>55</v>
      </c>
      <c r="H14" s="286">
        <v>67.349999999999994</v>
      </c>
      <c r="I14" s="286">
        <v>36369</v>
      </c>
      <c r="K14" s="299">
        <f>SUM(I13+I16+I21+I40+I52+I60+I63+I70+I79+I90+I163)</f>
        <v>1056000.0000000002</v>
      </c>
    </row>
    <row r="15" spans="1:11" ht="69.75" x14ac:dyDescent="0.25">
      <c r="A15" s="282" t="s">
        <v>596</v>
      </c>
      <c r="B15" s="283" t="s">
        <v>597</v>
      </c>
      <c r="C15" s="282" t="s">
        <v>0</v>
      </c>
      <c r="D15" s="282" t="s">
        <v>598</v>
      </c>
      <c r="E15" s="284" t="s">
        <v>560</v>
      </c>
      <c r="F15" s="285">
        <v>5</v>
      </c>
      <c r="G15" s="286">
        <v>2100</v>
      </c>
      <c r="H15" s="286">
        <v>2571.87</v>
      </c>
      <c r="I15" s="286">
        <v>12859.35</v>
      </c>
    </row>
    <row r="16" spans="1:11" ht="23.25" x14ac:dyDescent="0.25">
      <c r="A16" s="279" t="s">
        <v>141</v>
      </c>
      <c r="B16" s="279"/>
      <c r="C16" s="279"/>
      <c r="D16" s="279" t="s">
        <v>765</v>
      </c>
      <c r="E16" s="279"/>
      <c r="F16" s="287"/>
      <c r="G16" s="279"/>
      <c r="H16" s="279"/>
      <c r="I16" s="281">
        <f>SUM(I17:I20)</f>
        <v>19765.57</v>
      </c>
    </row>
    <row r="17" spans="1:9" ht="69.75" x14ac:dyDescent="0.25">
      <c r="A17" s="282" t="s">
        <v>306</v>
      </c>
      <c r="B17" s="283" t="s">
        <v>766</v>
      </c>
      <c r="C17" s="282" t="s">
        <v>105</v>
      </c>
      <c r="D17" s="282" t="s">
        <v>767</v>
      </c>
      <c r="E17" s="284" t="s">
        <v>14</v>
      </c>
      <c r="F17" s="285">
        <v>1</v>
      </c>
      <c r="G17" s="286">
        <v>283.08</v>
      </c>
      <c r="H17" s="286">
        <v>346.68</v>
      </c>
      <c r="I17" s="286">
        <v>346.68</v>
      </c>
    </row>
    <row r="18" spans="1:9" ht="213.75" customHeight="1" x14ac:dyDescent="0.25">
      <c r="A18" s="282" t="s">
        <v>1642</v>
      </c>
      <c r="B18" s="283" t="s">
        <v>1643</v>
      </c>
      <c r="C18" s="282" t="s">
        <v>105</v>
      </c>
      <c r="D18" s="282" t="s">
        <v>1644</v>
      </c>
      <c r="E18" s="284" t="s">
        <v>1645</v>
      </c>
      <c r="F18" s="285">
        <v>8</v>
      </c>
      <c r="G18" s="286">
        <v>43.55</v>
      </c>
      <c r="H18" s="286">
        <v>53.33</v>
      </c>
      <c r="I18" s="286">
        <v>426.64</v>
      </c>
    </row>
    <row r="19" spans="1:9" ht="102" customHeight="1" x14ac:dyDescent="0.25">
      <c r="A19" s="282" t="s">
        <v>768</v>
      </c>
      <c r="B19" s="283" t="s">
        <v>769</v>
      </c>
      <c r="C19" s="282" t="s">
        <v>0</v>
      </c>
      <c r="D19" s="282" t="s">
        <v>770</v>
      </c>
      <c r="E19" s="284" t="s">
        <v>3336</v>
      </c>
      <c r="F19" s="285">
        <v>115</v>
      </c>
      <c r="G19" s="286">
        <v>116.55</v>
      </c>
      <c r="H19" s="286">
        <v>142.72999999999999</v>
      </c>
      <c r="I19" s="286">
        <v>16413.95</v>
      </c>
    </row>
    <row r="20" spans="1:9" ht="219" customHeight="1" x14ac:dyDescent="0.25">
      <c r="A20" s="282" t="s">
        <v>771</v>
      </c>
      <c r="B20" s="283" t="s">
        <v>772</v>
      </c>
      <c r="C20" s="282" t="s">
        <v>0</v>
      </c>
      <c r="D20" s="282" t="s">
        <v>773</v>
      </c>
      <c r="E20" s="295" t="s">
        <v>3336</v>
      </c>
      <c r="F20" s="285">
        <v>115</v>
      </c>
      <c r="G20" s="286">
        <v>18.309999999999999</v>
      </c>
      <c r="H20" s="286">
        <v>22.42</v>
      </c>
      <c r="I20" s="286">
        <v>2578.3000000000002</v>
      </c>
    </row>
    <row r="21" spans="1:9" ht="23.25" x14ac:dyDescent="0.25">
      <c r="A21" s="279" t="s">
        <v>142</v>
      </c>
      <c r="B21" s="279"/>
      <c r="C21" s="279"/>
      <c r="D21" s="279" t="s">
        <v>775</v>
      </c>
      <c r="E21" s="279"/>
      <c r="F21" s="287"/>
      <c r="G21" s="279"/>
      <c r="H21" s="279"/>
      <c r="I21" s="281">
        <f>SUM(I22:I39)</f>
        <v>166282.82000000004</v>
      </c>
    </row>
    <row r="22" spans="1:9" ht="101.25" customHeight="1" x14ac:dyDescent="0.25">
      <c r="A22" s="282" t="s">
        <v>212</v>
      </c>
      <c r="B22" s="283" t="s">
        <v>776</v>
      </c>
      <c r="C22" s="282" t="s">
        <v>105</v>
      </c>
      <c r="D22" s="282" t="s">
        <v>777</v>
      </c>
      <c r="E22" s="284" t="s">
        <v>2</v>
      </c>
      <c r="F22" s="285">
        <v>182.46</v>
      </c>
      <c r="G22" s="286">
        <v>2.58</v>
      </c>
      <c r="H22" s="286">
        <v>3.15</v>
      </c>
      <c r="I22" s="286">
        <v>574.74</v>
      </c>
    </row>
    <row r="23" spans="1:9" ht="123" customHeight="1" x14ac:dyDescent="0.25">
      <c r="A23" s="282" t="s">
        <v>462</v>
      </c>
      <c r="B23" s="283" t="s">
        <v>1646</v>
      </c>
      <c r="C23" s="282" t="s">
        <v>0</v>
      </c>
      <c r="D23" s="297" t="s">
        <v>3354</v>
      </c>
      <c r="E23" s="284" t="s">
        <v>2</v>
      </c>
      <c r="F23" s="285">
        <v>146.96</v>
      </c>
      <c r="G23" s="286">
        <v>3.01</v>
      </c>
      <c r="H23" s="286">
        <v>3.68</v>
      </c>
      <c r="I23" s="286">
        <v>540.80999999999995</v>
      </c>
    </row>
    <row r="24" spans="1:9" ht="99" customHeight="1" x14ac:dyDescent="0.25">
      <c r="A24" s="282" t="s">
        <v>463</v>
      </c>
      <c r="B24" s="283" t="s">
        <v>1648</v>
      </c>
      <c r="C24" s="282" t="s">
        <v>0</v>
      </c>
      <c r="D24" s="297" t="s">
        <v>3355</v>
      </c>
      <c r="E24" s="284" t="s">
        <v>3336</v>
      </c>
      <c r="F24" s="285">
        <v>260.68</v>
      </c>
      <c r="G24" s="286">
        <v>224.96</v>
      </c>
      <c r="H24" s="286">
        <v>275.5</v>
      </c>
      <c r="I24" s="286">
        <v>71817.34</v>
      </c>
    </row>
    <row r="25" spans="1:9" ht="67.5" customHeight="1" x14ac:dyDescent="0.25">
      <c r="A25" s="282" t="s">
        <v>464</v>
      </c>
      <c r="B25" s="283" t="s">
        <v>778</v>
      </c>
      <c r="C25" s="282" t="s">
        <v>0</v>
      </c>
      <c r="D25" s="297" t="s">
        <v>779</v>
      </c>
      <c r="E25" s="284" t="s">
        <v>2</v>
      </c>
      <c r="F25" s="285">
        <v>510.5</v>
      </c>
      <c r="G25" s="286">
        <v>1.62</v>
      </c>
      <c r="H25" s="286">
        <v>1.98</v>
      </c>
      <c r="I25" s="286">
        <v>1010.79</v>
      </c>
    </row>
    <row r="26" spans="1:9" ht="110.25" customHeight="1" x14ac:dyDescent="0.25">
      <c r="A26" s="282" t="s">
        <v>465</v>
      </c>
      <c r="B26" s="283" t="s">
        <v>1650</v>
      </c>
      <c r="C26" s="282" t="s">
        <v>105</v>
      </c>
      <c r="D26" s="297" t="s">
        <v>1651</v>
      </c>
      <c r="E26" s="284" t="s">
        <v>2</v>
      </c>
      <c r="F26" s="285">
        <v>125.53</v>
      </c>
      <c r="G26" s="286">
        <v>8.59</v>
      </c>
      <c r="H26" s="286">
        <v>10.52</v>
      </c>
      <c r="I26" s="286">
        <v>1320.57</v>
      </c>
    </row>
    <row r="27" spans="1:9" ht="69.75" x14ac:dyDescent="0.25">
      <c r="A27" s="282" t="s">
        <v>466</v>
      </c>
      <c r="B27" s="283" t="s">
        <v>780</v>
      </c>
      <c r="C27" s="282" t="s">
        <v>105</v>
      </c>
      <c r="D27" s="282" t="s">
        <v>781</v>
      </c>
      <c r="E27" s="284" t="s">
        <v>2</v>
      </c>
      <c r="F27" s="285">
        <v>248.55</v>
      </c>
      <c r="G27" s="286">
        <v>11.17</v>
      </c>
      <c r="H27" s="286">
        <v>13.67</v>
      </c>
      <c r="I27" s="286">
        <v>3397.67</v>
      </c>
    </row>
    <row r="28" spans="1:9" ht="75" customHeight="1" x14ac:dyDescent="0.25">
      <c r="A28" s="282" t="s">
        <v>600</v>
      </c>
      <c r="B28" s="283" t="s">
        <v>782</v>
      </c>
      <c r="C28" s="282" t="s">
        <v>105</v>
      </c>
      <c r="D28" s="282" t="s">
        <v>504</v>
      </c>
      <c r="E28" s="284" t="s">
        <v>2</v>
      </c>
      <c r="F28" s="285">
        <v>128.65</v>
      </c>
      <c r="G28" s="286">
        <v>26.6</v>
      </c>
      <c r="H28" s="286">
        <v>32.57</v>
      </c>
      <c r="I28" s="286">
        <v>4190.13</v>
      </c>
    </row>
    <row r="29" spans="1:9" ht="93" x14ac:dyDescent="0.25">
      <c r="A29" s="282" t="s">
        <v>601</v>
      </c>
      <c r="B29" s="283" t="s">
        <v>1652</v>
      </c>
      <c r="C29" s="282" t="s">
        <v>0</v>
      </c>
      <c r="D29" s="297" t="s">
        <v>3356</v>
      </c>
      <c r="E29" s="284" t="s">
        <v>2</v>
      </c>
      <c r="F29" s="285">
        <v>102.04</v>
      </c>
      <c r="G29" s="286">
        <v>19.350000000000001</v>
      </c>
      <c r="H29" s="286">
        <v>23.69</v>
      </c>
      <c r="I29" s="286">
        <v>2417.3200000000002</v>
      </c>
    </row>
    <row r="30" spans="1:9" ht="90" customHeight="1" x14ac:dyDescent="0.25">
      <c r="A30" s="282" t="s">
        <v>602</v>
      </c>
      <c r="B30" s="283" t="s">
        <v>1654</v>
      </c>
      <c r="C30" s="282" t="s">
        <v>0</v>
      </c>
      <c r="D30" s="297" t="s">
        <v>3357</v>
      </c>
      <c r="E30" s="284" t="s">
        <v>13</v>
      </c>
      <c r="F30" s="285">
        <v>47.27</v>
      </c>
      <c r="G30" s="286">
        <v>2.2200000000000002</v>
      </c>
      <c r="H30" s="286">
        <v>2.71</v>
      </c>
      <c r="I30" s="286">
        <v>128.1</v>
      </c>
    </row>
    <row r="31" spans="1:9" ht="69.75" x14ac:dyDescent="0.25">
      <c r="A31" s="282" t="s">
        <v>603</v>
      </c>
      <c r="B31" s="283" t="s">
        <v>783</v>
      </c>
      <c r="C31" s="282" t="s">
        <v>105</v>
      </c>
      <c r="D31" s="282" t="s">
        <v>599</v>
      </c>
      <c r="E31" s="284" t="s">
        <v>2</v>
      </c>
      <c r="F31" s="285">
        <v>564.76</v>
      </c>
      <c r="G31" s="286">
        <v>21.49</v>
      </c>
      <c r="H31" s="286">
        <v>26.31</v>
      </c>
      <c r="I31" s="286">
        <v>14858.83</v>
      </c>
    </row>
    <row r="32" spans="1:9" ht="100.5" customHeight="1" x14ac:dyDescent="0.25">
      <c r="A32" s="282" t="s">
        <v>604</v>
      </c>
      <c r="B32" s="283" t="s">
        <v>784</v>
      </c>
      <c r="C32" s="282" t="s">
        <v>105</v>
      </c>
      <c r="D32" s="282" t="s">
        <v>785</v>
      </c>
      <c r="E32" s="284" t="s">
        <v>1</v>
      </c>
      <c r="F32" s="285">
        <v>157.26</v>
      </c>
      <c r="G32" s="286">
        <v>36.299999999999997</v>
      </c>
      <c r="H32" s="286">
        <v>44.45</v>
      </c>
      <c r="I32" s="286">
        <v>6990.2</v>
      </c>
    </row>
    <row r="33" spans="1:9" ht="92.25" customHeight="1" x14ac:dyDescent="0.25">
      <c r="A33" s="282" t="s">
        <v>606</v>
      </c>
      <c r="B33" s="283" t="s">
        <v>786</v>
      </c>
      <c r="C33" s="282" t="s">
        <v>105</v>
      </c>
      <c r="D33" s="282" t="s">
        <v>787</v>
      </c>
      <c r="E33" s="284" t="s">
        <v>2</v>
      </c>
      <c r="F33" s="285">
        <v>9.23</v>
      </c>
      <c r="G33" s="286">
        <v>119.25</v>
      </c>
      <c r="H33" s="286">
        <v>146.04</v>
      </c>
      <c r="I33" s="286">
        <v>1347.94</v>
      </c>
    </row>
    <row r="34" spans="1:9" ht="69.75" x14ac:dyDescent="0.25">
      <c r="A34" s="282" t="s">
        <v>607</v>
      </c>
      <c r="B34" s="283" t="s">
        <v>1656</v>
      </c>
      <c r="C34" s="282" t="s">
        <v>105</v>
      </c>
      <c r="D34" s="282" t="s">
        <v>1657</v>
      </c>
      <c r="E34" s="284" t="s">
        <v>1</v>
      </c>
      <c r="F34" s="285">
        <v>81.349999999999994</v>
      </c>
      <c r="G34" s="286">
        <v>266.07</v>
      </c>
      <c r="H34" s="286">
        <v>325.85000000000002</v>
      </c>
      <c r="I34" s="286">
        <v>26507.89</v>
      </c>
    </row>
    <row r="35" spans="1:9" ht="87" customHeight="1" x14ac:dyDescent="0.25">
      <c r="A35" s="282" t="s">
        <v>608</v>
      </c>
      <c r="B35" s="283" t="s">
        <v>1658</v>
      </c>
      <c r="C35" s="282" t="s">
        <v>0</v>
      </c>
      <c r="D35" s="297" t="s">
        <v>3358</v>
      </c>
      <c r="E35" s="284" t="s">
        <v>2</v>
      </c>
      <c r="F35" s="285">
        <v>4.62</v>
      </c>
      <c r="G35" s="286">
        <v>8.09</v>
      </c>
      <c r="H35" s="286">
        <v>9.9</v>
      </c>
      <c r="I35" s="286">
        <v>45.73</v>
      </c>
    </row>
    <row r="36" spans="1:9" ht="109.5" customHeight="1" x14ac:dyDescent="0.25">
      <c r="A36" s="282" t="s">
        <v>609</v>
      </c>
      <c r="B36" s="283" t="s">
        <v>788</v>
      </c>
      <c r="C36" s="282" t="s">
        <v>105</v>
      </c>
      <c r="D36" s="282" t="s">
        <v>611</v>
      </c>
      <c r="E36" s="284" t="s">
        <v>1</v>
      </c>
      <c r="F36" s="285">
        <v>157.26</v>
      </c>
      <c r="G36" s="286">
        <v>68.930000000000007</v>
      </c>
      <c r="H36" s="286">
        <v>84.41</v>
      </c>
      <c r="I36" s="286">
        <v>13274.31</v>
      </c>
    </row>
    <row r="37" spans="1:9" ht="87" customHeight="1" x14ac:dyDescent="0.25">
      <c r="A37" s="282" t="s">
        <v>610</v>
      </c>
      <c r="B37" s="283" t="s">
        <v>789</v>
      </c>
      <c r="C37" s="282" t="s">
        <v>105</v>
      </c>
      <c r="D37" s="282" t="s">
        <v>790</v>
      </c>
      <c r="E37" s="284" t="s">
        <v>7</v>
      </c>
      <c r="F37" s="285">
        <v>31</v>
      </c>
      <c r="G37" s="286">
        <v>207.13</v>
      </c>
      <c r="H37" s="286">
        <v>253.67</v>
      </c>
      <c r="I37" s="286">
        <v>7863.77</v>
      </c>
    </row>
    <row r="38" spans="1:9" ht="60" customHeight="1" x14ac:dyDescent="0.25">
      <c r="A38" s="282" t="s">
        <v>793</v>
      </c>
      <c r="B38" s="283" t="s">
        <v>791</v>
      </c>
      <c r="C38" s="282" t="s">
        <v>105</v>
      </c>
      <c r="D38" s="282" t="s">
        <v>792</v>
      </c>
      <c r="E38" s="284" t="s">
        <v>139</v>
      </c>
      <c r="F38" s="285">
        <v>235.89</v>
      </c>
      <c r="G38" s="286">
        <v>33.5</v>
      </c>
      <c r="H38" s="286">
        <v>41.02</v>
      </c>
      <c r="I38" s="286">
        <v>9676.2000000000007</v>
      </c>
    </row>
    <row r="39" spans="1:9" ht="86.25" customHeight="1" x14ac:dyDescent="0.25">
      <c r="A39" s="282" t="s">
        <v>1660</v>
      </c>
      <c r="B39" s="283" t="s">
        <v>794</v>
      </c>
      <c r="C39" s="282" t="s">
        <v>0</v>
      </c>
      <c r="D39" s="282" t="s">
        <v>795</v>
      </c>
      <c r="E39" s="284" t="s">
        <v>2</v>
      </c>
      <c r="F39" s="285">
        <v>149.76</v>
      </c>
      <c r="G39" s="286">
        <v>1.75</v>
      </c>
      <c r="H39" s="286">
        <v>2.14</v>
      </c>
      <c r="I39" s="286">
        <v>320.48</v>
      </c>
    </row>
    <row r="40" spans="1:9" ht="23.25" x14ac:dyDescent="0.25">
      <c r="A40" s="279" t="s">
        <v>146</v>
      </c>
      <c r="B40" s="279"/>
      <c r="C40" s="279"/>
      <c r="D40" s="279" t="s">
        <v>796</v>
      </c>
      <c r="E40" s="279"/>
      <c r="F40" s="287"/>
      <c r="G40" s="279"/>
      <c r="H40" s="279"/>
      <c r="I40" s="281">
        <f>SUM(I41:I51)</f>
        <v>422576.92000000004</v>
      </c>
    </row>
    <row r="41" spans="1:9" ht="78.75" customHeight="1" x14ac:dyDescent="0.25">
      <c r="A41" s="282" t="s">
        <v>307</v>
      </c>
      <c r="B41" s="283" t="s">
        <v>797</v>
      </c>
      <c r="C41" s="282" t="s">
        <v>105</v>
      </c>
      <c r="D41" s="282" t="s">
        <v>507</v>
      </c>
      <c r="E41" s="284" t="s">
        <v>1</v>
      </c>
      <c r="F41" s="285">
        <v>766.83</v>
      </c>
      <c r="G41" s="286">
        <v>39.9</v>
      </c>
      <c r="H41" s="286">
        <v>48.86</v>
      </c>
      <c r="I41" s="286">
        <v>37467.31</v>
      </c>
    </row>
    <row r="42" spans="1:9" ht="106.5" customHeight="1" x14ac:dyDescent="0.25">
      <c r="A42" s="282" t="s">
        <v>308</v>
      </c>
      <c r="B42" s="283" t="s">
        <v>798</v>
      </c>
      <c r="C42" s="282" t="s">
        <v>0</v>
      </c>
      <c r="D42" s="282" t="s">
        <v>799</v>
      </c>
      <c r="E42" s="284" t="s">
        <v>2</v>
      </c>
      <c r="F42" s="285">
        <v>589.87</v>
      </c>
      <c r="G42" s="286">
        <v>5.37</v>
      </c>
      <c r="H42" s="286">
        <v>6.57</v>
      </c>
      <c r="I42" s="286">
        <v>3875.44</v>
      </c>
    </row>
    <row r="43" spans="1:9" ht="116.25" x14ac:dyDescent="0.25">
      <c r="A43" s="282" t="s">
        <v>467</v>
      </c>
      <c r="B43" s="283" t="s">
        <v>800</v>
      </c>
      <c r="C43" s="282" t="s">
        <v>105</v>
      </c>
      <c r="D43" s="282" t="s">
        <v>614</v>
      </c>
      <c r="E43" s="284" t="s">
        <v>2</v>
      </c>
      <c r="F43" s="285">
        <v>596.25</v>
      </c>
      <c r="G43" s="286">
        <v>86.68</v>
      </c>
      <c r="H43" s="286">
        <v>106.15</v>
      </c>
      <c r="I43" s="286">
        <v>63291.93</v>
      </c>
    </row>
    <row r="44" spans="1:9" ht="154.5" customHeight="1" x14ac:dyDescent="0.25">
      <c r="A44" s="282" t="s">
        <v>468</v>
      </c>
      <c r="B44" s="283" t="s">
        <v>801</v>
      </c>
      <c r="C44" s="282" t="s">
        <v>105</v>
      </c>
      <c r="D44" s="282" t="s">
        <v>613</v>
      </c>
      <c r="E44" s="284" t="s">
        <v>1</v>
      </c>
      <c r="F44" s="285">
        <v>41.32</v>
      </c>
      <c r="G44" s="286">
        <v>2817.49</v>
      </c>
      <c r="H44" s="286">
        <v>3450.58</v>
      </c>
      <c r="I44" s="286">
        <v>142577.96</v>
      </c>
    </row>
    <row r="45" spans="1:9" ht="128.25" customHeight="1" x14ac:dyDescent="0.25">
      <c r="A45" s="282" t="s">
        <v>469</v>
      </c>
      <c r="B45" s="283" t="s">
        <v>1661</v>
      </c>
      <c r="C45" s="282" t="s">
        <v>105</v>
      </c>
      <c r="D45" s="282" t="s">
        <v>1662</v>
      </c>
      <c r="E45" s="284" t="s">
        <v>1</v>
      </c>
      <c r="F45" s="285">
        <v>20.93</v>
      </c>
      <c r="G45" s="286">
        <v>3158.77</v>
      </c>
      <c r="H45" s="286">
        <v>3868.54</v>
      </c>
      <c r="I45" s="286">
        <v>80968.539999999994</v>
      </c>
    </row>
    <row r="46" spans="1:9" ht="125.25" customHeight="1" x14ac:dyDescent="0.25">
      <c r="A46" s="282" t="s">
        <v>470</v>
      </c>
      <c r="B46" s="283" t="s">
        <v>802</v>
      </c>
      <c r="C46" s="282" t="s">
        <v>105</v>
      </c>
      <c r="D46" s="282" t="s">
        <v>615</v>
      </c>
      <c r="E46" s="284" t="s">
        <v>1</v>
      </c>
      <c r="F46" s="285">
        <v>23.8</v>
      </c>
      <c r="G46" s="286">
        <v>2744.66</v>
      </c>
      <c r="H46" s="286">
        <v>3361.38</v>
      </c>
      <c r="I46" s="286">
        <v>80000.84</v>
      </c>
    </row>
    <row r="47" spans="1:9" ht="93" x14ac:dyDescent="0.25">
      <c r="A47" s="282" t="s">
        <v>471</v>
      </c>
      <c r="B47" s="283" t="s">
        <v>803</v>
      </c>
      <c r="C47" s="282" t="s">
        <v>0</v>
      </c>
      <c r="D47" s="297" t="s">
        <v>3359</v>
      </c>
      <c r="E47" s="284" t="s">
        <v>2</v>
      </c>
      <c r="F47" s="285">
        <v>273.89999999999998</v>
      </c>
      <c r="G47" s="286">
        <v>13.02</v>
      </c>
      <c r="H47" s="286">
        <v>15.94</v>
      </c>
      <c r="I47" s="286">
        <v>4365.96</v>
      </c>
    </row>
    <row r="48" spans="1:9" ht="74.25" customHeight="1" x14ac:dyDescent="0.25">
      <c r="A48" s="282" t="s">
        <v>472</v>
      </c>
      <c r="B48" s="283" t="s">
        <v>805</v>
      </c>
      <c r="C48" s="282" t="s">
        <v>0</v>
      </c>
      <c r="D48" s="297" t="s">
        <v>3360</v>
      </c>
      <c r="E48" s="284" t="s">
        <v>13</v>
      </c>
      <c r="F48" s="285">
        <v>11.3</v>
      </c>
      <c r="G48" s="286">
        <v>18.77</v>
      </c>
      <c r="H48" s="286">
        <v>22.98</v>
      </c>
      <c r="I48" s="286">
        <v>259.67</v>
      </c>
    </row>
    <row r="49" spans="1:9" ht="83.25" customHeight="1" x14ac:dyDescent="0.25">
      <c r="A49" s="282" t="s">
        <v>612</v>
      </c>
      <c r="B49" s="283" t="s">
        <v>616</v>
      </c>
      <c r="C49" s="282" t="s">
        <v>0</v>
      </c>
      <c r="D49" s="282" t="s">
        <v>617</v>
      </c>
      <c r="E49" s="284" t="s">
        <v>13</v>
      </c>
      <c r="F49" s="285">
        <v>112</v>
      </c>
      <c r="G49" s="286">
        <v>44.98</v>
      </c>
      <c r="H49" s="286">
        <v>55.08</v>
      </c>
      <c r="I49" s="286">
        <v>6168.96</v>
      </c>
    </row>
    <row r="50" spans="1:9" ht="92.25" customHeight="1" x14ac:dyDescent="0.25">
      <c r="A50" s="282" t="s">
        <v>807</v>
      </c>
      <c r="B50" s="283" t="s">
        <v>809</v>
      </c>
      <c r="C50" s="282" t="s">
        <v>0</v>
      </c>
      <c r="D50" s="282" t="s">
        <v>810</v>
      </c>
      <c r="E50" s="284" t="s">
        <v>1</v>
      </c>
      <c r="F50" s="285">
        <v>4.2699999999999996</v>
      </c>
      <c r="G50" s="286">
        <v>22.15</v>
      </c>
      <c r="H50" s="286">
        <v>27.12</v>
      </c>
      <c r="I50" s="286">
        <v>115.8</v>
      </c>
    </row>
    <row r="51" spans="1:9" ht="138.75" customHeight="1" x14ac:dyDescent="0.25">
      <c r="A51" s="282" t="s">
        <v>808</v>
      </c>
      <c r="B51" s="283" t="s">
        <v>811</v>
      </c>
      <c r="C51" s="282" t="s">
        <v>0</v>
      </c>
      <c r="D51" s="297" t="s">
        <v>3361</v>
      </c>
      <c r="E51" s="284" t="s">
        <v>1</v>
      </c>
      <c r="F51" s="285">
        <v>41.32</v>
      </c>
      <c r="G51" s="286">
        <v>68.86</v>
      </c>
      <c r="H51" s="286">
        <v>84.33</v>
      </c>
      <c r="I51" s="286">
        <v>3484.51</v>
      </c>
    </row>
    <row r="52" spans="1:9" ht="23.25" x14ac:dyDescent="0.25">
      <c r="A52" s="279" t="s">
        <v>147</v>
      </c>
      <c r="B52" s="279"/>
      <c r="C52" s="279"/>
      <c r="D52" s="279" t="s">
        <v>813</v>
      </c>
      <c r="E52" s="279"/>
      <c r="F52" s="287"/>
      <c r="G52" s="279"/>
      <c r="H52" s="279"/>
      <c r="I52" s="281">
        <f>SUM(I53:I59)</f>
        <v>25347.410000000003</v>
      </c>
    </row>
    <row r="53" spans="1:9" ht="180.75" customHeight="1" x14ac:dyDescent="0.25">
      <c r="A53" s="282" t="s">
        <v>203</v>
      </c>
      <c r="B53" s="283" t="s">
        <v>814</v>
      </c>
      <c r="C53" s="282" t="s">
        <v>105</v>
      </c>
      <c r="D53" s="282" t="s">
        <v>815</v>
      </c>
      <c r="E53" s="284" t="s">
        <v>3336</v>
      </c>
      <c r="F53" s="285">
        <v>0.96</v>
      </c>
      <c r="G53" s="286">
        <v>539.48</v>
      </c>
      <c r="H53" s="286">
        <v>660.7</v>
      </c>
      <c r="I53" s="286">
        <v>634.27</v>
      </c>
    </row>
    <row r="54" spans="1:9" ht="186" x14ac:dyDescent="0.25">
      <c r="A54" s="282" t="s">
        <v>473</v>
      </c>
      <c r="B54" s="283" t="s">
        <v>816</v>
      </c>
      <c r="C54" s="282" t="s">
        <v>0</v>
      </c>
      <c r="D54" s="282" t="s">
        <v>817</v>
      </c>
      <c r="E54" s="284" t="s">
        <v>2</v>
      </c>
      <c r="F54" s="285">
        <v>197.14</v>
      </c>
      <c r="G54" s="286">
        <v>15.54</v>
      </c>
      <c r="H54" s="286">
        <v>19.03</v>
      </c>
      <c r="I54" s="286">
        <v>3751.57</v>
      </c>
    </row>
    <row r="55" spans="1:9" ht="188.25" customHeight="1" x14ac:dyDescent="0.25">
      <c r="A55" s="282" t="s">
        <v>474</v>
      </c>
      <c r="B55" s="283" t="s">
        <v>818</v>
      </c>
      <c r="C55" s="282" t="s">
        <v>105</v>
      </c>
      <c r="D55" s="282" t="s">
        <v>819</v>
      </c>
      <c r="E55" s="284" t="s">
        <v>2</v>
      </c>
      <c r="F55" s="285">
        <v>197.14</v>
      </c>
      <c r="G55" s="286">
        <v>44.75</v>
      </c>
      <c r="H55" s="286">
        <v>54.8</v>
      </c>
      <c r="I55" s="286">
        <v>10803.27</v>
      </c>
    </row>
    <row r="56" spans="1:9" ht="122.25" customHeight="1" x14ac:dyDescent="0.25">
      <c r="A56" s="282" t="s">
        <v>820</v>
      </c>
      <c r="B56" s="283" t="s">
        <v>821</v>
      </c>
      <c r="C56" s="282" t="s">
        <v>105</v>
      </c>
      <c r="D56" s="282" t="s">
        <v>822</v>
      </c>
      <c r="E56" s="284" t="s">
        <v>823</v>
      </c>
      <c r="F56" s="285">
        <v>15.31</v>
      </c>
      <c r="G56" s="286">
        <v>26.61</v>
      </c>
      <c r="H56" s="286">
        <v>32.58</v>
      </c>
      <c r="I56" s="286">
        <v>498.79</v>
      </c>
    </row>
    <row r="57" spans="1:9" ht="155.25" customHeight="1" x14ac:dyDescent="0.25">
      <c r="A57" s="282" t="s">
        <v>824</v>
      </c>
      <c r="B57" s="283" t="s">
        <v>825</v>
      </c>
      <c r="C57" s="282" t="s">
        <v>105</v>
      </c>
      <c r="D57" s="282" t="s">
        <v>3337</v>
      </c>
      <c r="E57" s="284" t="s">
        <v>2</v>
      </c>
      <c r="F57" s="285">
        <v>21.71</v>
      </c>
      <c r="G57" s="286">
        <v>127.91</v>
      </c>
      <c r="H57" s="286">
        <v>156.65</v>
      </c>
      <c r="I57" s="286">
        <v>3400.87</v>
      </c>
    </row>
    <row r="58" spans="1:9" ht="108" customHeight="1" x14ac:dyDescent="0.25">
      <c r="A58" s="282" t="s">
        <v>827</v>
      </c>
      <c r="B58" s="283" t="s">
        <v>828</v>
      </c>
      <c r="C58" s="282" t="s">
        <v>0</v>
      </c>
      <c r="D58" s="282" t="s">
        <v>829</v>
      </c>
      <c r="E58" s="284" t="s">
        <v>13</v>
      </c>
      <c r="F58" s="285">
        <v>41.69</v>
      </c>
      <c r="G58" s="286">
        <v>29.29</v>
      </c>
      <c r="H58" s="286">
        <v>35.869999999999997</v>
      </c>
      <c r="I58" s="286">
        <v>1495.42</v>
      </c>
    </row>
    <row r="59" spans="1:9" ht="123" customHeight="1" x14ac:dyDescent="0.25">
      <c r="A59" s="282" t="s">
        <v>830</v>
      </c>
      <c r="B59" s="283" t="s">
        <v>831</v>
      </c>
      <c r="C59" s="282" t="s">
        <v>0</v>
      </c>
      <c r="D59" s="282" t="s">
        <v>832</v>
      </c>
      <c r="E59" s="284" t="s">
        <v>2</v>
      </c>
      <c r="F59" s="285">
        <v>255.95</v>
      </c>
      <c r="G59" s="286">
        <v>15.2</v>
      </c>
      <c r="H59" s="286">
        <v>18.61</v>
      </c>
      <c r="I59" s="286">
        <v>4763.22</v>
      </c>
    </row>
    <row r="60" spans="1:9" ht="23.25" x14ac:dyDescent="0.25">
      <c r="A60" s="279" t="s">
        <v>213</v>
      </c>
      <c r="B60" s="279"/>
      <c r="C60" s="279"/>
      <c r="D60" s="279" t="s">
        <v>833</v>
      </c>
      <c r="E60" s="279"/>
      <c r="F60" s="287"/>
      <c r="G60" s="279"/>
      <c r="H60" s="279"/>
      <c r="I60" s="281">
        <v>38737.129999999997</v>
      </c>
    </row>
    <row r="61" spans="1:9" ht="124.5" customHeight="1" x14ac:dyDescent="0.25">
      <c r="A61" s="282" t="s">
        <v>309</v>
      </c>
      <c r="B61" s="283" t="s">
        <v>834</v>
      </c>
      <c r="C61" s="282" t="s">
        <v>0</v>
      </c>
      <c r="D61" s="282" t="s">
        <v>3338</v>
      </c>
      <c r="E61" s="284" t="s">
        <v>2</v>
      </c>
      <c r="F61" s="285">
        <v>254.95</v>
      </c>
      <c r="G61" s="286">
        <v>37.58</v>
      </c>
      <c r="H61" s="286">
        <v>46.02</v>
      </c>
      <c r="I61" s="286">
        <v>11732.79</v>
      </c>
    </row>
    <row r="62" spans="1:9" ht="139.5" x14ac:dyDescent="0.25">
      <c r="A62" s="282" t="s">
        <v>310</v>
      </c>
      <c r="B62" s="283" t="s">
        <v>618</v>
      </c>
      <c r="C62" s="282" t="s">
        <v>0</v>
      </c>
      <c r="D62" s="297" t="s">
        <v>3362</v>
      </c>
      <c r="E62" s="284" t="s">
        <v>2</v>
      </c>
      <c r="F62" s="285">
        <v>164.36</v>
      </c>
      <c r="G62" s="286">
        <v>134.16</v>
      </c>
      <c r="H62" s="286">
        <v>164.3</v>
      </c>
      <c r="I62" s="286">
        <v>27004.34</v>
      </c>
    </row>
    <row r="63" spans="1:9" ht="23.25" x14ac:dyDescent="0.25">
      <c r="A63" s="279" t="s">
        <v>214</v>
      </c>
      <c r="B63" s="279"/>
      <c r="C63" s="279"/>
      <c r="D63" s="279" t="s">
        <v>837</v>
      </c>
      <c r="E63" s="279"/>
      <c r="F63" s="287"/>
      <c r="G63" s="279"/>
      <c r="H63" s="279"/>
      <c r="I63" s="281">
        <f>SUM(I64:I69)</f>
        <v>124070.76999999999</v>
      </c>
    </row>
    <row r="64" spans="1:9" ht="69.75" x14ac:dyDescent="0.25">
      <c r="A64" s="282" t="s">
        <v>508</v>
      </c>
      <c r="B64" s="283" t="s">
        <v>838</v>
      </c>
      <c r="C64" s="282" t="s">
        <v>105</v>
      </c>
      <c r="D64" s="282" t="s">
        <v>619</v>
      </c>
      <c r="E64" s="284" t="s">
        <v>2</v>
      </c>
      <c r="F64" s="285">
        <v>871.13</v>
      </c>
      <c r="G64" s="286">
        <v>44.85</v>
      </c>
      <c r="H64" s="286">
        <v>54.92</v>
      </c>
      <c r="I64" s="286">
        <v>47842.45</v>
      </c>
    </row>
    <row r="65" spans="1:9" ht="195.75" customHeight="1" x14ac:dyDescent="0.25">
      <c r="A65" s="282" t="s">
        <v>509</v>
      </c>
      <c r="B65" s="283" t="s">
        <v>633</v>
      </c>
      <c r="C65" s="282" t="s">
        <v>0</v>
      </c>
      <c r="D65" s="282" t="s">
        <v>3339</v>
      </c>
      <c r="E65" s="284" t="s">
        <v>2</v>
      </c>
      <c r="F65" s="285">
        <v>343.25</v>
      </c>
      <c r="G65" s="286">
        <v>21.55</v>
      </c>
      <c r="H65" s="286">
        <v>26.39</v>
      </c>
      <c r="I65" s="286">
        <v>9058.36</v>
      </c>
    </row>
    <row r="66" spans="1:9" ht="186" customHeight="1" x14ac:dyDescent="0.25">
      <c r="A66" s="282" t="s">
        <v>510</v>
      </c>
      <c r="B66" s="283" t="s">
        <v>840</v>
      </c>
      <c r="C66" s="282" t="s">
        <v>0</v>
      </c>
      <c r="D66" s="282" t="s">
        <v>3340</v>
      </c>
      <c r="E66" s="284" t="s">
        <v>2</v>
      </c>
      <c r="F66" s="285">
        <v>847.85</v>
      </c>
      <c r="G66" s="286">
        <v>20.39</v>
      </c>
      <c r="H66" s="286">
        <v>24.97</v>
      </c>
      <c r="I66" s="286">
        <v>21170.81</v>
      </c>
    </row>
    <row r="67" spans="1:9" ht="130.5" customHeight="1" x14ac:dyDescent="0.25">
      <c r="A67" s="282" t="s">
        <v>511</v>
      </c>
      <c r="B67" s="283" t="s">
        <v>844</v>
      </c>
      <c r="C67" s="282" t="s">
        <v>0</v>
      </c>
      <c r="D67" s="282" t="s">
        <v>845</v>
      </c>
      <c r="E67" s="284" t="s">
        <v>2</v>
      </c>
      <c r="F67" s="285">
        <v>343.25</v>
      </c>
      <c r="G67" s="286">
        <v>48.19</v>
      </c>
      <c r="H67" s="286">
        <v>59.01</v>
      </c>
      <c r="I67" s="286">
        <v>20255.18</v>
      </c>
    </row>
    <row r="68" spans="1:9" ht="132.75" customHeight="1" x14ac:dyDescent="0.25">
      <c r="A68" s="282" t="s">
        <v>842</v>
      </c>
      <c r="B68" s="283" t="s">
        <v>846</v>
      </c>
      <c r="C68" s="282" t="s">
        <v>0</v>
      </c>
      <c r="D68" s="282" t="s">
        <v>3341</v>
      </c>
      <c r="E68" s="284" t="s">
        <v>2</v>
      </c>
      <c r="F68" s="285">
        <v>145.97999999999999</v>
      </c>
      <c r="G68" s="286">
        <v>48</v>
      </c>
      <c r="H68" s="286">
        <v>58.78</v>
      </c>
      <c r="I68" s="286">
        <v>8580.7000000000007</v>
      </c>
    </row>
    <row r="69" spans="1:9" ht="114.75" customHeight="1" x14ac:dyDescent="0.25">
      <c r="A69" s="282" t="s">
        <v>843</v>
      </c>
      <c r="B69" s="283" t="s">
        <v>848</v>
      </c>
      <c r="C69" s="282" t="s">
        <v>0</v>
      </c>
      <c r="D69" s="282" t="s">
        <v>849</v>
      </c>
      <c r="E69" s="284" t="s">
        <v>13</v>
      </c>
      <c r="F69" s="285">
        <v>132.30000000000001</v>
      </c>
      <c r="G69" s="286">
        <v>105.93</v>
      </c>
      <c r="H69" s="286">
        <v>129.72999999999999</v>
      </c>
      <c r="I69" s="286">
        <v>17163.27</v>
      </c>
    </row>
    <row r="70" spans="1:9" ht="23.25" x14ac:dyDescent="0.25">
      <c r="A70" s="279" t="s">
        <v>311</v>
      </c>
      <c r="B70" s="279"/>
      <c r="C70" s="279"/>
      <c r="D70" s="279" t="s">
        <v>850</v>
      </c>
      <c r="E70" s="279"/>
      <c r="F70" s="287"/>
      <c r="G70" s="279"/>
      <c r="H70" s="279"/>
      <c r="I70" s="281">
        <f>SUM(I71:I78)</f>
        <v>29823.079999999998</v>
      </c>
    </row>
    <row r="71" spans="1:9" ht="82.5" customHeight="1" x14ac:dyDescent="0.25">
      <c r="A71" s="282" t="s">
        <v>512</v>
      </c>
      <c r="B71" s="283" t="s">
        <v>145</v>
      </c>
      <c r="C71" s="282" t="s">
        <v>0</v>
      </c>
      <c r="D71" s="297" t="s">
        <v>3363</v>
      </c>
      <c r="E71" s="284" t="s">
        <v>2</v>
      </c>
      <c r="F71" s="285">
        <v>527.88</v>
      </c>
      <c r="G71" s="286">
        <v>9.16</v>
      </c>
      <c r="H71" s="286">
        <v>11.21</v>
      </c>
      <c r="I71" s="286">
        <v>5917.53</v>
      </c>
    </row>
    <row r="72" spans="1:9" ht="155.25" customHeight="1" x14ac:dyDescent="0.25">
      <c r="A72" s="282" t="s">
        <v>513</v>
      </c>
      <c r="B72" s="283" t="s">
        <v>853</v>
      </c>
      <c r="C72" s="282" t="s">
        <v>105</v>
      </c>
      <c r="D72" s="282" t="s">
        <v>854</v>
      </c>
      <c r="E72" s="284" t="s">
        <v>2</v>
      </c>
      <c r="F72" s="285">
        <v>13.11</v>
      </c>
      <c r="G72" s="286">
        <v>91.86</v>
      </c>
      <c r="H72" s="286">
        <v>112.5</v>
      </c>
      <c r="I72" s="286">
        <v>1474.87</v>
      </c>
    </row>
    <row r="73" spans="1:9" ht="108" customHeight="1" x14ac:dyDescent="0.25">
      <c r="A73" s="282" t="s">
        <v>514</v>
      </c>
      <c r="B73" s="283" t="s">
        <v>855</v>
      </c>
      <c r="C73" s="282" t="s">
        <v>105</v>
      </c>
      <c r="D73" s="282" t="s">
        <v>856</v>
      </c>
      <c r="E73" s="284" t="s">
        <v>2</v>
      </c>
      <c r="F73" s="285">
        <v>20.48</v>
      </c>
      <c r="G73" s="286">
        <v>42.2</v>
      </c>
      <c r="H73" s="286">
        <v>51.68</v>
      </c>
      <c r="I73" s="286">
        <v>1058.4000000000001</v>
      </c>
    </row>
    <row r="74" spans="1:9" ht="98.25" customHeight="1" x14ac:dyDescent="0.25">
      <c r="A74" s="282" t="s">
        <v>515</v>
      </c>
      <c r="B74" s="283" t="s">
        <v>638</v>
      </c>
      <c r="C74" s="282" t="s">
        <v>0</v>
      </c>
      <c r="D74" s="282" t="s">
        <v>851</v>
      </c>
      <c r="E74" s="284" t="s">
        <v>2</v>
      </c>
      <c r="F74" s="285">
        <v>527.88</v>
      </c>
      <c r="G74" s="286">
        <v>3.43</v>
      </c>
      <c r="H74" s="286">
        <v>4.2</v>
      </c>
      <c r="I74" s="286">
        <v>2217.09</v>
      </c>
    </row>
    <row r="75" spans="1:9" ht="103.5" customHeight="1" x14ac:dyDescent="0.25">
      <c r="A75" s="282" t="s">
        <v>520</v>
      </c>
      <c r="B75" s="283" t="s">
        <v>857</v>
      </c>
      <c r="C75" s="282" t="s">
        <v>0</v>
      </c>
      <c r="D75" s="282" t="s">
        <v>858</v>
      </c>
      <c r="E75" s="284" t="s">
        <v>2</v>
      </c>
      <c r="F75" s="285">
        <v>527.88</v>
      </c>
      <c r="G75" s="286">
        <v>11.45</v>
      </c>
      <c r="H75" s="286">
        <v>14.02</v>
      </c>
      <c r="I75" s="286">
        <v>7400.87</v>
      </c>
    </row>
    <row r="76" spans="1:9" ht="92.25" customHeight="1" x14ac:dyDescent="0.25">
      <c r="A76" s="282" t="s">
        <v>522</v>
      </c>
      <c r="B76" s="283" t="s">
        <v>547</v>
      </c>
      <c r="C76" s="282" t="s">
        <v>0</v>
      </c>
      <c r="D76" s="282" t="s">
        <v>861</v>
      </c>
      <c r="E76" s="284" t="s">
        <v>2</v>
      </c>
      <c r="F76" s="285">
        <v>162.52000000000001</v>
      </c>
      <c r="G76" s="286">
        <v>10.37</v>
      </c>
      <c r="H76" s="286">
        <v>12.7</v>
      </c>
      <c r="I76" s="286">
        <v>2064</v>
      </c>
    </row>
    <row r="77" spans="1:9" ht="83.25" customHeight="1" x14ac:dyDescent="0.25">
      <c r="A77" s="282" t="s">
        <v>523</v>
      </c>
      <c r="B77" s="283" t="s">
        <v>859</v>
      </c>
      <c r="C77" s="282" t="s">
        <v>0</v>
      </c>
      <c r="D77" s="282" t="s">
        <v>860</v>
      </c>
      <c r="E77" s="284" t="s">
        <v>2</v>
      </c>
      <c r="F77" s="285">
        <v>162.52000000000001</v>
      </c>
      <c r="G77" s="286">
        <v>14.53</v>
      </c>
      <c r="H77" s="286">
        <v>17.79</v>
      </c>
      <c r="I77" s="286">
        <v>2891.23</v>
      </c>
    </row>
    <row r="78" spans="1:9" ht="46.5" x14ac:dyDescent="0.25">
      <c r="A78" s="282" t="s">
        <v>624</v>
      </c>
      <c r="B78" s="283" t="s">
        <v>862</v>
      </c>
      <c r="C78" s="282" t="s">
        <v>105</v>
      </c>
      <c r="D78" s="282" t="s">
        <v>863</v>
      </c>
      <c r="E78" s="284" t="s">
        <v>2</v>
      </c>
      <c r="F78" s="285">
        <v>527.88</v>
      </c>
      <c r="G78" s="298">
        <v>10.52</v>
      </c>
      <c r="H78" s="298">
        <v>12.88</v>
      </c>
      <c r="I78" s="298">
        <v>6799.09</v>
      </c>
    </row>
    <row r="79" spans="1:9" ht="23.25" x14ac:dyDescent="0.25">
      <c r="A79" s="279" t="s">
        <v>312</v>
      </c>
      <c r="B79" s="279"/>
      <c r="C79" s="279"/>
      <c r="D79" s="279" t="s">
        <v>546</v>
      </c>
      <c r="E79" s="279"/>
      <c r="F79" s="287"/>
      <c r="G79" s="279"/>
      <c r="H79" s="279"/>
      <c r="I79" s="281">
        <f>SUM(I80:I89)</f>
        <v>44769.5</v>
      </c>
    </row>
    <row r="80" spans="1:9" ht="116.25" x14ac:dyDescent="0.25">
      <c r="A80" s="282" t="s">
        <v>524</v>
      </c>
      <c r="B80" s="283" t="s">
        <v>864</v>
      </c>
      <c r="C80" s="282" t="s">
        <v>105</v>
      </c>
      <c r="D80" s="282" t="s">
        <v>865</v>
      </c>
      <c r="E80" s="284" t="s">
        <v>14</v>
      </c>
      <c r="F80" s="285">
        <v>9</v>
      </c>
      <c r="G80" s="286">
        <v>600.13</v>
      </c>
      <c r="H80" s="286">
        <v>734.97</v>
      </c>
      <c r="I80" s="286">
        <v>6614.73</v>
      </c>
    </row>
    <row r="81" spans="1:9" ht="167.25" customHeight="1" x14ac:dyDescent="0.25">
      <c r="A81" s="282" t="s">
        <v>525</v>
      </c>
      <c r="B81" s="283" t="s">
        <v>1663</v>
      </c>
      <c r="C81" s="282" t="s">
        <v>105</v>
      </c>
      <c r="D81" s="282" t="s">
        <v>1664</v>
      </c>
      <c r="E81" s="284" t="s">
        <v>14</v>
      </c>
      <c r="F81" s="285">
        <v>1</v>
      </c>
      <c r="G81" s="286">
        <v>165.83</v>
      </c>
      <c r="H81" s="286">
        <v>203.09</v>
      </c>
      <c r="I81" s="286">
        <v>203.09</v>
      </c>
    </row>
    <row r="82" spans="1:9" ht="171.75" customHeight="1" x14ac:dyDescent="0.25">
      <c r="A82" s="282" t="s">
        <v>526</v>
      </c>
      <c r="B82" s="283" t="s">
        <v>1665</v>
      </c>
      <c r="C82" s="282" t="s">
        <v>105</v>
      </c>
      <c r="D82" s="282" t="s">
        <v>1666</v>
      </c>
      <c r="E82" s="284" t="s">
        <v>14</v>
      </c>
      <c r="F82" s="285">
        <v>2</v>
      </c>
      <c r="G82" s="286">
        <v>161.79</v>
      </c>
      <c r="H82" s="286">
        <v>198.14</v>
      </c>
      <c r="I82" s="286">
        <v>396.28</v>
      </c>
    </row>
    <row r="83" spans="1:9" ht="162.75" x14ac:dyDescent="0.25">
      <c r="A83" s="282" t="s">
        <v>527</v>
      </c>
      <c r="B83" s="283" t="s">
        <v>866</v>
      </c>
      <c r="C83" s="282" t="s">
        <v>105</v>
      </c>
      <c r="D83" s="282" t="s">
        <v>637</v>
      </c>
      <c r="E83" s="284" t="s">
        <v>2</v>
      </c>
      <c r="F83" s="285">
        <v>14.28</v>
      </c>
      <c r="G83" s="286">
        <v>406.81</v>
      </c>
      <c r="H83" s="286">
        <v>498.22</v>
      </c>
      <c r="I83" s="286">
        <v>7114.58</v>
      </c>
    </row>
    <row r="84" spans="1:9" ht="173.25" customHeight="1" x14ac:dyDescent="0.25">
      <c r="A84" s="282" t="s">
        <v>528</v>
      </c>
      <c r="B84" s="283" t="s">
        <v>867</v>
      </c>
      <c r="C84" s="282" t="s">
        <v>0</v>
      </c>
      <c r="D84" s="282" t="s">
        <v>868</v>
      </c>
      <c r="E84" s="284" t="s">
        <v>3342</v>
      </c>
      <c r="F84" s="285">
        <v>6</v>
      </c>
      <c r="G84" s="286">
        <v>129.44</v>
      </c>
      <c r="H84" s="286">
        <v>158.52000000000001</v>
      </c>
      <c r="I84" s="286">
        <v>951.12</v>
      </c>
    </row>
    <row r="85" spans="1:9" ht="148.5" customHeight="1" x14ac:dyDescent="0.25">
      <c r="A85" s="282" t="s">
        <v>529</v>
      </c>
      <c r="B85" s="283" t="s">
        <v>869</v>
      </c>
      <c r="C85" s="282" t="s">
        <v>105</v>
      </c>
      <c r="D85" s="282" t="s">
        <v>870</v>
      </c>
      <c r="E85" s="284" t="s">
        <v>2</v>
      </c>
      <c r="F85" s="285">
        <v>6.5</v>
      </c>
      <c r="G85" s="286">
        <v>485.32</v>
      </c>
      <c r="H85" s="286">
        <v>594.37</v>
      </c>
      <c r="I85" s="286">
        <v>3863.4</v>
      </c>
    </row>
    <row r="86" spans="1:9" ht="159" customHeight="1" x14ac:dyDescent="0.25">
      <c r="A86" s="282" t="s">
        <v>530</v>
      </c>
      <c r="B86" s="283" t="s">
        <v>1667</v>
      </c>
      <c r="C86" s="282" t="s">
        <v>0</v>
      </c>
      <c r="D86" s="282" t="s">
        <v>1668</v>
      </c>
      <c r="E86" s="284" t="s">
        <v>2</v>
      </c>
      <c r="F86" s="285">
        <v>1.05</v>
      </c>
      <c r="G86" s="286">
        <v>265.27999999999997</v>
      </c>
      <c r="H86" s="286">
        <v>324.88</v>
      </c>
      <c r="I86" s="286">
        <v>341.12</v>
      </c>
    </row>
    <row r="87" spans="1:9" ht="158.25" customHeight="1" x14ac:dyDescent="0.25">
      <c r="A87" s="282" t="s">
        <v>531</v>
      </c>
      <c r="B87" s="283" t="s">
        <v>1669</v>
      </c>
      <c r="C87" s="282" t="s">
        <v>0</v>
      </c>
      <c r="D87" s="282" t="s">
        <v>1670</v>
      </c>
      <c r="E87" s="284" t="s">
        <v>2</v>
      </c>
      <c r="F87" s="285">
        <v>190</v>
      </c>
      <c r="G87" s="286">
        <v>100.12</v>
      </c>
      <c r="H87" s="286">
        <v>122.61</v>
      </c>
      <c r="I87" s="286">
        <v>23295.9</v>
      </c>
    </row>
    <row r="88" spans="1:9" ht="85.5" customHeight="1" x14ac:dyDescent="0.25">
      <c r="A88" s="282" t="s">
        <v>1671</v>
      </c>
      <c r="B88" s="283" t="s">
        <v>1672</v>
      </c>
      <c r="C88" s="282" t="s">
        <v>0</v>
      </c>
      <c r="D88" s="297" t="s">
        <v>3364</v>
      </c>
      <c r="E88" s="284" t="s">
        <v>13</v>
      </c>
      <c r="F88" s="285">
        <v>13.71</v>
      </c>
      <c r="G88" s="286">
        <v>67.53</v>
      </c>
      <c r="H88" s="286">
        <v>82.7</v>
      </c>
      <c r="I88" s="286">
        <v>1133.81</v>
      </c>
    </row>
    <row r="89" spans="1:9" ht="157.5" customHeight="1" x14ac:dyDescent="0.25">
      <c r="A89" s="282" t="s">
        <v>1674</v>
      </c>
      <c r="B89" s="283" t="s">
        <v>871</v>
      </c>
      <c r="C89" s="282" t="s">
        <v>0</v>
      </c>
      <c r="D89" s="282" t="s">
        <v>3343</v>
      </c>
      <c r="E89" s="284" t="s">
        <v>14</v>
      </c>
      <c r="F89" s="285">
        <v>7</v>
      </c>
      <c r="G89" s="286">
        <v>99.79</v>
      </c>
      <c r="H89" s="286">
        <v>122.21</v>
      </c>
      <c r="I89" s="286">
        <v>855.47</v>
      </c>
    </row>
    <row r="90" spans="1:9" ht="40.5" x14ac:dyDescent="0.25">
      <c r="A90" s="279" t="s">
        <v>313</v>
      </c>
      <c r="B90" s="279"/>
      <c r="C90" s="279"/>
      <c r="D90" s="296" t="s">
        <v>873</v>
      </c>
      <c r="E90" s="279"/>
      <c r="F90" s="287"/>
      <c r="G90" s="279"/>
      <c r="H90" s="279"/>
      <c r="I90" s="281">
        <f>SUM(I91+I101+I106+I139+I149)</f>
        <v>59338.79</v>
      </c>
    </row>
    <row r="91" spans="1:9" ht="27.75" customHeight="1" x14ac:dyDescent="0.25">
      <c r="A91" s="279"/>
      <c r="B91" s="279"/>
      <c r="C91" s="279"/>
      <c r="D91" s="296" t="s">
        <v>3344</v>
      </c>
      <c r="E91" s="279"/>
      <c r="F91" s="287"/>
      <c r="G91" s="279"/>
      <c r="H91" s="279"/>
      <c r="I91" s="281">
        <f>SUM(I92:I100)</f>
        <v>7867.64</v>
      </c>
    </row>
    <row r="92" spans="1:9" ht="124.5" customHeight="1" x14ac:dyDescent="0.25">
      <c r="A92" s="282" t="s">
        <v>532</v>
      </c>
      <c r="B92" s="283" t="s">
        <v>874</v>
      </c>
      <c r="C92" s="282" t="s">
        <v>0</v>
      </c>
      <c r="D92" s="282" t="s">
        <v>875</v>
      </c>
      <c r="E92" s="284" t="s">
        <v>14</v>
      </c>
      <c r="F92" s="285">
        <v>2</v>
      </c>
      <c r="G92" s="286">
        <v>1757.52</v>
      </c>
      <c r="H92" s="286">
        <v>2152.4299999999998</v>
      </c>
      <c r="I92" s="286">
        <v>4304.8599999999997</v>
      </c>
    </row>
    <row r="93" spans="1:9" ht="119.25" customHeight="1" x14ac:dyDescent="0.25">
      <c r="A93" s="282" t="s">
        <v>533</v>
      </c>
      <c r="B93" s="283" t="s">
        <v>876</v>
      </c>
      <c r="C93" s="282" t="s">
        <v>0</v>
      </c>
      <c r="D93" s="282" t="s">
        <v>877</v>
      </c>
      <c r="E93" s="284" t="s">
        <v>14</v>
      </c>
      <c r="F93" s="285">
        <v>3</v>
      </c>
      <c r="G93" s="286">
        <v>232.62</v>
      </c>
      <c r="H93" s="286">
        <v>284.88</v>
      </c>
      <c r="I93" s="286">
        <v>854.64</v>
      </c>
    </row>
    <row r="94" spans="1:9" ht="105.75" customHeight="1" x14ac:dyDescent="0.25">
      <c r="A94" s="282" t="s">
        <v>534</v>
      </c>
      <c r="B94" s="283" t="s">
        <v>760</v>
      </c>
      <c r="C94" s="282" t="s">
        <v>0</v>
      </c>
      <c r="D94" s="282" t="s">
        <v>761</v>
      </c>
      <c r="E94" s="284" t="s">
        <v>14</v>
      </c>
      <c r="F94" s="285">
        <v>2</v>
      </c>
      <c r="G94" s="286">
        <v>20.27</v>
      </c>
      <c r="H94" s="286">
        <v>24.82</v>
      </c>
      <c r="I94" s="286">
        <v>49.64</v>
      </c>
    </row>
    <row r="95" spans="1:9" ht="102" customHeight="1" x14ac:dyDescent="0.25">
      <c r="A95" s="282" t="s">
        <v>535</v>
      </c>
      <c r="B95" s="283" t="s">
        <v>625</v>
      </c>
      <c r="C95" s="282" t="s">
        <v>0</v>
      </c>
      <c r="D95" s="282" t="s">
        <v>626</v>
      </c>
      <c r="E95" s="284" t="s">
        <v>14</v>
      </c>
      <c r="F95" s="285">
        <v>4</v>
      </c>
      <c r="G95" s="286">
        <v>273.87</v>
      </c>
      <c r="H95" s="286">
        <v>335.4</v>
      </c>
      <c r="I95" s="286">
        <v>1341.6</v>
      </c>
    </row>
    <row r="96" spans="1:9" ht="106.5" customHeight="1" x14ac:dyDescent="0.25">
      <c r="A96" s="282" t="s">
        <v>536</v>
      </c>
      <c r="B96" s="283" t="s">
        <v>878</v>
      </c>
      <c r="C96" s="282" t="s">
        <v>0</v>
      </c>
      <c r="D96" s="282" t="s">
        <v>879</v>
      </c>
      <c r="E96" s="284" t="s">
        <v>14</v>
      </c>
      <c r="F96" s="285">
        <v>5</v>
      </c>
      <c r="G96" s="286">
        <v>22.43</v>
      </c>
      <c r="H96" s="286">
        <v>27.47</v>
      </c>
      <c r="I96" s="286">
        <v>137.35</v>
      </c>
    </row>
    <row r="97" spans="1:9" ht="148.5" customHeight="1" x14ac:dyDescent="0.25">
      <c r="A97" s="282" t="s">
        <v>537</v>
      </c>
      <c r="B97" s="283" t="s">
        <v>880</v>
      </c>
      <c r="C97" s="282" t="s">
        <v>0</v>
      </c>
      <c r="D97" s="282" t="s">
        <v>881</v>
      </c>
      <c r="E97" s="284" t="s">
        <v>14</v>
      </c>
      <c r="F97" s="285">
        <v>1</v>
      </c>
      <c r="G97" s="286">
        <v>64.650000000000006</v>
      </c>
      <c r="H97" s="286">
        <v>79.17</v>
      </c>
      <c r="I97" s="286">
        <v>79.17</v>
      </c>
    </row>
    <row r="98" spans="1:9" ht="143.25" customHeight="1" x14ac:dyDescent="0.25">
      <c r="A98" s="282" t="s">
        <v>538</v>
      </c>
      <c r="B98" s="283" t="s">
        <v>1675</v>
      </c>
      <c r="C98" s="282" t="s">
        <v>0</v>
      </c>
      <c r="D98" s="282" t="s">
        <v>1676</v>
      </c>
      <c r="E98" s="284" t="s">
        <v>14</v>
      </c>
      <c r="F98" s="285">
        <v>1</v>
      </c>
      <c r="G98" s="286">
        <v>181.9</v>
      </c>
      <c r="H98" s="286">
        <v>222.77</v>
      </c>
      <c r="I98" s="286">
        <v>222.77</v>
      </c>
    </row>
    <row r="99" spans="1:9" ht="117.75" customHeight="1" x14ac:dyDescent="0.25">
      <c r="A99" s="282" t="s">
        <v>539</v>
      </c>
      <c r="B99" s="283" t="s">
        <v>882</v>
      </c>
      <c r="C99" s="282" t="s">
        <v>0</v>
      </c>
      <c r="D99" s="282" t="s">
        <v>883</v>
      </c>
      <c r="E99" s="284" t="s">
        <v>14</v>
      </c>
      <c r="F99" s="285">
        <v>1</v>
      </c>
      <c r="G99" s="286">
        <v>239.95</v>
      </c>
      <c r="H99" s="286">
        <v>293.86</v>
      </c>
      <c r="I99" s="286">
        <v>293.86</v>
      </c>
    </row>
    <row r="100" spans="1:9" ht="101.25" customHeight="1" x14ac:dyDescent="0.25">
      <c r="A100" s="282" t="s">
        <v>540</v>
      </c>
      <c r="B100" s="283" t="s">
        <v>884</v>
      </c>
      <c r="C100" s="282" t="s">
        <v>0</v>
      </c>
      <c r="D100" s="282" t="s">
        <v>885</v>
      </c>
      <c r="E100" s="284" t="s">
        <v>14</v>
      </c>
      <c r="F100" s="285">
        <v>1</v>
      </c>
      <c r="G100" s="286">
        <v>476.65</v>
      </c>
      <c r="H100" s="286">
        <v>583.75</v>
      </c>
      <c r="I100" s="286">
        <v>583.75</v>
      </c>
    </row>
    <row r="101" spans="1:9" ht="30.75" customHeight="1" x14ac:dyDescent="0.25">
      <c r="A101" s="279"/>
      <c r="B101" s="279"/>
      <c r="C101" s="279"/>
      <c r="D101" s="296" t="s">
        <v>3345</v>
      </c>
      <c r="E101" s="279"/>
      <c r="F101" s="287"/>
      <c r="G101" s="279"/>
      <c r="H101" s="279"/>
      <c r="I101" s="281">
        <f>SUM(I102:I105)</f>
        <v>187.87</v>
      </c>
    </row>
    <row r="102" spans="1:9" ht="104.25" customHeight="1" x14ac:dyDescent="0.25">
      <c r="A102" s="282" t="s">
        <v>541</v>
      </c>
      <c r="B102" s="283" t="s">
        <v>758</v>
      </c>
      <c r="C102" s="282" t="s">
        <v>0</v>
      </c>
      <c r="D102" s="282" t="s">
        <v>759</v>
      </c>
      <c r="E102" s="284" t="s">
        <v>14</v>
      </c>
      <c r="F102" s="285">
        <v>2</v>
      </c>
      <c r="G102" s="286">
        <v>17.91</v>
      </c>
      <c r="H102" s="286">
        <v>21.93</v>
      </c>
      <c r="I102" s="286">
        <v>43.86</v>
      </c>
    </row>
    <row r="103" spans="1:9" ht="128.25" customHeight="1" x14ac:dyDescent="0.25">
      <c r="A103" s="282" t="s">
        <v>627</v>
      </c>
      <c r="B103" s="283" t="s">
        <v>886</v>
      </c>
      <c r="C103" s="282" t="s">
        <v>0</v>
      </c>
      <c r="D103" s="282" t="s">
        <v>887</v>
      </c>
      <c r="E103" s="284" t="s">
        <v>14</v>
      </c>
      <c r="F103" s="285">
        <v>1</v>
      </c>
      <c r="G103" s="286">
        <v>36.479999999999997</v>
      </c>
      <c r="H103" s="286">
        <v>44.67</v>
      </c>
      <c r="I103" s="286">
        <v>44.67</v>
      </c>
    </row>
    <row r="104" spans="1:9" ht="108.75" customHeight="1" x14ac:dyDescent="0.25">
      <c r="A104" s="282" t="s">
        <v>628</v>
      </c>
      <c r="B104" s="283" t="s">
        <v>888</v>
      </c>
      <c r="C104" s="282" t="s">
        <v>0</v>
      </c>
      <c r="D104" s="282" t="s">
        <v>889</v>
      </c>
      <c r="E104" s="284" t="s">
        <v>14</v>
      </c>
      <c r="F104" s="285">
        <v>1</v>
      </c>
      <c r="G104" s="286">
        <v>12.22</v>
      </c>
      <c r="H104" s="286">
        <v>14.96</v>
      </c>
      <c r="I104" s="286">
        <v>14.96</v>
      </c>
    </row>
    <row r="105" spans="1:9" ht="120" customHeight="1" x14ac:dyDescent="0.25">
      <c r="A105" s="282" t="s">
        <v>629</v>
      </c>
      <c r="B105" s="283" t="s">
        <v>890</v>
      </c>
      <c r="C105" s="282" t="s">
        <v>0</v>
      </c>
      <c r="D105" s="282" t="s">
        <v>891</v>
      </c>
      <c r="E105" s="284" t="s">
        <v>14</v>
      </c>
      <c r="F105" s="285">
        <v>1</v>
      </c>
      <c r="G105" s="286">
        <v>68.900000000000006</v>
      </c>
      <c r="H105" s="286">
        <v>84.38</v>
      </c>
      <c r="I105" s="286">
        <v>84.38</v>
      </c>
    </row>
    <row r="106" spans="1:9" ht="33" customHeight="1" x14ac:dyDescent="0.25">
      <c r="A106" s="279"/>
      <c r="B106" s="279"/>
      <c r="C106" s="279"/>
      <c r="D106" s="296" t="s">
        <v>3346</v>
      </c>
      <c r="E106" s="279"/>
      <c r="F106" s="287"/>
      <c r="G106" s="279"/>
      <c r="H106" s="279"/>
      <c r="I106" s="281">
        <f>SUM(I107:I138)</f>
        <v>6313.0899999999992</v>
      </c>
    </row>
    <row r="107" spans="1:9" ht="128.25" customHeight="1" x14ac:dyDescent="0.25">
      <c r="A107" s="282" t="s">
        <v>630</v>
      </c>
      <c r="B107" s="283" t="s">
        <v>892</v>
      </c>
      <c r="C107" s="282" t="s">
        <v>0</v>
      </c>
      <c r="D107" s="282" t="s">
        <v>893</v>
      </c>
      <c r="E107" s="284" t="s">
        <v>13</v>
      </c>
      <c r="F107" s="285">
        <v>13.97</v>
      </c>
      <c r="G107" s="286">
        <v>10.4</v>
      </c>
      <c r="H107" s="286">
        <v>12.73</v>
      </c>
      <c r="I107" s="286">
        <v>177.83</v>
      </c>
    </row>
    <row r="108" spans="1:9" ht="127.5" customHeight="1" x14ac:dyDescent="0.25">
      <c r="A108" s="282" t="s">
        <v>631</v>
      </c>
      <c r="B108" s="283" t="s">
        <v>437</v>
      </c>
      <c r="C108" s="282" t="s">
        <v>0</v>
      </c>
      <c r="D108" s="282" t="s">
        <v>438</v>
      </c>
      <c r="E108" s="284" t="s">
        <v>13</v>
      </c>
      <c r="F108" s="285">
        <v>71.150000000000006</v>
      </c>
      <c r="G108" s="286">
        <v>18.28</v>
      </c>
      <c r="H108" s="286">
        <v>22.38</v>
      </c>
      <c r="I108" s="286">
        <v>1592.33</v>
      </c>
    </row>
    <row r="109" spans="1:9" ht="123" customHeight="1" x14ac:dyDescent="0.25">
      <c r="A109" s="282" t="s">
        <v>632</v>
      </c>
      <c r="B109" s="283" t="s">
        <v>1677</v>
      </c>
      <c r="C109" s="282" t="s">
        <v>0</v>
      </c>
      <c r="D109" s="282" t="s">
        <v>1678</v>
      </c>
      <c r="E109" s="284" t="s">
        <v>13</v>
      </c>
      <c r="F109" s="285">
        <v>2.17</v>
      </c>
      <c r="G109" s="286">
        <v>24.13</v>
      </c>
      <c r="H109" s="286">
        <v>29.55</v>
      </c>
      <c r="I109" s="286">
        <v>64.12</v>
      </c>
    </row>
    <row r="110" spans="1:9" ht="132.75" customHeight="1" x14ac:dyDescent="0.25">
      <c r="A110" s="282" t="s">
        <v>894</v>
      </c>
      <c r="B110" s="283" t="s">
        <v>895</v>
      </c>
      <c r="C110" s="282" t="s">
        <v>0</v>
      </c>
      <c r="D110" s="282" t="s">
        <v>896</v>
      </c>
      <c r="E110" s="284" t="s">
        <v>13</v>
      </c>
      <c r="F110" s="285">
        <v>6.36</v>
      </c>
      <c r="G110" s="286">
        <v>15.28</v>
      </c>
      <c r="H110" s="286">
        <v>18.71</v>
      </c>
      <c r="I110" s="286">
        <v>118.99</v>
      </c>
    </row>
    <row r="111" spans="1:9" ht="129" customHeight="1" x14ac:dyDescent="0.25">
      <c r="A111" s="282" t="s">
        <v>897</v>
      </c>
      <c r="B111" s="283" t="s">
        <v>1616</v>
      </c>
      <c r="C111" s="282" t="s">
        <v>0</v>
      </c>
      <c r="D111" s="282" t="s">
        <v>1617</v>
      </c>
      <c r="E111" s="284" t="s">
        <v>13</v>
      </c>
      <c r="F111" s="285">
        <v>33.26</v>
      </c>
      <c r="G111" s="286">
        <v>18.36</v>
      </c>
      <c r="H111" s="286">
        <v>22.48</v>
      </c>
      <c r="I111" s="286">
        <v>747.68</v>
      </c>
    </row>
    <row r="112" spans="1:9" ht="123.75" customHeight="1" x14ac:dyDescent="0.25">
      <c r="A112" s="282" t="s">
        <v>900</v>
      </c>
      <c r="B112" s="283" t="s">
        <v>898</v>
      </c>
      <c r="C112" s="282" t="s">
        <v>0</v>
      </c>
      <c r="D112" s="282" t="s">
        <v>899</v>
      </c>
      <c r="E112" s="284" t="s">
        <v>13</v>
      </c>
      <c r="F112" s="285">
        <v>33.24</v>
      </c>
      <c r="G112" s="286">
        <v>25.61</v>
      </c>
      <c r="H112" s="286">
        <v>31.36</v>
      </c>
      <c r="I112" s="286">
        <v>1042.4000000000001</v>
      </c>
    </row>
    <row r="113" spans="1:9" ht="116.25" x14ac:dyDescent="0.25">
      <c r="A113" s="282" t="s">
        <v>901</v>
      </c>
      <c r="B113" s="283" t="s">
        <v>1679</v>
      </c>
      <c r="C113" s="282" t="s">
        <v>0</v>
      </c>
      <c r="D113" s="282" t="s">
        <v>1680</v>
      </c>
      <c r="E113" s="284" t="s">
        <v>14</v>
      </c>
      <c r="F113" s="285">
        <v>5</v>
      </c>
      <c r="G113" s="286">
        <v>10.66</v>
      </c>
      <c r="H113" s="286">
        <v>13.05</v>
      </c>
      <c r="I113" s="286">
        <v>65.25</v>
      </c>
    </row>
    <row r="114" spans="1:9" ht="127.5" customHeight="1" x14ac:dyDescent="0.25">
      <c r="A114" s="282" t="s">
        <v>902</v>
      </c>
      <c r="B114" s="283" t="s">
        <v>904</v>
      </c>
      <c r="C114" s="282" t="s">
        <v>0</v>
      </c>
      <c r="D114" s="282" t="s">
        <v>905</v>
      </c>
      <c r="E114" s="284" t="s">
        <v>14</v>
      </c>
      <c r="F114" s="285">
        <v>2</v>
      </c>
      <c r="G114" s="286">
        <v>14.4</v>
      </c>
      <c r="H114" s="286">
        <v>17.63</v>
      </c>
      <c r="I114" s="286">
        <v>35.26</v>
      </c>
    </row>
    <row r="115" spans="1:9" ht="116.25" x14ac:dyDescent="0.25">
      <c r="A115" s="282" t="s">
        <v>903</v>
      </c>
      <c r="B115" s="283" t="s">
        <v>756</v>
      </c>
      <c r="C115" s="282" t="s">
        <v>0</v>
      </c>
      <c r="D115" s="282" t="s">
        <v>757</v>
      </c>
      <c r="E115" s="284" t="s">
        <v>14</v>
      </c>
      <c r="F115" s="285">
        <v>10</v>
      </c>
      <c r="G115" s="286">
        <v>9.89</v>
      </c>
      <c r="H115" s="286">
        <v>12.11</v>
      </c>
      <c r="I115" s="286">
        <v>121.1</v>
      </c>
    </row>
    <row r="116" spans="1:9" ht="116.25" x14ac:dyDescent="0.25">
      <c r="A116" s="282" t="s">
        <v>906</v>
      </c>
      <c r="B116" s="283" t="s">
        <v>1681</v>
      </c>
      <c r="C116" s="282" t="s">
        <v>105</v>
      </c>
      <c r="D116" s="282" t="s">
        <v>1682</v>
      </c>
      <c r="E116" s="284" t="s">
        <v>14</v>
      </c>
      <c r="F116" s="285">
        <v>2</v>
      </c>
      <c r="G116" s="286">
        <v>28.43</v>
      </c>
      <c r="H116" s="286">
        <v>34.81</v>
      </c>
      <c r="I116" s="286">
        <v>69.62</v>
      </c>
    </row>
    <row r="117" spans="1:9" ht="126" customHeight="1" x14ac:dyDescent="0.25">
      <c r="A117" s="282" t="s">
        <v>907</v>
      </c>
      <c r="B117" s="283" t="s">
        <v>910</v>
      </c>
      <c r="C117" s="282" t="s">
        <v>0</v>
      </c>
      <c r="D117" s="282" t="s">
        <v>911</v>
      </c>
      <c r="E117" s="284" t="s">
        <v>14</v>
      </c>
      <c r="F117" s="285">
        <v>1</v>
      </c>
      <c r="G117" s="286">
        <v>13.91</v>
      </c>
      <c r="H117" s="286">
        <v>17.03</v>
      </c>
      <c r="I117" s="286">
        <v>17.03</v>
      </c>
    </row>
    <row r="118" spans="1:9" ht="132" customHeight="1" x14ac:dyDescent="0.25">
      <c r="A118" s="282" t="s">
        <v>909</v>
      </c>
      <c r="B118" s="283" t="s">
        <v>913</v>
      </c>
      <c r="C118" s="282" t="s">
        <v>0</v>
      </c>
      <c r="D118" s="282" t="s">
        <v>914</v>
      </c>
      <c r="E118" s="284" t="s">
        <v>14</v>
      </c>
      <c r="F118" s="285">
        <v>1</v>
      </c>
      <c r="G118" s="286">
        <v>12.52</v>
      </c>
      <c r="H118" s="286">
        <v>15.33</v>
      </c>
      <c r="I118" s="286">
        <v>15.33</v>
      </c>
    </row>
    <row r="119" spans="1:9" ht="131.25" customHeight="1" x14ac:dyDescent="0.25">
      <c r="A119" s="282" t="s">
        <v>912</v>
      </c>
      <c r="B119" s="283" t="s">
        <v>908</v>
      </c>
      <c r="C119" s="282" t="s">
        <v>105</v>
      </c>
      <c r="D119" s="282" t="s">
        <v>1683</v>
      </c>
      <c r="E119" s="284" t="s">
        <v>14</v>
      </c>
      <c r="F119" s="285">
        <v>2</v>
      </c>
      <c r="G119" s="286">
        <v>6.52</v>
      </c>
      <c r="H119" s="286">
        <v>7.98</v>
      </c>
      <c r="I119" s="286">
        <v>15.96</v>
      </c>
    </row>
    <row r="120" spans="1:9" ht="124.5" customHeight="1" x14ac:dyDescent="0.25">
      <c r="A120" s="282" t="s">
        <v>915</v>
      </c>
      <c r="B120" s="283" t="s">
        <v>1684</v>
      </c>
      <c r="C120" s="282" t="s">
        <v>105</v>
      </c>
      <c r="D120" s="282" t="s">
        <v>1685</v>
      </c>
      <c r="E120" s="284" t="s">
        <v>1686</v>
      </c>
      <c r="F120" s="285">
        <v>6</v>
      </c>
      <c r="G120" s="286">
        <v>5.65</v>
      </c>
      <c r="H120" s="286">
        <v>6.91</v>
      </c>
      <c r="I120" s="286">
        <v>41.46</v>
      </c>
    </row>
    <row r="121" spans="1:9" ht="123.75" customHeight="1" x14ac:dyDescent="0.25">
      <c r="A121" s="282" t="s">
        <v>916</v>
      </c>
      <c r="B121" s="283" t="s">
        <v>754</v>
      </c>
      <c r="C121" s="282" t="s">
        <v>0</v>
      </c>
      <c r="D121" s="282" t="s">
        <v>755</v>
      </c>
      <c r="E121" s="284" t="s">
        <v>14</v>
      </c>
      <c r="F121" s="285">
        <v>13</v>
      </c>
      <c r="G121" s="286">
        <v>10.81</v>
      </c>
      <c r="H121" s="286">
        <v>13.23</v>
      </c>
      <c r="I121" s="286">
        <v>171.99</v>
      </c>
    </row>
    <row r="122" spans="1:9" ht="127.5" customHeight="1" x14ac:dyDescent="0.25">
      <c r="A122" s="282" t="s">
        <v>917</v>
      </c>
      <c r="B122" s="283" t="s">
        <v>918</v>
      </c>
      <c r="C122" s="282" t="s">
        <v>0</v>
      </c>
      <c r="D122" s="282" t="s">
        <v>919</v>
      </c>
      <c r="E122" s="284" t="s">
        <v>14</v>
      </c>
      <c r="F122" s="285">
        <v>4</v>
      </c>
      <c r="G122" s="286">
        <v>13.68</v>
      </c>
      <c r="H122" s="286">
        <v>16.75</v>
      </c>
      <c r="I122" s="286">
        <v>67</v>
      </c>
    </row>
    <row r="123" spans="1:9" ht="141" customHeight="1" x14ac:dyDescent="0.25">
      <c r="A123" s="282" t="s">
        <v>920</v>
      </c>
      <c r="B123" s="283" t="s">
        <v>752</v>
      </c>
      <c r="C123" s="282" t="s">
        <v>0</v>
      </c>
      <c r="D123" s="282" t="s">
        <v>753</v>
      </c>
      <c r="E123" s="284" t="s">
        <v>14</v>
      </c>
      <c r="F123" s="285">
        <v>26</v>
      </c>
      <c r="G123" s="286">
        <v>7.25</v>
      </c>
      <c r="H123" s="286">
        <v>8.8699999999999992</v>
      </c>
      <c r="I123" s="286">
        <v>230.62</v>
      </c>
    </row>
    <row r="124" spans="1:9" ht="136.5" customHeight="1" x14ac:dyDescent="0.25">
      <c r="A124" s="282" t="s">
        <v>921</v>
      </c>
      <c r="B124" s="283" t="s">
        <v>924</v>
      </c>
      <c r="C124" s="282" t="s">
        <v>0</v>
      </c>
      <c r="D124" s="282" t="s">
        <v>925</v>
      </c>
      <c r="E124" s="284" t="s">
        <v>14</v>
      </c>
      <c r="F124" s="285">
        <v>5</v>
      </c>
      <c r="G124" s="286">
        <v>9.39</v>
      </c>
      <c r="H124" s="286">
        <v>11.49</v>
      </c>
      <c r="I124" s="286">
        <v>57.45</v>
      </c>
    </row>
    <row r="125" spans="1:9" ht="131.25" customHeight="1" x14ac:dyDescent="0.25">
      <c r="A125" s="282" t="s">
        <v>922</v>
      </c>
      <c r="B125" s="283" t="s">
        <v>748</v>
      </c>
      <c r="C125" s="282" t="s">
        <v>0</v>
      </c>
      <c r="D125" s="282" t="s">
        <v>749</v>
      </c>
      <c r="E125" s="284" t="s">
        <v>14</v>
      </c>
      <c r="F125" s="285">
        <v>6</v>
      </c>
      <c r="G125" s="286">
        <v>20.9</v>
      </c>
      <c r="H125" s="286">
        <v>25.59</v>
      </c>
      <c r="I125" s="286">
        <v>153.54</v>
      </c>
    </row>
    <row r="126" spans="1:9" ht="116.25" x14ac:dyDescent="0.25">
      <c r="A126" s="282" t="s">
        <v>923</v>
      </c>
      <c r="B126" s="283" t="s">
        <v>927</v>
      </c>
      <c r="C126" s="282" t="s">
        <v>0</v>
      </c>
      <c r="D126" s="282" t="s">
        <v>928</v>
      </c>
      <c r="E126" s="284" t="s">
        <v>14</v>
      </c>
      <c r="F126" s="285">
        <v>11</v>
      </c>
      <c r="G126" s="286">
        <v>8.52</v>
      </c>
      <c r="H126" s="286">
        <v>10.43</v>
      </c>
      <c r="I126" s="286">
        <v>114.73</v>
      </c>
    </row>
    <row r="127" spans="1:9" ht="130.5" customHeight="1" x14ac:dyDescent="0.25">
      <c r="A127" s="282" t="s">
        <v>926</v>
      </c>
      <c r="B127" s="283" t="s">
        <v>930</v>
      </c>
      <c r="C127" s="282" t="s">
        <v>0</v>
      </c>
      <c r="D127" s="282" t="s">
        <v>931</v>
      </c>
      <c r="E127" s="284" t="s">
        <v>14</v>
      </c>
      <c r="F127" s="285">
        <v>3</v>
      </c>
      <c r="G127" s="286">
        <v>21.36</v>
      </c>
      <c r="H127" s="286">
        <v>26.15</v>
      </c>
      <c r="I127" s="286">
        <v>78.45</v>
      </c>
    </row>
    <row r="128" spans="1:9" ht="129.75" customHeight="1" x14ac:dyDescent="0.25">
      <c r="A128" s="282" t="s">
        <v>929</v>
      </c>
      <c r="B128" s="283" t="s">
        <v>933</v>
      </c>
      <c r="C128" s="282" t="s">
        <v>0</v>
      </c>
      <c r="D128" s="282" t="s">
        <v>934</v>
      </c>
      <c r="E128" s="284" t="s">
        <v>14</v>
      </c>
      <c r="F128" s="285">
        <v>1</v>
      </c>
      <c r="G128" s="286">
        <v>10.76</v>
      </c>
      <c r="H128" s="286">
        <v>13.17</v>
      </c>
      <c r="I128" s="286">
        <v>13.17</v>
      </c>
    </row>
    <row r="129" spans="1:9" ht="105" customHeight="1" x14ac:dyDescent="0.25">
      <c r="A129" s="282" t="s">
        <v>932</v>
      </c>
      <c r="B129" s="283" t="s">
        <v>936</v>
      </c>
      <c r="C129" s="282" t="s">
        <v>0</v>
      </c>
      <c r="D129" s="282" t="s">
        <v>937</v>
      </c>
      <c r="E129" s="284" t="s">
        <v>14</v>
      </c>
      <c r="F129" s="285">
        <v>16</v>
      </c>
      <c r="G129" s="286">
        <v>8.91</v>
      </c>
      <c r="H129" s="286">
        <v>10.91</v>
      </c>
      <c r="I129" s="286">
        <v>174.56</v>
      </c>
    </row>
    <row r="130" spans="1:9" ht="116.25" x14ac:dyDescent="0.25">
      <c r="A130" s="282" t="s">
        <v>935</v>
      </c>
      <c r="B130" s="283" t="s">
        <v>750</v>
      </c>
      <c r="C130" s="282" t="s">
        <v>0</v>
      </c>
      <c r="D130" s="282" t="s">
        <v>751</v>
      </c>
      <c r="E130" s="284" t="s">
        <v>14</v>
      </c>
      <c r="F130" s="285">
        <v>16</v>
      </c>
      <c r="G130" s="286">
        <v>15.37</v>
      </c>
      <c r="H130" s="286">
        <v>18.82</v>
      </c>
      <c r="I130" s="286">
        <v>301.12</v>
      </c>
    </row>
    <row r="131" spans="1:9" ht="132.75" customHeight="1" x14ac:dyDescent="0.25">
      <c r="A131" s="282" t="s">
        <v>938</v>
      </c>
      <c r="B131" s="283" t="s">
        <v>1687</v>
      </c>
      <c r="C131" s="282" t="s">
        <v>0</v>
      </c>
      <c r="D131" s="282" t="s">
        <v>1688</v>
      </c>
      <c r="E131" s="284" t="s">
        <v>14</v>
      </c>
      <c r="F131" s="285">
        <v>2</v>
      </c>
      <c r="G131" s="286">
        <v>41.87</v>
      </c>
      <c r="H131" s="286">
        <v>51.27</v>
      </c>
      <c r="I131" s="286">
        <v>102.54</v>
      </c>
    </row>
    <row r="132" spans="1:9" ht="129.75" customHeight="1" x14ac:dyDescent="0.25">
      <c r="A132" s="282" t="s">
        <v>939</v>
      </c>
      <c r="B132" s="283" t="s">
        <v>1689</v>
      </c>
      <c r="C132" s="282" t="s">
        <v>105</v>
      </c>
      <c r="D132" s="282" t="s">
        <v>1690</v>
      </c>
      <c r="E132" s="284" t="s">
        <v>14</v>
      </c>
      <c r="F132" s="285">
        <v>1</v>
      </c>
      <c r="G132" s="286">
        <v>6.5</v>
      </c>
      <c r="H132" s="286">
        <v>7.96</v>
      </c>
      <c r="I132" s="286">
        <v>7.96</v>
      </c>
    </row>
    <row r="133" spans="1:9" ht="93" x14ac:dyDescent="0.25">
      <c r="A133" s="282" t="s">
        <v>940</v>
      </c>
      <c r="B133" s="283" t="s">
        <v>1691</v>
      </c>
      <c r="C133" s="282" t="s">
        <v>105</v>
      </c>
      <c r="D133" s="282" t="s">
        <v>1692</v>
      </c>
      <c r="E133" s="284" t="s">
        <v>14</v>
      </c>
      <c r="F133" s="285">
        <v>1</v>
      </c>
      <c r="G133" s="286">
        <v>6.04</v>
      </c>
      <c r="H133" s="286">
        <v>7.39</v>
      </c>
      <c r="I133" s="286">
        <v>7.39</v>
      </c>
    </row>
    <row r="134" spans="1:9" ht="106.5" customHeight="1" x14ac:dyDescent="0.25">
      <c r="A134" s="282" t="s">
        <v>941</v>
      </c>
      <c r="B134" s="283" t="s">
        <v>1693</v>
      </c>
      <c r="C134" s="282" t="s">
        <v>105</v>
      </c>
      <c r="D134" s="282" t="s">
        <v>1694</v>
      </c>
      <c r="E134" s="284" t="s">
        <v>14</v>
      </c>
      <c r="F134" s="285">
        <v>1</v>
      </c>
      <c r="G134" s="286">
        <v>8.82</v>
      </c>
      <c r="H134" s="286">
        <v>10.8</v>
      </c>
      <c r="I134" s="286">
        <v>10.8</v>
      </c>
    </row>
    <row r="135" spans="1:9" ht="128.25" customHeight="1" x14ac:dyDescent="0.25">
      <c r="A135" s="282" t="s">
        <v>942</v>
      </c>
      <c r="B135" s="283" t="s">
        <v>1695</v>
      </c>
      <c r="C135" s="282" t="s">
        <v>0</v>
      </c>
      <c r="D135" s="282" t="s">
        <v>1696</v>
      </c>
      <c r="E135" s="284" t="s">
        <v>14</v>
      </c>
      <c r="F135" s="285">
        <v>1</v>
      </c>
      <c r="G135" s="286">
        <v>270.56</v>
      </c>
      <c r="H135" s="286">
        <v>331.35</v>
      </c>
      <c r="I135" s="286">
        <v>331.35</v>
      </c>
    </row>
    <row r="136" spans="1:9" ht="93" x14ac:dyDescent="0.25">
      <c r="A136" s="282" t="s">
        <v>943</v>
      </c>
      <c r="B136" s="283" t="s">
        <v>950</v>
      </c>
      <c r="C136" s="282" t="s">
        <v>105</v>
      </c>
      <c r="D136" s="282" t="s">
        <v>951</v>
      </c>
      <c r="E136" s="284" t="s">
        <v>14</v>
      </c>
      <c r="F136" s="285">
        <v>1</v>
      </c>
      <c r="G136" s="298">
        <v>102.06</v>
      </c>
      <c r="H136" s="298">
        <v>124.99</v>
      </c>
      <c r="I136" s="298">
        <v>124.99</v>
      </c>
    </row>
    <row r="137" spans="1:9" ht="101.25" customHeight="1" x14ac:dyDescent="0.25">
      <c r="A137" s="282" t="s">
        <v>946</v>
      </c>
      <c r="B137" s="283" t="s">
        <v>944</v>
      </c>
      <c r="C137" s="282" t="s">
        <v>0</v>
      </c>
      <c r="D137" s="282" t="s">
        <v>945</v>
      </c>
      <c r="E137" s="284" t="s">
        <v>14</v>
      </c>
      <c r="F137" s="285">
        <v>1</v>
      </c>
      <c r="G137" s="286">
        <v>184.97</v>
      </c>
      <c r="H137" s="286">
        <v>226.53</v>
      </c>
      <c r="I137" s="286">
        <v>226.53</v>
      </c>
    </row>
    <row r="138" spans="1:9" ht="138" customHeight="1" x14ac:dyDescent="0.25">
      <c r="A138" s="282" t="s">
        <v>949</v>
      </c>
      <c r="B138" s="283" t="s">
        <v>947</v>
      </c>
      <c r="C138" s="282" t="s">
        <v>0</v>
      </c>
      <c r="D138" s="282" t="s">
        <v>948</v>
      </c>
      <c r="E138" s="284" t="s">
        <v>14</v>
      </c>
      <c r="F138" s="285">
        <v>1</v>
      </c>
      <c r="G138" s="286">
        <v>11.88</v>
      </c>
      <c r="H138" s="286">
        <v>14.54</v>
      </c>
      <c r="I138" s="286">
        <v>14.54</v>
      </c>
    </row>
    <row r="139" spans="1:9" ht="38.25" customHeight="1" x14ac:dyDescent="0.25">
      <c r="A139" s="279"/>
      <c r="B139" s="279"/>
      <c r="C139" s="279"/>
      <c r="D139" s="296" t="s">
        <v>3347</v>
      </c>
      <c r="E139" s="279"/>
      <c r="F139" s="287"/>
      <c r="G139" s="279"/>
      <c r="H139" s="279"/>
      <c r="I139" s="281">
        <f>SUM(I140:I148)</f>
        <v>17465.080000000002</v>
      </c>
    </row>
    <row r="140" spans="1:9" ht="69.75" x14ac:dyDescent="0.25">
      <c r="A140" s="282" t="s">
        <v>1697</v>
      </c>
      <c r="B140" s="283" t="s">
        <v>1698</v>
      </c>
      <c r="C140" s="282" t="s">
        <v>105</v>
      </c>
      <c r="D140" s="282" t="s">
        <v>1699</v>
      </c>
      <c r="E140" s="284" t="s">
        <v>1</v>
      </c>
      <c r="F140" s="285">
        <v>12.23</v>
      </c>
      <c r="G140" s="286">
        <v>134.99</v>
      </c>
      <c r="H140" s="286">
        <v>165.32</v>
      </c>
      <c r="I140" s="286">
        <v>2021.86</v>
      </c>
    </row>
    <row r="141" spans="1:9" ht="108.75" customHeight="1" x14ac:dyDescent="0.25">
      <c r="A141" s="282" t="s">
        <v>1700</v>
      </c>
      <c r="B141" s="283" t="s">
        <v>1701</v>
      </c>
      <c r="C141" s="282" t="s">
        <v>0</v>
      </c>
      <c r="D141" s="282" t="s">
        <v>1702</v>
      </c>
      <c r="E141" s="284" t="s">
        <v>1</v>
      </c>
      <c r="F141" s="285">
        <v>0.37</v>
      </c>
      <c r="G141" s="286">
        <v>495.04</v>
      </c>
      <c r="H141" s="286">
        <v>606.27</v>
      </c>
      <c r="I141" s="286">
        <v>224.31</v>
      </c>
    </row>
    <row r="142" spans="1:9" ht="133.5" customHeight="1" x14ac:dyDescent="0.25">
      <c r="A142" s="282" t="s">
        <v>1703</v>
      </c>
      <c r="B142" s="283" t="s">
        <v>1704</v>
      </c>
      <c r="C142" s="282" t="s">
        <v>105</v>
      </c>
      <c r="D142" s="282" t="s">
        <v>1705</v>
      </c>
      <c r="E142" s="284" t="s">
        <v>2</v>
      </c>
      <c r="F142" s="285">
        <v>39.72</v>
      </c>
      <c r="G142" s="286">
        <v>161.68</v>
      </c>
      <c r="H142" s="286">
        <v>198</v>
      </c>
      <c r="I142" s="286">
        <v>7864.56</v>
      </c>
    </row>
    <row r="143" spans="1:9" ht="125.25" customHeight="1" x14ac:dyDescent="0.25">
      <c r="A143" s="282" t="s">
        <v>1706</v>
      </c>
      <c r="B143" s="283" t="s">
        <v>1707</v>
      </c>
      <c r="C143" s="282" t="s">
        <v>0</v>
      </c>
      <c r="D143" s="282" t="s">
        <v>1708</v>
      </c>
      <c r="E143" s="284" t="s">
        <v>44</v>
      </c>
      <c r="F143" s="285">
        <v>282.43</v>
      </c>
      <c r="G143" s="286">
        <v>9.6199999999999992</v>
      </c>
      <c r="H143" s="286">
        <v>11.78</v>
      </c>
      <c r="I143" s="286">
        <v>3327.02</v>
      </c>
    </row>
    <row r="144" spans="1:9" ht="154.5" customHeight="1" x14ac:dyDescent="0.25">
      <c r="A144" s="282" t="s">
        <v>1709</v>
      </c>
      <c r="B144" s="283" t="s">
        <v>1710</v>
      </c>
      <c r="C144" s="282" t="s">
        <v>0</v>
      </c>
      <c r="D144" s="282" t="s">
        <v>1711</v>
      </c>
      <c r="E144" s="284" t="s">
        <v>44</v>
      </c>
      <c r="F144" s="285">
        <v>82.68</v>
      </c>
      <c r="G144" s="286">
        <v>8.25</v>
      </c>
      <c r="H144" s="286">
        <v>10.1</v>
      </c>
      <c r="I144" s="286">
        <v>835.06</v>
      </c>
    </row>
    <row r="145" spans="1:9" ht="102.75" customHeight="1" x14ac:dyDescent="0.25">
      <c r="A145" s="282" t="s">
        <v>1712</v>
      </c>
      <c r="B145" s="283" t="s">
        <v>1713</v>
      </c>
      <c r="C145" s="282" t="s">
        <v>0</v>
      </c>
      <c r="D145" s="282" t="s">
        <v>1714</v>
      </c>
      <c r="E145" s="284" t="s">
        <v>44</v>
      </c>
      <c r="F145" s="285">
        <v>99.54</v>
      </c>
      <c r="G145" s="286">
        <v>8.02</v>
      </c>
      <c r="H145" s="286">
        <v>9.82</v>
      </c>
      <c r="I145" s="286">
        <v>977.48</v>
      </c>
    </row>
    <row r="146" spans="1:9" ht="104.25" customHeight="1" x14ac:dyDescent="0.25">
      <c r="A146" s="282" t="s">
        <v>1715</v>
      </c>
      <c r="B146" s="283" t="s">
        <v>1716</v>
      </c>
      <c r="C146" s="282" t="s">
        <v>0</v>
      </c>
      <c r="D146" s="282" t="s">
        <v>1717</v>
      </c>
      <c r="E146" s="284" t="s">
        <v>44</v>
      </c>
      <c r="F146" s="285">
        <v>1.23</v>
      </c>
      <c r="G146" s="286">
        <v>9.5299999999999994</v>
      </c>
      <c r="H146" s="286">
        <v>11.67</v>
      </c>
      <c r="I146" s="286">
        <v>14.35</v>
      </c>
    </row>
    <row r="147" spans="1:9" ht="123" customHeight="1" x14ac:dyDescent="0.25">
      <c r="A147" s="282" t="s">
        <v>1718</v>
      </c>
      <c r="B147" s="283" t="s">
        <v>1719</v>
      </c>
      <c r="C147" s="282" t="s">
        <v>0</v>
      </c>
      <c r="D147" s="282" t="s">
        <v>1720</v>
      </c>
      <c r="E147" s="284" t="s">
        <v>44</v>
      </c>
      <c r="F147" s="285">
        <v>27.77</v>
      </c>
      <c r="G147" s="286">
        <v>7.04</v>
      </c>
      <c r="H147" s="286">
        <v>8.6199999999999992</v>
      </c>
      <c r="I147" s="286">
        <v>239.37</v>
      </c>
    </row>
    <row r="148" spans="1:9" ht="186" x14ac:dyDescent="0.25">
      <c r="A148" s="282" t="s">
        <v>1721</v>
      </c>
      <c r="B148" s="283" t="s">
        <v>1722</v>
      </c>
      <c r="C148" s="282" t="s">
        <v>0</v>
      </c>
      <c r="D148" s="282" t="s">
        <v>1723</v>
      </c>
      <c r="E148" s="284" t="s">
        <v>1</v>
      </c>
      <c r="F148" s="285">
        <v>4.67</v>
      </c>
      <c r="G148" s="286">
        <v>342.89</v>
      </c>
      <c r="H148" s="286">
        <v>419.93</v>
      </c>
      <c r="I148" s="286">
        <v>1961.07</v>
      </c>
    </row>
    <row r="149" spans="1:9" ht="44.25" customHeight="1" x14ac:dyDescent="0.25">
      <c r="A149" s="279"/>
      <c r="B149" s="279"/>
      <c r="C149" s="279"/>
      <c r="D149" s="296" t="s">
        <v>3348</v>
      </c>
      <c r="E149" s="279"/>
      <c r="F149" s="287"/>
      <c r="G149" s="279"/>
      <c r="H149" s="279"/>
      <c r="I149" s="281">
        <f>SUM(I150:I162)</f>
        <v>27505.11</v>
      </c>
    </row>
    <row r="150" spans="1:9" ht="102" customHeight="1" x14ac:dyDescent="0.25">
      <c r="A150" s="282" t="s">
        <v>1724</v>
      </c>
      <c r="B150" s="283" t="s">
        <v>1698</v>
      </c>
      <c r="C150" s="282" t="s">
        <v>105</v>
      </c>
      <c r="D150" s="282" t="s">
        <v>1699</v>
      </c>
      <c r="E150" s="284" t="s">
        <v>1</v>
      </c>
      <c r="F150" s="285">
        <v>12.23</v>
      </c>
      <c r="G150" s="286">
        <v>134.99</v>
      </c>
      <c r="H150" s="286">
        <v>165.32</v>
      </c>
      <c r="I150" s="286">
        <v>2021.86</v>
      </c>
    </row>
    <row r="151" spans="1:9" ht="114.75" customHeight="1" x14ac:dyDescent="0.25">
      <c r="A151" s="282" t="s">
        <v>1725</v>
      </c>
      <c r="B151" s="283" t="s">
        <v>1701</v>
      </c>
      <c r="C151" s="282" t="s">
        <v>0</v>
      </c>
      <c r="D151" s="282" t="s">
        <v>1702</v>
      </c>
      <c r="E151" s="284" t="s">
        <v>1</v>
      </c>
      <c r="F151" s="285">
        <v>0.26</v>
      </c>
      <c r="G151" s="286">
        <v>495.04</v>
      </c>
      <c r="H151" s="286">
        <v>606.27</v>
      </c>
      <c r="I151" s="286">
        <v>157.63</v>
      </c>
    </row>
    <row r="152" spans="1:9" ht="132.75" customHeight="1" x14ac:dyDescent="0.25">
      <c r="A152" s="282" t="s">
        <v>1726</v>
      </c>
      <c r="B152" s="283" t="s">
        <v>1704</v>
      </c>
      <c r="C152" s="282" t="s">
        <v>105</v>
      </c>
      <c r="D152" s="282" t="s">
        <v>1705</v>
      </c>
      <c r="E152" s="284" t="s">
        <v>2</v>
      </c>
      <c r="F152" s="285">
        <v>47.2</v>
      </c>
      <c r="G152" s="286">
        <v>120</v>
      </c>
      <c r="H152" s="286">
        <v>146.96</v>
      </c>
      <c r="I152" s="286">
        <v>6936.51</v>
      </c>
    </row>
    <row r="153" spans="1:9" ht="201.75" customHeight="1" x14ac:dyDescent="0.25">
      <c r="A153" s="282" t="s">
        <v>1727</v>
      </c>
      <c r="B153" s="283" t="s">
        <v>1707</v>
      </c>
      <c r="C153" s="282" t="s">
        <v>0</v>
      </c>
      <c r="D153" s="282" t="s">
        <v>1708</v>
      </c>
      <c r="E153" s="284" t="s">
        <v>44</v>
      </c>
      <c r="F153" s="285">
        <v>238.58</v>
      </c>
      <c r="G153" s="286">
        <v>9.6199999999999992</v>
      </c>
      <c r="H153" s="286">
        <v>11.78</v>
      </c>
      <c r="I153" s="286">
        <v>2810.47</v>
      </c>
    </row>
    <row r="154" spans="1:9" ht="120.75" customHeight="1" x14ac:dyDescent="0.25">
      <c r="A154" s="282" t="s">
        <v>1728</v>
      </c>
      <c r="B154" s="283" t="s">
        <v>1710</v>
      </c>
      <c r="C154" s="282" t="s">
        <v>0</v>
      </c>
      <c r="D154" s="282" t="s">
        <v>1711</v>
      </c>
      <c r="E154" s="284" t="s">
        <v>44</v>
      </c>
      <c r="F154" s="285">
        <v>82.68</v>
      </c>
      <c r="G154" s="286">
        <v>8.25</v>
      </c>
      <c r="H154" s="286">
        <v>10.1</v>
      </c>
      <c r="I154" s="286">
        <v>835.06</v>
      </c>
    </row>
    <row r="155" spans="1:9" ht="116.25" x14ac:dyDescent="0.25">
      <c r="A155" s="282" t="s">
        <v>1729</v>
      </c>
      <c r="B155" s="283" t="s">
        <v>1713</v>
      </c>
      <c r="C155" s="282" t="s">
        <v>0</v>
      </c>
      <c r="D155" s="282" t="s">
        <v>1714</v>
      </c>
      <c r="E155" s="284" t="s">
        <v>44</v>
      </c>
      <c r="F155" s="285">
        <v>55.7</v>
      </c>
      <c r="G155" s="286">
        <v>8.02</v>
      </c>
      <c r="H155" s="286">
        <v>9.82</v>
      </c>
      <c r="I155" s="286">
        <v>546.97</v>
      </c>
    </row>
    <row r="156" spans="1:9" ht="108" customHeight="1" x14ac:dyDescent="0.25">
      <c r="A156" s="282" t="s">
        <v>1730</v>
      </c>
      <c r="B156" s="283" t="s">
        <v>1716</v>
      </c>
      <c r="C156" s="282" t="s">
        <v>0</v>
      </c>
      <c r="D156" s="282" t="s">
        <v>1717</v>
      </c>
      <c r="E156" s="284" t="s">
        <v>44</v>
      </c>
      <c r="F156" s="285">
        <v>1.23</v>
      </c>
      <c r="G156" s="286">
        <v>9.5299999999999994</v>
      </c>
      <c r="H156" s="286">
        <v>11.67</v>
      </c>
      <c r="I156" s="286">
        <v>14.35</v>
      </c>
    </row>
    <row r="157" spans="1:9" ht="118.5" customHeight="1" x14ac:dyDescent="0.25">
      <c r="A157" s="282" t="s">
        <v>1731</v>
      </c>
      <c r="B157" s="283" t="s">
        <v>1719</v>
      </c>
      <c r="C157" s="282" t="s">
        <v>0</v>
      </c>
      <c r="D157" s="282" t="s">
        <v>1720</v>
      </c>
      <c r="E157" s="284" t="s">
        <v>44</v>
      </c>
      <c r="F157" s="285">
        <v>27.77</v>
      </c>
      <c r="G157" s="286">
        <v>7.04</v>
      </c>
      <c r="H157" s="286">
        <v>8.6199999999999992</v>
      </c>
      <c r="I157" s="286">
        <v>239.37</v>
      </c>
    </row>
    <row r="158" spans="1:9" ht="186" x14ac:dyDescent="0.25">
      <c r="A158" s="282" t="s">
        <v>1732</v>
      </c>
      <c r="B158" s="283" t="s">
        <v>1722</v>
      </c>
      <c r="C158" s="282" t="s">
        <v>0</v>
      </c>
      <c r="D158" s="282" t="s">
        <v>1723</v>
      </c>
      <c r="E158" s="284" t="s">
        <v>1</v>
      </c>
      <c r="F158" s="285">
        <v>4.67</v>
      </c>
      <c r="G158" s="286">
        <v>342.89</v>
      </c>
      <c r="H158" s="286">
        <v>419.93</v>
      </c>
      <c r="I158" s="286">
        <v>1961.07</v>
      </c>
    </row>
    <row r="159" spans="1:9" ht="143.25" customHeight="1" x14ac:dyDescent="0.25">
      <c r="A159" s="282" t="s">
        <v>1733</v>
      </c>
      <c r="B159" s="283" t="s">
        <v>1734</v>
      </c>
      <c r="C159" s="282" t="s">
        <v>0</v>
      </c>
      <c r="D159" s="297" t="s">
        <v>3365</v>
      </c>
      <c r="E159" s="284" t="s">
        <v>1</v>
      </c>
      <c r="F159" s="285">
        <v>4.67</v>
      </c>
      <c r="G159" s="286">
        <v>1791.99</v>
      </c>
      <c r="H159" s="286">
        <v>2194.65</v>
      </c>
      <c r="I159" s="286">
        <v>10249.01</v>
      </c>
    </row>
    <row r="160" spans="1:9" ht="69.75" x14ac:dyDescent="0.25">
      <c r="A160" s="282" t="s">
        <v>1736</v>
      </c>
      <c r="B160" s="283" t="s">
        <v>1737</v>
      </c>
      <c r="C160" s="282" t="s">
        <v>0</v>
      </c>
      <c r="D160" s="282" t="s">
        <v>1738</v>
      </c>
      <c r="E160" s="284" t="s">
        <v>1</v>
      </c>
      <c r="F160" s="285">
        <v>5.13</v>
      </c>
      <c r="G160" s="286">
        <v>93.31</v>
      </c>
      <c r="H160" s="286">
        <v>114.27</v>
      </c>
      <c r="I160" s="286">
        <v>586.20000000000005</v>
      </c>
    </row>
    <row r="161" spans="1:9" ht="114" customHeight="1" x14ac:dyDescent="0.25">
      <c r="A161" s="282" t="s">
        <v>1739</v>
      </c>
      <c r="B161" s="283" t="s">
        <v>1740</v>
      </c>
      <c r="C161" s="282" t="s">
        <v>105</v>
      </c>
      <c r="D161" s="282" t="s">
        <v>1741</v>
      </c>
      <c r="E161" s="284" t="s">
        <v>823</v>
      </c>
      <c r="F161" s="285">
        <v>3.27</v>
      </c>
      <c r="G161" s="298">
        <v>225.4</v>
      </c>
      <c r="H161" s="298">
        <v>276.04000000000002</v>
      </c>
      <c r="I161" s="298">
        <v>902.65</v>
      </c>
    </row>
    <row r="162" spans="1:9" ht="106.5" customHeight="1" x14ac:dyDescent="0.25">
      <c r="A162" s="282" t="s">
        <v>1742</v>
      </c>
      <c r="B162" s="283" t="s">
        <v>1743</v>
      </c>
      <c r="C162" s="282" t="s">
        <v>105</v>
      </c>
      <c r="D162" s="282" t="s">
        <v>1744</v>
      </c>
      <c r="E162" s="284" t="s">
        <v>1745</v>
      </c>
      <c r="F162" s="285">
        <v>1</v>
      </c>
      <c r="G162" s="298">
        <v>199.2</v>
      </c>
      <c r="H162" s="298">
        <v>243.96</v>
      </c>
      <c r="I162" s="298">
        <v>243.96</v>
      </c>
    </row>
    <row r="163" spans="1:9" ht="49.5" customHeight="1" x14ac:dyDescent="0.25">
      <c r="A163" s="279" t="s">
        <v>314</v>
      </c>
      <c r="B163" s="279"/>
      <c r="C163" s="279"/>
      <c r="D163" s="279" t="s">
        <v>952</v>
      </c>
      <c r="E163" s="279"/>
      <c r="F163" s="287"/>
      <c r="G163" s="279"/>
      <c r="H163" s="279"/>
      <c r="I163" s="281">
        <f>SUM(I164+I187+I198+I205)</f>
        <v>76059.66</v>
      </c>
    </row>
    <row r="164" spans="1:9" ht="30" customHeight="1" x14ac:dyDescent="0.25">
      <c r="A164" s="279"/>
      <c r="B164" s="279"/>
      <c r="C164" s="279"/>
      <c r="D164" s="279" t="s">
        <v>3349</v>
      </c>
      <c r="E164" s="279"/>
      <c r="F164" s="287"/>
      <c r="G164" s="279"/>
      <c r="H164" s="279"/>
      <c r="I164" s="281">
        <f>SUM(I165:I186)</f>
        <v>5434.7099999999991</v>
      </c>
    </row>
    <row r="165" spans="1:9" ht="150" customHeight="1" x14ac:dyDescent="0.25">
      <c r="A165" s="282" t="s">
        <v>542</v>
      </c>
      <c r="B165" s="283" t="s">
        <v>953</v>
      </c>
      <c r="C165" s="282" t="s">
        <v>105</v>
      </c>
      <c r="D165" s="282" t="s">
        <v>954</v>
      </c>
      <c r="E165" s="284" t="s">
        <v>14</v>
      </c>
      <c r="F165" s="285">
        <v>1</v>
      </c>
      <c r="G165" s="286">
        <v>540.54999999999995</v>
      </c>
      <c r="H165" s="286">
        <v>662.01</v>
      </c>
      <c r="I165" s="286">
        <v>662.01</v>
      </c>
    </row>
    <row r="166" spans="1:9" ht="121.5" customHeight="1" x14ac:dyDescent="0.25">
      <c r="A166" s="282" t="s">
        <v>543</v>
      </c>
      <c r="B166" s="283" t="s">
        <v>955</v>
      </c>
      <c r="C166" s="282" t="s">
        <v>0</v>
      </c>
      <c r="D166" s="282" t="s">
        <v>956</v>
      </c>
      <c r="E166" s="284" t="s">
        <v>14</v>
      </c>
      <c r="F166" s="285">
        <v>10</v>
      </c>
      <c r="G166" s="286">
        <v>17.809999999999999</v>
      </c>
      <c r="H166" s="286">
        <v>21.81</v>
      </c>
      <c r="I166" s="286">
        <v>218.1</v>
      </c>
    </row>
    <row r="167" spans="1:9" ht="98.25" customHeight="1" x14ac:dyDescent="0.25">
      <c r="A167" s="282" t="s">
        <v>544</v>
      </c>
      <c r="B167" s="283" t="s">
        <v>518</v>
      </c>
      <c r="C167" s="282" t="s">
        <v>0</v>
      </c>
      <c r="D167" s="282" t="s">
        <v>519</v>
      </c>
      <c r="E167" s="284" t="s">
        <v>14</v>
      </c>
      <c r="F167" s="285">
        <v>3</v>
      </c>
      <c r="G167" s="286">
        <v>8.68</v>
      </c>
      <c r="H167" s="286">
        <v>10.63</v>
      </c>
      <c r="I167" s="286">
        <v>31.89</v>
      </c>
    </row>
    <row r="168" spans="1:9" ht="105" customHeight="1" x14ac:dyDescent="0.25">
      <c r="A168" s="282" t="s">
        <v>545</v>
      </c>
      <c r="B168" s="283" t="s">
        <v>957</v>
      </c>
      <c r="C168" s="282" t="s">
        <v>105</v>
      </c>
      <c r="D168" s="282" t="s">
        <v>958</v>
      </c>
      <c r="E168" s="284" t="s">
        <v>14</v>
      </c>
      <c r="F168" s="285">
        <v>1</v>
      </c>
      <c r="G168" s="286">
        <v>58.63</v>
      </c>
      <c r="H168" s="286">
        <v>71.8</v>
      </c>
      <c r="I168" s="286">
        <v>71.8</v>
      </c>
    </row>
    <row r="169" spans="1:9" ht="108" customHeight="1" x14ac:dyDescent="0.25">
      <c r="A169" s="282" t="s">
        <v>634</v>
      </c>
      <c r="B169" s="283" t="s">
        <v>620</v>
      </c>
      <c r="C169" s="282" t="s">
        <v>0</v>
      </c>
      <c r="D169" s="282" t="s">
        <v>621</v>
      </c>
      <c r="E169" s="284" t="s">
        <v>14</v>
      </c>
      <c r="F169" s="285">
        <v>11</v>
      </c>
      <c r="G169" s="286">
        <v>10.24</v>
      </c>
      <c r="H169" s="286">
        <v>12.54</v>
      </c>
      <c r="I169" s="286">
        <v>137.94</v>
      </c>
    </row>
    <row r="170" spans="1:9" ht="109.5" customHeight="1" x14ac:dyDescent="0.25">
      <c r="A170" s="282" t="s">
        <v>635</v>
      </c>
      <c r="B170" s="283" t="s">
        <v>959</v>
      </c>
      <c r="C170" s="282" t="s">
        <v>0</v>
      </c>
      <c r="D170" s="282" t="s">
        <v>960</v>
      </c>
      <c r="E170" s="284" t="s">
        <v>14</v>
      </c>
      <c r="F170" s="285">
        <v>2</v>
      </c>
      <c r="G170" s="286">
        <v>21.03</v>
      </c>
      <c r="H170" s="286">
        <v>25.75</v>
      </c>
      <c r="I170" s="286">
        <v>51.5</v>
      </c>
    </row>
    <row r="171" spans="1:9" ht="150.75" customHeight="1" x14ac:dyDescent="0.25">
      <c r="A171" s="282" t="s">
        <v>636</v>
      </c>
      <c r="B171" s="283" t="s">
        <v>961</v>
      </c>
      <c r="C171" s="282" t="s">
        <v>0</v>
      </c>
      <c r="D171" s="282" t="s">
        <v>962</v>
      </c>
      <c r="E171" s="284" t="s">
        <v>14</v>
      </c>
      <c r="F171" s="285">
        <v>2</v>
      </c>
      <c r="G171" s="286">
        <v>66.37</v>
      </c>
      <c r="H171" s="286">
        <v>81.28</v>
      </c>
      <c r="I171" s="286">
        <v>162.56</v>
      </c>
    </row>
    <row r="172" spans="1:9" ht="106.5" customHeight="1" x14ac:dyDescent="0.25">
      <c r="A172" s="282" t="s">
        <v>963</v>
      </c>
      <c r="B172" s="283" t="s">
        <v>622</v>
      </c>
      <c r="C172" s="282" t="s">
        <v>0</v>
      </c>
      <c r="D172" s="282" t="s">
        <v>623</v>
      </c>
      <c r="E172" s="284" t="s">
        <v>14</v>
      </c>
      <c r="F172" s="285">
        <v>1</v>
      </c>
      <c r="G172" s="286">
        <v>118.64</v>
      </c>
      <c r="H172" s="286">
        <v>145.29</v>
      </c>
      <c r="I172" s="286">
        <v>145.29</v>
      </c>
    </row>
    <row r="173" spans="1:9" ht="87" customHeight="1" x14ac:dyDescent="0.25">
      <c r="A173" s="282" t="s">
        <v>964</v>
      </c>
      <c r="B173" s="283" t="s">
        <v>965</v>
      </c>
      <c r="C173" s="282" t="s">
        <v>105</v>
      </c>
      <c r="D173" s="282" t="s">
        <v>966</v>
      </c>
      <c r="E173" s="284" t="s">
        <v>14</v>
      </c>
      <c r="F173" s="285">
        <v>1</v>
      </c>
      <c r="G173" s="286">
        <v>449.39</v>
      </c>
      <c r="H173" s="286">
        <v>550.36</v>
      </c>
      <c r="I173" s="286">
        <v>550.36</v>
      </c>
    </row>
    <row r="174" spans="1:9" ht="196.5" customHeight="1" x14ac:dyDescent="0.25">
      <c r="A174" s="282" t="s">
        <v>967</v>
      </c>
      <c r="B174" s="283" t="s">
        <v>968</v>
      </c>
      <c r="C174" s="282" t="s">
        <v>105</v>
      </c>
      <c r="D174" s="282" t="s">
        <v>969</v>
      </c>
      <c r="E174" s="284" t="s">
        <v>14</v>
      </c>
      <c r="F174" s="285">
        <v>3</v>
      </c>
      <c r="G174" s="286">
        <v>195.84</v>
      </c>
      <c r="H174" s="286">
        <v>239.84</v>
      </c>
      <c r="I174" s="286">
        <v>719.52</v>
      </c>
    </row>
    <row r="175" spans="1:9" ht="182.25" customHeight="1" x14ac:dyDescent="0.25">
      <c r="A175" s="282" t="s">
        <v>970</v>
      </c>
      <c r="B175" s="283" t="s">
        <v>1746</v>
      </c>
      <c r="C175" s="282" t="s">
        <v>0</v>
      </c>
      <c r="D175" s="282" t="s">
        <v>1747</v>
      </c>
      <c r="E175" s="284" t="s">
        <v>14</v>
      </c>
      <c r="F175" s="285">
        <v>4</v>
      </c>
      <c r="G175" s="286">
        <v>111.45</v>
      </c>
      <c r="H175" s="286">
        <v>136.49</v>
      </c>
      <c r="I175" s="286">
        <v>545.96</v>
      </c>
    </row>
    <row r="176" spans="1:9" ht="153" customHeight="1" x14ac:dyDescent="0.25">
      <c r="A176" s="282" t="s">
        <v>971</v>
      </c>
      <c r="B176" s="283" t="s">
        <v>972</v>
      </c>
      <c r="C176" s="282" t="s">
        <v>0</v>
      </c>
      <c r="D176" s="282" t="s">
        <v>973</v>
      </c>
      <c r="E176" s="284" t="s">
        <v>14</v>
      </c>
      <c r="F176" s="285">
        <v>4</v>
      </c>
      <c r="G176" s="286">
        <v>27.5</v>
      </c>
      <c r="H176" s="286">
        <v>33.67</v>
      </c>
      <c r="I176" s="286">
        <v>134.68</v>
      </c>
    </row>
    <row r="177" spans="1:9" ht="150" customHeight="1" x14ac:dyDescent="0.25">
      <c r="A177" s="282" t="s">
        <v>974</v>
      </c>
      <c r="B177" s="283" t="s">
        <v>975</v>
      </c>
      <c r="C177" s="282" t="s">
        <v>0</v>
      </c>
      <c r="D177" s="297" t="s">
        <v>3366</v>
      </c>
      <c r="E177" s="284" t="s">
        <v>13</v>
      </c>
      <c r="F177" s="285">
        <v>10</v>
      </c>
      <c r="G177" s="286">
        <v>14.18</v>
      </c>
      <c r="H177" s="286">
        <v>17.36</v>
      </c>
      <c r="I177" s="286">
        <v>173.6</v>
      </c>
    </row>
    <row r="178" spans="1:9" ht="147.75" customHeight="1" x14ac:dyDescent="0.25">
      <c r="A178" s="282" t="s">
        <v>977</v>
      </c>
      <c r="B178" s="283" t="s">
        <v>978</v>
      </c>
      <c r="C178" s="282" t="s">
        <v>0</v>
      </c>
      <c r="D178" s="282" t="s">
        <v>979</v>
      </c>
      <c r="E178" s="284" t="s">
        <v>13</v>
      </c>
      <c r="F178" s="285">
        <v>4</v>
      </c>
      <c r="G178" s="286">
        <v>14.09</v>
      </c>
      <c r="H178" s="286">
        <v>17.25</v>
      </c>
      <c r="I178" s="286">
        <v>69</v>
      </c>
    </row>
    <row r="179" spans="1:9" ht="94.5" customHeight="1" x14ac:dyDescent="0.25">
      <c r="A179" s="282" t="s">
        <v>980</v>
      </c>
      <c r="B179" s="283" t="s">
        <v>981</v>
      </c>
      <c r="C179" s="282" t="s">
        <v>0</v>
      </c>
      <c r="D179" s="282" t="s">
        <v>982</v>
      </c>
      <c r="E179" s="284" t="s">
        <v>13</v>
      </c>
      <c r="F179" s="285">
        <v>4</v>
      </c>
      <c r="G179" s="286">
        <v>27.65</v>
      </c>
      <c r="H179" s="286">
        <v>33.86</v>
      </c>
      <c r="I179" s="286">
        <v>135.44</v>
      </c>
    </row>
    <row r="180" spans="1:9" ht="198" customHeight="1" x14ac:dyDescent="0.25">
      <c r="A180" s="282" t="s">
        <v>983</v>
      </c>
      <c r="B180" s="283" t="s">
        <v>984</v>
      </c>
      <c r="C180" s="282" t="s">
        <v>105</v>
      </c>
      <c r="D180" s="282" t="s">
        <v>985</v>
      </c>
      <c r="E180" s="284" t="s">
        <v>14</v>
      </c>
      <c r="F180" s="285">
        <v>1</v>
      </c>
      <c r="G180" s="286">
        <v>518.34</v>
      </c>
      <c r="H180" s="286">
        <v>634.80999999999995</v>
      </c>
      <c r="I180" s="286">
        <v>634.80999999999995</v>
      </c>
    </row>
    <row r="181" spans="1:9" ht="181.5" customHeight="1" x14ac:dyDescent="0.25">
      <c r="A181" s="282" t="s">
        <v>986</v>
      </c>
      <c r="B181" s="283" t="s">
        <v>516</v>
      </c>
      <c r="C181" s="282" t="s">
        <v>0</v>
      </c>
      <c r="D181" s="282" t="s">
        <v>517</v>
      </c>
      <c r="E181" s="284" t="s">
        <v>14</v>
      </c>
      <c r="F181" s="285">
        <v>1</v>
      </c>
      <c r="G181" s="286">
        <v>307.11</v>
      </c>
      <c r="H181" s="286">
        <v>376.11</v>
      </c>
      <c r="I181" s="286">
        <v>376.11</v>
      </c>
    </row>
    <row r="182" spans="1:9" ht="150.75" customHeight="1" x14ac:dyDescent="0.25">
      <c r="A182" s="282" t="s">
        <v>987</v>
      </c>
      <c r="B182" s="283" t="s">
        <v>988</v>
      </c>
      <c r="C182" s="282" t="s">
        <v>0</v>
      </c>
      <c r="D182" s="282" t="s">
        <v>989</v>
      </c>
      <c r="E182" s="284" t="s">
        <v>14</v>
      </c>
      <c r="F182" s="285">
        <v>12</v>
      </c>
      <c r="G182" s="286">
        <v>15.17</v>
      </c>
      <c r="H182" s="286">
        <v>18.57</v>
      </c>
      <c r="I182" s="286">
        <v>222.84</v>
      </c>
    </row>
    <row r="183" spans="1:9" ht="166.5" customHeight="1" x14ac:dyDescent="0.25">
      <c r="A183" s="282" t="s">
        <v>990</v>
      </c>
      <c r="B183" s="283" t="s">
        <v>991</v>
      </c>
      <c r="C183" s="282" t="s">
        <v>0</v>
      </c>
      <c r="D183" s="282" t="s">
        <v>992</v>
      </c>
      <c r="E183" s="284" t="s">
        <v>14</v>
      </c>
      <c r="F183" s="285">
        <v>3</v>
      </c>
      <c r="G183" s="286">
        <v>23.98</v>
      </c>
      <c r="H183" s="286">
        <v>29.36</v>
      </c>
      <c r="I183" s="286">
        <v>88.08</v>
      </c>
    </row>
    <row r="184" spans="1:9" ht="137.25" customHeight="1" x14ac:dyDescent="0.25">
      <c r="A184" s="282" t="s">
        <v>993</v>
      </c>
      <c r="B184" s="283" t="s">
        <v>994</v>
      </c>
      <c r="C184" s="282" t="s">
        <v>105</v>
      </c>
      <c r="D184" s="282" t="s">
        <v>995</v>
      </c>
      <c r="E184" s="284" t="s">
        <v>14</v>
      </c>
      <c r="F184" s="285">
        <v>1</v>
      </c>
      <c r="G184" s="286">
        <v>28.89</v>
      </c>
      <c r="H184" s="286">
        <v>35.380000000000003</v>
      </c>
      <c r="I184" s="286">
        <v>35.380000000000003</v>
      </c>
    </row>
    <row r="185" spans="1:9" ht="139.5" x14ac:dyDescent="0.25">
      <c r="A185" s="282" t="s">
        <v>996</v>
      </c>
      <c r="B185" s="283" t="s">
        <v>997</v>
      </c>
      <c r="C185" s="282" t="s">
        <v>0</v>
      </c>
      <c r="D185" s="282" t="s">
        <v>998</v>
      </c>
      <c r="E185" s="284" t="s">
        <v>13</v>
      </c>
      <c r="F185" s="285">
        <v>12</v>
      </c>
      <c r="G185" s="286">
        <v>17.82</v>
      </c>
      <c r="H185" s="286">
        <v>21.82</v>
      </c>
      <c r="I185" s="286">
        <v>261.83999999999997</v>
      </c>
    </row>
    <row r="186" spans="1:9" ht="105.75" customHeight="1" x14ac:dyDescent="0.25">
      <c r="A186" s="282" t="s">
        <v>999</v>
      </c>
      <c r="B186" s="283" t="s">
        <v>1000</v>
      </c>
      <c r="C186" s="282" t="s">
        <v>0</v>
      </c>
      <c r="D186" s="282" t="s">
        <v>1001</v>
      </c>
      <c r="E186" s="284" t="s">
        <v>14</v>
      </c>
      <c r="F186" s="285">
        <v>1</v>
      </c>
      <c r="G186" s="286">
        <v>4.9000000000000004</v>
      </c>
      <c r="H186" s="286">
        <v>6</v>
      </c>
      <c r="I186" s="286">
        <v>6</v>
      </c>
    </row>
    <row r="187" spans="1:9" ht="43.5" customHeight="1" x14ac:dyDescent="0.25">
      <c r="A187" s="279"/>
      <c r="B187" s="279"/>
      <c r="C187" s="279"/>
      <c r="D187" s="279" t="s">
        <v>3350</v>
      </c>
      <c r="E187" s="279"/>
      <c r="F187" s="287"/>
      <c r="G187" s="279"/>
      <c r="H187" s="279"/>
      <c r="I187" s="281">
        <f>SUM(I188:I197)</f>
        <v>38930.06</v>
      </c>
    </row>
    <row r="188" spans="1:9" ht="93" customHeight="1" x14ac:dyDescent="0.25">
      <c r="A188" s="282" t="s">
        <v>1002</v>
      </c>
      <c r="B188" s="283" t="s">
        <v>1008</v>
      </c>
      <c r="C188" s="282" t="s">
        <v>0</v>
      </c>
      <c r="D188" s="282" t="s">
        <v>1009</v>
      </c>
      <c r="E188" s="284" t="s">
        <v>14</v>
      </c>
      <c r="F188" s="285">
        <v>53</v>
      </c>
      <c r="G188" s="286">
        <v>14.41</v>
      </c>
      <c r="H188" s="286">
        <v>17.64</v>
      </c>
      <c r="I188" s="286">
        <v>934.92</v>
      </c>
    </row>
    <row r="189" spans="1:9" ht="106.5" customHeight="1" x14ac:dyDescent="0.25">
      <c r="A189" s="282" t="s">
        <v>1003</v>
      </c>
      <c r="B189" s="283" t="s">
        <v>1625</v>
      </c>
      <c r="C189" s="282" t="s">
        <v>0</v>
      </c>
      <c r="D189" s="282" t="s">
        <v>1626</v>
      </c>
      <c r="E189" s="284" t="s">
        <v>14</v>
      </c>
      <c r="F189" s="285">
        <v>17</v>
      </c>
      <c r="G189" s="286">
        <v>25.94</v>
      </c>
      <c r="H189" s="286">
        <v>31.76</v>
      </c>
      <c r="I189" s="286">
        <v>539.91999999999996</v>
      </c>
    </row>
    <row r="190" spans="1:9" ht="149.25" customHeight="1" x14ac:dyDescent="0.25">
      <c r="A190" s="282" t="s">
        <v>1004</v>
      </c>
      <c r="B190" s="283" t="s">
        <v>436</v>
      </c>
      <c r="C190" s="282" t="s">
        <v>0</v>
      </c>
      <c r="D190" s="282" t="s">
        <v>1627</v>
      </c>
      <c r="E190" s="284" t="s">
        <v>14</v>
      </c>
      <c r="F190" s="285">
        <v>44</v>
      </c>
      <c r="G190" s="286">
        <v>14.78</v>
      </c>
      <c r="H190" s="286">
        <v>18.100000000000001</v>
      </c>
      <c r="I190" s="286">
        <v>796.4</v>
      </c>
    </row>
    <row r="191" spans="1:9" ht="93" x14ac:dyDescent="0.25">
      <c r="A191" s="282" t="s">
        <v>1007</v>
      </c>
      <c r="B191" s="283" t="s">
        <v>1748</v>
      </c>
      <c r="C191" s="282" t="s">
        <v>0</v>
      </c>
      <c r="D191" s="282" t="s">
        <v>1749</v>
      </c>
      <c r="E191" s="284" t="s">
        <v>14</v>
      </c>
      <c r="F191" s="285">
        <v>13</v>
      </c>
      <c r="G191" s="286">
        <v>9.31</v>
      </c>
      <c r="H191" s="286">
        <v>11.4</v>
      </c>
      <c r="I191" s="286">
        <v>148.19999999999999</v>
      </c>
    </row>
    <row r="192" spans="1:9" ht="116.25" x14ac:dyDescent="0.25">
      <c r="A192" s="282" t="s">
        <v>1010</v>
      </c>
      <c r="B192" s="283" t="s">
        <v>1005</v>
      </c>
      <c r="C192" s="282" t="s">
        <v>105</v>
      </c>
      <c r="D192" s="282" t="s">
        <v>1006</v>
      </c>
      <c r="E192" s="284" t="s">
        <v>14</v>
      </c>
      <c r="F192" s="285">
        <v>22</v>
      </c>
      <c r="G192" s="286">
        <v>179</v>
      </c>
      <c r="H192" s="286">
        <v>219.22</v>
      </c>
      <c r="I192" s="286">
        <v>4822.84</v>
      </c>
    </row>
    <row r="193" spans="1:9" ht="96" customHeight="1" x14ac:dyDescent="0.25">
      <c r="A193" s="282" t="s">
        <v>1011</v>
      </c>
      <c r="B193" s="283" t="s">
        <v>1012</v>
      </c>
      <c r="C193" s="282" t="s">
        <v>105</v>
      </c>
      <c r="D193" s="282" t="s">
        <v>1013</v>
      </c>
      <c r="E193" s="284" t="s">
        <v>14</v>
      </c>
      <c r="F193" s="285">
        <v>2</v>
      </c>
      <c r="G193" s="286">
        <v>147.74</v>
      </c>
      <c r="H193" s="286">
        <v>180.93</v>
      </c>
      <c r="I193" s="286">
        <v>361.86</v>
      </c>
    </row>
    <row r="194" spans="1:9" ht="106.5" customHeight="1" x14ac:dyDescent="0.25">
      <c r="A194" s="282" t="s">
        <v>1014</v>
      </c>
      <c r="B194" s="283" t="s">
        <v>1015</v>
      </c>
      <c r="C194" s="282" t="s">
        <v>105</v>
      </c>
      <c r="D194" s="282" t="s">
        <v>1016</v>
      </c>
      <c r="E194" s="284" t="s">
        <v>14</v>
      </c>
      <c r="F194" s="285">
        <v>5</v>
      </c>
      <c r="G194" s="286">
        <v>68.069999999999993</v>
      </c>
      <c r="H194" s="286">
        <v>83.36</v>
      </c>
      <c r="I194" s="286">
        <v>416.8</v>
      </c>
    </row>
    <row r="195" spans="1:9" ht="69.75" x14ac:dyDescent="0.25">
      <c r="A195" s="282" t="s">
        <v>1017</v>
      </c>
      <c r="B195" s="283" t="s">
        <v>1018</v>
      </c>
      <c r="C195" s="282" t="s">
        <v>105</v>
      </c>
      <c r="D195" s="282" t="s">
        <v>1019</v>
      </c>
      <c r="E195" s="284" t="s">
        <v>14</v>
      </c>
      <c r="F195" s="285">
        <v>12</v>
      </c>
      <c r="G195" s="286">
        <v>101.91</v>
      </c>
      <c r="H195" s="286">
        <v>124.8</v>
      </c>
      <c r="I195" s="286">
        <v>1497.6</v>
      </c>
    </row>
    <row r="196" spans="1:9" ht="93" x14ac:dyDescent="0.25">
      <c r="A196" s="282" t="s">
        <v>1020</v>
      </c>
      <c r="B196" s="283" t="s">
        <v>1023</v>
      </c>
      <c r="C196" s="282" t="s">
        <v>105</v>
      </c>
      <c r="D196" s="282" t="s">
        <v>1024</v>
      </c>
      <c r="E196" s="284" t="s">
        <v>1025</v>
      </c>
      <c r="F196" s="285">
        <v>69</v>
      </c>
      <c r="G196" s="286">
        <v>256.89</v>
      </c>
      <c r="H196" s="286">
        <v>314.61</v>
      </c>
      <c r="I196" s="286">
        <v>21708.09</v>
      </c>
    </row>
    <row r="197" spans="1:9" ht="138" customHeight="1" x14ac:dyDescent="0.25">
      <c r="A197" s="282" t="s">
        <v>1021</v>
      </c>
      <c r="B197" s="283" t="s">
        <v>1027</v>
      </c>
      <c r="C197" s="282" t="s">
        <v>105</v>
      </c>
      <c r="D197" s="282" t="s">
        <v>1028</v>
      </c>
      <c r="E197" s="284" t="s">
        <v>1025</v>
      </c>
      <c r="F197" s="285">
        <v>21</v>
      </c>
      <c r="G197" s="286">
        <v>299.52999999999997</v>
      </c>
      <c r="H197" s="286">
        <v>366.83</v>
      </c>
      <c r="I197" s="286">
        <v>7703.43</v>
      </c>
    </row>
    <row r="198" spans="1:9" ht="36.75" customHeight="1" x14ac:dyDescent="0.25">
      <c r="A198" s="279"/>
      <c r="B198" s="279"/>
      <c r="C198" s="279"/>
      <c r="D198" s="279" t="s">
        <v>3351</v>
      </c>
      <c r="E198" s="279"/>
      <c r="F198" s="287"/>
      <c r="G198" s="279"/>
      <c r="H198" s="279"/>
      <c r="I198" s="281">
        <f>SUM(I199:I204)</f>
        <v>2231.3000000000002</v>
      </c>
    </row>
    <row r="199" spans="1:9" ht="116.25" x14ac:dyDescent="0.25">
      <c r="A199" s="282" t="s">
        <v>1022</v>
      </c>
      <c r="B199" s="283" t="s">
        <v>1750</v>
      </c>
      <c r="C199" s="282" t="s">
        <v>0</v>
      </c>
      <c r="D199" s="282" t="s">
        <v>1751</v>
      </c>
      <c r="E199" s="284" t="s">
        <v>14</v>
      </c>
      <c r="F199" s="285">
        <v>13</v>
      </c>
      <c r="G199" s="286">
        <v>35.78</v>
      </c>
      <c r="H199" s="286">
        <v>43.81</v>
      </c>
      <c r="I199" s="286">
        <v>569.53</v>
      </c>
    </row>
    <row r="200" spans="1:9" ht="116.25" x14ac:dyDescent="0.25">
      <c r="A200" s="282" t="s">
        <v>1026</v>
      </c>
      <c r="B200" s="283" t="s">
        <v>1752</v>
      </c>
      <c r="C200" s="282" t="s">
        <v>0</v>
      </c>
      <c r="D200" s="282" t="s">
        <v>1753</v>
      </c>
      <c r="E200" s="284" t="s">
        <v>14</v>
      </c>
      <c r="F200" s="285">
        <v>4</v>
      </c>
      <c r="G200" s="286">
        <v>42.28</v>
      </c>
      <c r="H200" s="286">
        <v>51.78</v>
      </c>
      <c r="I200" s="286">
        <v>207.12</v>
      </c>
    </row>
    <row r="201" spans="1:9" ht="154.5" customHeight="1" x14ac:dyDescent="0.25">
      <c r="A201" s="282" t="s">
        <v>1029</v>
      </c>
      <c r="B201" s="283" t="s">
        <v>1754</v>
      </c>
      <c r="C201" s="282" t="s">
        <v>0</v>
      </c>
      <c r="D201" s="282" t="s">
        <v>1755</v>
      </c>
      <c r="E201" s="284" t="s">
        <v>14</v>
      </c>
      <c r="F201" s="285">
        <v>19</v>
      </c>
      <c r="G201" s="286">
        <v>18.39</v>
      </c>
      <c r="H201" s="286">
        <v>22.52</v>
      </c>
      <c r="I201" s="286">
        <v>427.88</v>
      </c>
    </row>
    <row r="202" spans="1:9" ht="149.25" customHeight="1" x14ac:dyDescent="0.25">
      <c r="A202" s="282" t="s">
        <v>1030</v>
      </c>
      <c r="B202" s="283" t="s">
        <v>1629</v>
      </c>
      <c r="C202" s="282" t="s">
        <v>0</v>
      </c>
      <c r="D202" s="282" t="s">
        <v>1630</v>
      </c>
      <c r="E202" s="284" t="s">
        <v>14</v>
      </c>
      <c r="F202" s="285">
        <v>10</v>
      </c>
      <c r="G202" s="286">
        <v>28.07</v>
      </c>
      <c r="H202" s="286">
        <v>34.369999999999997</v>
      </c>
      <c r="I202" s="286">
        <v>343.7</v>
      </c>
    </row>
    <row r="203" spans="1:9" ht="145.5" customHeight="1" x14ac:dyDescent="0.25">
      <c r="A203" s="282" t="s">
        <v>1031</v>
      </c>
      <c r="B203" s="283" t="s">
        <v>1035</v>
      </c>
      <c r="C203" s="282" t="s">
        <v>0</v>
      </c>
      <c r="D203" s="282" t="s">
        <v>1036</v>
      </c>
      <c r="E203" s="284" t="s">
        <v>14</v>
      </c>
      <c r="F203" s="285">
        <v>15</v>
      </c>
      <c r="G203" s="286">
        <v>22.34</v>
      </c>
      <c r="H203" s="286">
        <v>27.35</v>
      </c>
      <c r="I203" s="286">
        <v>410.25</v>
      </c>
    </row>
    <row r="204" spans="1:9" ht="161.25" customHeight="1" x14ac:dyDescent="0.25">
      <c r="A204" s="282" t="s">
        <v>1032</v>
      </c>
      <c r="B204" s="283" t="s">
        <v>1634</v>
      </c>
      <c r="C204" s="282" t="s">
        <v>0</v>
      </c>
      <c r="D204" s="282" t="s">
        <v>1635</v>
      </c>
      <c r="E204" s="284" t="s">
        <v>14</v>
      </c>
      <c r="F204" s="285">
        <v>6</v>
      </c>
      <c r="G204" s="286">
        <v>37.130000000000003</v>
      </c>
      <c r="H204" s="286">
        <v>45.47</v>
      </c>
      <c r="I204" s="286">
        <v>272.82</v>
      </c>
    </row>
    <row r="205" spans="1:9" ht="38.25" customHeight="1" x14ac:dyDescent="0.25">
      <c r="A205" s="279"/>
      <c r="B205" s="279"/>
      <c r="C205" s="279"/>
      <c r="D205" s="279" t="s">
        <v>3352</v>
      </c>
      <c r="E205" s="279"/>
      <c r="F205" s="287"/>
      <c r="G205" s="279"/>
      <c r="H205" s="279"/>
      <c r="I205" s="281">
        <f>SUM(I206:I215)</f>
        <v>29463.590000000004</v>
      </c>
    </row>
    <row r="206" spans="1:9" ht="149.25" customHeight="1" x14ac:dyDescent="0.25">
      <c r="A206" s="282" t="s">
        <v>1033</v>
      </c>
      <c r="B206" s="283" t="s">
        <v>1039</v>
      </c>
      <c r="C206" s="282" t="s">
        <v>0</v>
      </c>
      <c r="D206" s="282" t="s">
        <v>1040</v>
      </c>
      <c r="E206" s="284" t="s">
        <v>13</v>
      </c>
      <c r="F206" s="285">
        <v>2623.5</v>
      </c>
      <c r="G206" s="286">
        <v>2.6</v>
      </c>
      <c r="H206" s="286">
        <v>3.18</v>
      </c>
      <c r="I206" s="286">
        <v>8342.73</v>
      </c>
    </row>
    <row r="207" spans="1:9" ht="116.25" x14ac:dyDescent="0.25">
      <c r="A207" s="282" t="s">
        <v>1034</v>
      </c>
      <c r="B207" s="283" t="s">
        <v>1042</v>
      </c>
      <c r="C207" s="282" t="s">
        <v>0</v>
      </c>
      <c r="D207" s="282" t="s">
        <v>1043</v>
      </c>
      <c r="E207" s="284" t="s">
        <v>13</v>
      </c>
      <c r="F207" s="285">
        <v>847</v>
      </c>
      <c r="G207" s="286">
        <v>4.09</v>
      </c>
      <c r="H207" s="286">
        <v>5</v>
      </c>
      <c r="I207" s="286">
        <v>4235</v>
      </c>
    </row>
    <row r="208" spans="1:9" ht="23.25" customHeight="1" x14ac:dyDescent="0.25">
      <c r="A208" s="282" t="s">
        <v>1037</v>
      </c>
      <c r="B208" s="283" t="s">
        <v>1045</v>
      </c>
      <c r="C208" s="282" t="s">
        <v>0</v>
      </c>
      <c r="D208" s="282" t="s">
        <v>1046</v>
      </c>
      <c r="E208" s="284" t="s">
        <v>13</v>
      </c>
      <c r="F208" s="285">
        <v>90.2</v>
      </c>
      <c r="G208" s="286">
        <v>5.7</v>
      </c>
      <c r="H208" s="286">
        <v>6.98</v>
      </c>
      <c r="I208" s="286">
        <v>629.59</v>
      </c>
    </row>
    <row r="209" spans="1:13" ht="116.25" x14ac:dyDescent="0.25">
      <c r="A209" s="282" t="s">
        <v>1038</v>
      </c>
      <c r="B209" s="283" t="s">
        <v>521</v>
      </c>
      <c r="C209" s="282" t="s">
        <v>0</v>
      </c>
      <c r="D209" s="297" t="s">
        <v>3367</v>
      </c>
      <c r="E209" s="284" t="s">
        <v>13</v>
      </c>
      <c r="F209" s="285">
        <v>113.3</v>
      </c>
      <c r="G209" s="286">
        <v>8.1</v>
      </c>
      <c r="H209" s="286">
        <v>9.92</v>
      </c>
      <c r="I209" s="286">
        <v>1123.93</v>
      </c>
    </row>
    <row r="210" spans="1:13" ht="162.75" x14ac:dyDescent="0.25">
      <c r="A210" s="282" t="s">
        <v>1041</v>
      </c>
      <c r="B210" s="283" t="s">
        <v>975</v>
      </c>
      <c r="C210" s="282" t="s">
        <v>0</v>
      </c>
      <c r="D210" s="282" t="s">
        <v>976</v>
      </c>
      <c r="E210" s="284" t="s">
        <v>13</v>
      </c>
      <c r="F210" s="285">
        <v>55</v>
      </c>
      <c r="G210" s="286">
        <v>14.18</v>
      </c>
      <c r="H210" s="286">
        <v>17.36</v>
      </c>
      <c r="I210" s="286">
        <v>954.8</v>
      </c>
    </row>
    <row r="211" spans="1:13" ht="139.5" x14ac:dyDescent="0.25">
      <c r="A211" s="282" t="s">
        <v>1044</v>
      </c>
      <c r="B211" s="283" t="s">
        <v>1051</v>
      </c>
      <c r="C211" s="282" t="s">
        <v>0</v>
      </c>
      <c r="D211" s="282" t="s">
        <v>1052</v>
      </c>
      <c r="E211" s="284" t="s">
        <v>13</v>
      </c>
      <c r="F211" s="285">
        <v>415.8</v>
      </c>
      <c r="G211" s="286">
        <v>8.19</v>
      </c>
      <c r="H211" s="286">
        <v>10.029999999999999</v>
      </c>
      <c r="I211" s="286">
        <v>4170.47</v>
      </c>
    </row>
    <row r="212" spans="1:13" ht="139.5" x14ac:dyDescent="0.25">
      <c r="A212" s="282" t="s">
        <v>1047</v>
      </c>
      <c r="B212" s="283" t="s">
        <v>1054</v>
      </c>
      <c r="C212" s="282" t="s">
        <v>0</v>
      </c>
      <c r="D212" s="282" t="s">
        <v>1055</v>
      </c>
      <c r="E212" s="284" t="s">
        <v>13</v>
      </c>
      <c r="F212" s="285">
        <v>392.7</v>
      </c>
      <c r="G212" s="286">
        <v>11.09</v>
      </c>
      <c r="H212" s="286">
        <v>13.58</v>
      </c>
      <c r="I212" s="286">
        <v>5332.86</v>
      </c>
      <c r="J212" s="236"/>
      <c r="K212" s="236"/>
      <c r="L212" s="236"/>
      <c r="M212" s="236"/>
    </row>
    <row r="213" spans="1:13" ht="139.5" x14ac:dyDescent="0.25">
      <c r="A213" s="282" t="s">
        <v>1049</v>
      </c>
      <c r="B213" s="283" t="s">
        <v>1056</v>
      </c>
      <c r="C213" s="282" t="s">
        <v>0</v>
      </c>
      <c r="D213" s="282" t="s">
        <v>1057</v>
      </c>
      <c r="E213" s="284" t="s">
        <v>13</v>
      </c>
      <c r="F213" s="285">
        <v>22</v>
      </c>
      <c r="G213" s="286">
        <v>10.53</v>
      </c>
      <c r="H213" s="286">
        <v>12.89</v>
      </c>
      <c r="I213" s="286">
        <v>283.58</v>
      </c>
    </row>
    <row r="214" spans="1:13" ht="93" x14ac:dyDescent="0.25">
      <c r="A214" s="282" t="s">
        <v>1050</v>
      </c>
      <c r="B214" s="283" t="s">
        <v>1058</v>
      </c>
      <c r="C214" s="282" t="s">
        <v>105</v>
      </c>
      <c r="D214" s="282" t="s">
        <v>1059</v>
      </c>
      <c r="E214" s="284" t="s">
        <v>823</v>
      </c>
      <c r="F214" s="285">
        <v>11</v>
      </c>
      <c r="G214" s="286">
        <v>19.52</v>
      </c>
      <c r="H214" s="286">
        <v>23.9</v>
      </c>
      <c r="I214" s="286">
        <v>262.89999999999998</v>
      </c>
    </row>
    <row r="215" spans="1:13" ht="162.75" x14ac:dyDescent="0.25">
      <c r="A215" s="282" t="s">
        <v>1053</v>
      </c>
      <c r="B215" s="283" t="s">
        <v>1060</v>
      </c>
      <c r="C215" s="282" t="s">
        <v>0</v>
      </c>
      <c r="D215" s="282" t="s">
        <v>1061</v>
      </c>
      <c r="E215" s="284" t="s">
        <v>13</v>
      </c>
      <c r="F215" s="285">
        <v>112.35</v>
      </c>
      <c r="G215" s="286">
        <v>30</v>
      </c>
      <c r="H215" s="286">
        <v>36.74</v>
      </c>
      <c r="I215" s="286">
        <v>4127.7299999999996</v>
      </c>
    </row>
    <row r="216" spans="1:13" ht="24" thickBot="1" x14ac:dyDescent="0.3">
      <c r="A216" s="288"/>
      <c r="B216" s="288"/>
      <c r="C216" s="289"/>
      <c r="D216" s="289"/>
      <c r="E216" s="289"/>
      <c r="F216" s="290"/>
      <c r="G216" s="289"/>
      <c r="H216" s="289"/>
      <c r="I216" s="289"/>
    </row>
    <row r="217" spans="1:13" ht="23.25" x14ac:dyDescent="0.25">
      <c r="A217" s="288"/>
      <c r="B217" s="288"/>
      <c r="C217" s="289"/>
      <c r="D217" s="289"/>
      <c r="E217" s="289"/>
      <c r="F217" s="291"/>
      <c r="G217" s="356" t="s">
        <v>15</v>
      </c>
      <c r="H217" s="357"/>
      <c r="I217" s="292">
        <v>818716.8</v>
      </c>
    </row>
    <row r="218" spans="1:13" ht="23.25" x14ac:dyDescent="0.25">
      <c r="A218" s="288"/>
      <c r="B218" s="288"/>
      <c r="C218" s="289"/>
      <c r="D218" s="289"/>
      <c r="E218" s="289"/>
      <c r="F218" s="291"/>
      <c r="G218" s="358" t="s">
        <v>16</v>
      </c>
      <c r="H218" s="359"/>
      <c r="I218" s="293">
        <v>237283.20000000001</v>
      </c>
    </row>
    <row r="219" spans="1:13" ht="24" thickBot="1" x14ac:dyDescent="0.3">
      <c r="A219" s="288"/>
      <c r="B219" s="288"/>
      <c r="C219" s="289"/>
      <c r="D219" s="289"/>
      <c r="E219" s="289"/>
      <c r="F219" s="291"/>
      <c r="G219" s="360" t="s">
        <v>17</v>
      </c>
      <c r="H219" s="361"/>
      <c r="I219" s="294">
        <v>1056000</v>
      </c>
    </row>
    <row r="220" spans="1:13" ht="24" thickBot="1" x14ac:dyDescent="0.3">
      <c r="A220" s="288"/>
      <c r="B220" s="288"/>
      <c r="C220" s="289"/>
      <c r="D220" s="289"/>
      <c r="E220" s="289"/>
      <c r="F220" s="290"/>
      <c r="G220" s="289"/>
      <c r="H220" s="289"/>
      <c r="I220" s="289"/>
    </row>
    <row r="221" spans="1:13" ht="24" thickBot="1" x14ac:dyDescent="0.3">
      <c r="A221" s="353" t="s">
        <v>3368</v>
      </c>
      <c r="B221" s="354"/>
      <c r="C221" s="354"/>
      <c r="D221" s="354"/>
      <c r="E221" s="354"/>
      <c r="F221" s="354"/>
      <c r="G221" s="354"/>
      <c r="H221" s="354"/>
      <c r="I221" s="355"/>
      <c r="M221" s="1"/>
    </row>
  </sheetData>
  <mergeCells count="11">
    <mergeCell ref="A221:I221"/>
    <mergeCell ref="G217:H217"/>
    <mergeCell ref="G218:H218"/>
    <mergeCell ref="G219:H219"/>
    <mergeCell ref="A11:I11"/>
    <mergeCell ref="C8:F8"/>
    <mergeCell ref="C9:F9"/>
    <mergeCell ref="C10:F10"/>
    <mergeCell ref="A8:B8"/>
    <mergeCell ref="A9:B9"/>
    <mergeCell ref="A10:B10"/>
  </mergeCells>
  <phoneticPr fontId="10" type="noConversion"/>
  <pageMargins left="0.51181102362204722" right="0.51181102362204722" top="0.78740157480314965" bottom="0.78740157480314965" header="0.31496062992125984" footer="0.31496062992125984"/>
  <pageSetup paperSize="9" scale="4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1"/>
  <sheetViews>
    <sheetView view="pageBreakPreview" topLeftCell="A18" zoomScale="85" zoomScaleNormal="100" zoomScaleSheetLayoutView="85" workbookViewId="0">
      <selection activeCell="A101" sqref="A101:P101"/>
    </sheetView>
  </sheetViews>
  <sheetFormatPr defaultColWidth="8.85546875" defaultRowHeight="15" x14ac:dyDescent="0.25"/>
  <cols>
    <col min="1" max="1" width="20.42578125" style="1" customWidth="1"/>
    <col min="2" max="2" width="55.42578125" style="1" customWidth="1"/>
    <col min="3" max="3" width="21.85546875" style="1" customWidth="1"/>
    <col min="4" max="8" width="17.140625" style="1" bestFit="1" customWidth="1"/>
    <col min="9" max="9" width="15.5703125" style="1" hidden="1" customWidth="1"/>
    <col min="10" max="10" width="11.28515625" style="1" hidden="1" customWidth="1"/>
    <col min="11" max="14" width="10.28515625" style="1" hidden="1" customWidth="1"/>
    <col min="15" max="15" width="4.7109375" style="1" hidden="1" customWidth="1"/>
    <col min="16" max="16" width="19.140625" style="1" customWidth="1"/>
    <col min="17" max="17" width="14.5703125" style="1" customWidth="1"/>
    <col min="18" max="16384" width="8.85546875" style="1"/>
  </cols>
  <sheetData>
    <row r="1" spans="1:16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6" x14ac:dyDescent="0.25">
      <c r="A2" s="7"/>
    </row>
    <row r="3" spans="1:16" x14ac:dyDescent="0.25">
      <c r="A3" s="7"/>
    </row>
    <row r="4" spans="1:16" x14ac:dyDescent="0.25">
      <c r="A4" s="7"/>
    </row>
    <row r="5" spans="1:16" x14ac:dyDescent="0.25">
      <c r="A5" s="7"/>
    </row>
    <row r="6" spans="1:16" x14ac:dyDescent="0.25">
      <c r="A6" s="7"/>
    </row>
    <row r="7" spans="1:16" x14ac:dyDescent="0.25">
      <c r="A7" s="7"/>
    </row>
    <row r="8" spans="1:16" x14ac:dyDescent="0.25">
      <c r="A8" s="7"/>
    </row>
    <row r="9" spans="1:16" ht="15.75" thickBot="1" x14ac:dyDescent="0.3">
      <c r="A9" s="7"/>
    </row>
    <row r="10" spans="1:16" s="43" customFormat="1" ht="21" x14ac:dyDescent="0.25">
      <c r="A10" s="114" t="s">
        <v>21</v>
      </c>
      <c r="B10" s="368" t="str">
        <f>Planilha!C8</f>
        <v>PREFEITURA DE CAMARAGIBE</v>
      </c>
      <c r="C10" s="369"/>
      <c r="D10" s="369"/>
      <c r="E10" s="370"/>
      <c r="F10" s="50"/>
      <c r="G10" s="50"/>
      <c r="H10" s="50"/>
      <c r="I10" s="50"/>
      <c r="J10" s="50"/>
      <c r="K10" s="50"/>
      <c r="L10" s="50"/>
      <c r="M10" s="50"/>
    </row>
    <row r="11" spans="1:16" s="43" customFormat="1" ht="69" customHeight="1" x14ac:dyDescent="0.25">
      <c r="A11" s="115" t="s">
        <v>18</v>
      </c>
      <c r="B11" s="365" t="str">
        <f>Planilha!C9</f>
        <v>CONTRATAÇÃO DE EMPRESA DE ECONTRATAÇÃO DE EMPRESA DE ENGENHARIA PARA A EXECUÇÃO DAS OBRAS DE REFORMA DA ESCOLA DA  VILA DA INABI  E DA CRECHE DO BOM JESUS DO MUNICÍPIO DE CAMARAGIBE - PE. (LOTE I)</v>
      </c>
      <c r="C11" s="366"/>
      <c r="D11" s="366"/>
      <c r="E11" s="367"/>
      <c r="F11" s="52"/>
      <c r="G11" s="52"/>
      <c r="H11" s="52"/>
      <c r="I11" s="52"/>
      <c r="J11" s="52"/>
      <c r="K11" s="52"/>
      <c r="L11" s="52"/>
      <c r="M11" s="52"/>
    </row>
    <row r="12" spans="1:16" s="43" customFormat="1" ht="21.75" thickBot="1" x14ac:dyDescent="0.3">
      <c r="A12" s="151" t="s">
        <v>19</v>
      </c>
      <c r="B12" s="371">
        <f>Planilha!C10</f>
        <v>45474</v>
      </c>
      <c r="C12" s="372"/>
      <c r="D12" s="372"/>
      <c r="E12" s="373"/>
      <c r="F12" s="54"/>
      <c r="G12" s="54"/>
      <c r="H12" s="54"/>
      <c r="I12" s="54"/>
      <c r="J12" s="54"/>
      <c r="K12" s="54"/>
      <c r="L12" s="54"/>
      <c r="M12" s="54"/>
    </row>
    <row r="13" spans="1:16" s="43" customFormat="1" ht="27" thickBot="1" x14ac:dyDescent="0.3">
      <c r="A13" s="384" t="s">
        <v>26</v>
      </c>
      <c r="B13" s="385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6"/>
      <c r="O13" s="386"/>
      <c r="P13" s="387"/>
    </row>
    <row r="14" spans="1:16" s="56" customFormat="1" ht="21" thickBot="1" x14ac:dyDescent="0.3">
      <c r="A14" s="390" t="s">
        <v>331</v>
      </c>
      <c r="B14" s="392" t="s">
        <v>332</v>
      </c>
      <c r="C14" s="392" t="s">
        <v>25</v>
      </c>
      <c r="D14" s="388" t="s">
        <v>22</v>
      </c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9"/>
    </row>
    <row r="15" spans="1:16" s="11" customFormat="1" ht="18.75" customHeight="1" thickBot="1" x14ac:dyDescent="0.3">
      <c r="A15" s="391"/>
      <c r="B15" s="393"/>
      <c r="C15" s="394"/>
      <c r="D15" s="197">
        <v>30</v>
      </c>
      <c r="E15" s="198">
        <v>60</v>
      </c>
      <c r="F15" s="198">
        <v>90</v>
      </c>
      <c r="G15" s="198">
        <v>120</v>
      </c>
      <c r="H15" s="198">
        <v>150</v>
      </c>
      <c r="I15" s="198">
        <v>180</v>
      </c>
      <c r="J15" s="198">
        <v>210</v>
      </c>
      <c r="K15" s="198">
        <v>240</v>
      </c>
      <c r="L15" s="198">
        <v>270</v>
      </c>
      <c r="M15" s="198">
        <v>300</v>
      </c>
      <c r="N15" s="198">
        <v>330</v>
      </c>
      <c r="O15" s="211">
        <v>360</v>
      </c>
      <c r="P15" s="215" t="s">
        <v>23</v>
      </c>
    </row>
    <row r="16" spans="1:16" s="43" customFormat="1" ht="20.25" x14ac:dyDescent="0.25">
      <c r="A16" s="395" t="s">
        <v>140</v>
      </c>
      <c r="B16" s="396" t="str">
        <f>IFERROR(INDEX(Planilha!D:D,MATCH($A16,Planilha!$A:$A,0)),)</f>
        <v>ADMINISTRAÇÃO DE OBRA</v>
      </c>
      <c r="C16" s="397">
        <f>IFERROR(INDEX(Planilha!I:I,MATCH($A16,Planilha!$A:$A,0)),)</f>
        <v>49228.35</v>
      </c>
      <c r="D16" s="199">
        <f>$C16*(D17)</f>
        <v>5907.402</v>
      </c>
      <c r="E16" s="195">
        <f t="shared" ref="E16:H30" si="0">$C16*(E17)</f>
        <v>11814.804</v>
      </c>
      <c r="F16" s="195">
        <f t="shared" si="0"/>
        <v>12307.0875</v>
      </c>
      <c r="G16" s="195">
        <f t="shared" si="0"/>
        <v>14276.221499999998</v>
      </c>
      <c r="H16" s="195">
        <f t="shared" si="0"/>
        <v>54151.185000000005</v>
      </c>
      <c r="I16" s="195">
        <f t="shared" ref="I16:O30" si="1">$C16*(I17)</f>
        <v>0</v>
      </c>
      <c r="J16" s="195">
        <f t="shared" si="1"/>
        <v>0</v>
      </c>
      <c r="K16" s="195">
        <f t="shared" si="1"/>
        <v>0</v>
      </c>
      <c r="L16" s="195">
        <f t="shared" si="1"/>
        <v>0</v>
      </c>
      <c r="M16" s="195">
        <f t="shared" si="1"/>
        <v>0</v>
      </c>
      <c r="N16" s="195">
        <f t="shared" si="1"/>
        <v>0</v>
      </c>
      <c r="O16" s="212">
        <f t="shared" si="1"/>
        <v>0</v>
      </c>
      <c r="P16" s="216">
        <f t="shared" ref="P16:P47" si="2">SUM(D16:O16)</f>
        <v>98456.700000000012</v>
      </c>
    </row>
    <row r="17" spans="1:16" s="43" customFormat="1" ht="20.25" x14ac:dyDescent="0.25">
      <c r="A17" s="376"/>
      <c r="B17" s="374"/>
      <c r="C17" s="375"/>
      <c r="D17" s="201">
        <v>0.12</v>
      </c>
      <c r="E17" s="196">
        <v>0.24</v>
      </c>
      <c r="F17" s="196">
        <v>0.25</v>
      </c>
      <c r="G17" s="196">
        <v>0.28999999999999998</v>
      </c>
      <c r="H17" s="196">
        <v>1.1000000000000001</v>
      </c>
      <c r="I17" s="196"/>
      <c r="J17" s="196"/>
      <c r="K17" s="196"/>
      <c r="L17" s="196"/>
      <c r="M17" s="196"/>
      <c r="N17" s="196"/>
      <c r="O17" s="213"/>
      <c r="P17" s="217">
        <f t="shared" si="2"/>
        <v>2</v>
      </c>
    </row>
    <row r="18" spans="1:16" s="43" customFormat="1" ht="20.25" x14ac:dyDescent="0.25">
      <c r="A18" s="376" t="s">
        <v>141</v>
      </c>
      <c r="B18" s="374" t="str">
        <f>IFERROR(INDEX(Planilha!D:D,MATCH($A18,Planilha!$A:$A,0)),)</f>
        <v>SERVIÇOS PRELIMINARES</v>
      </c>
      <c r="C18" s="375">
        <f>IFERROR(INDEX(Planilha!I:I,MATCH($A18,Planilha!$A:$A,0)),)</f>
        <v>19765.57</v>
      </c>
      <c r="D18" s="199">
        <f t="shared" ref="D18" si="3">$C18*(D19)</f>
        <v>19765.57</v>
      </c>
      <c r="E18" s="195">
        <f t="shared" si="0"/>
        <v>0</v>
      </c>
      <c r="F18" s="195">
        <f t="shared" si="0"/>
        <v>0</v>
      </c>
      <c r="G18" s="195">
        <f t="shared" si="0"/>
        <v>0</v>
      </c>
      <c r="H18" s="195">
        <f t="shared" si="0"/>
        <v>0</v>
      </c>
      <c r="I18" s="195">
        <f t="shared" si="1"/>
        <v>0</v>
      </c>
      <c r="J18" s="195">
        <f t="shared" ref="J18" si="4">$C18*(J19)</f>
        <v>0</v>
      </c>
      <c r="K18" s="195">
        <f t="shared" ref="K18" si="5">$C18*(K19)</f>
        <v>0</v>
      </c>
      <c r="L18" s="195">
        <f t="shared" ref="L18" si="6">$C18*(L19)</f>
        <v>0</v>
      </c>
      <c r="M18" s="195">
        <f t="shared" ref="M18" si="7">$C18*(M19)</f>
        <v>0</v>
      </c>
      <c r="N18" s="195">
        <f t="shared" ref="N18" si="8">$C18*(N19)</f>
        <v>0</v>
      </c>
      <c r="O18" s="212">
        <f t="shared" ref="O18" si="9">$C18*(O19)</f>
        <v>0</v>
      </c>
      <c r="P18" s="216">
        <f t="shared" si="2"/>
        <v>19765.57</v>
      </c>
    </row>
    <row r="19" spans="1:16" s="43" customFormat="1" ht="20.25" x14ac:dyDescent="0.25">
      <c r="A19" s="376"/>
      <c r="B19" s="374"/>
      <c r="C19" s="375"/>
      <c r="D19" s="201">
        <v>1</v>
      </c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213"/>
      <c r="P19" s="217">
        <f t="shared" si="2"/>
        <v>1</v>
      </c>
    </row>
    <row r="20" spans="1:16" s="43" customFormat="1" ht="20.25" x14ac:dyDescent="0.25">
      <c r="A20" s="376" t="s">
        <v>142</v>
      </c>
      <c r="B20" s="374" t="str">
        <f>IFERROR(INDEX(Planilha!D:D,MATCH($A20,Planilha!$A:$A,0)),)</f>
        <v>REMOÇÃO E LIMPEZA</v>
      </c>
      <c r="C20" s="375">
        <f>IFERROR(INDEX(Planilha!I:I,MATCH($A20,Planilha!$A:$A,0)),)</f>
        <v>166282.82000000004</v>
      </c>
      <c r="D20" s="199">
        <f t="shared" ref="D20" si="10">$C20*(D21)</f>
        <v>142454.49189400004</v>
      </c>
      <c r="E20" s="195">
        <f t="shared" si="0"/>
        <v>23828.328106000008</v>
      </c>
      <c r="F20" s="195">
        <f t="shared" si="0"/>
        <v>0</v>
      </c>
      <c r="G20" s="195">
        <f t="shared" si="0"/>
        <v>0</v>
      </c>
      <c r="H20" s="195">
        <f t="shared" si="0"/>
        <v>0</v>
      </c>
      <c r="I20" s="195">
        <f t="shared" si="1"/>
        <v>0</v>
      </c>
      <c r="J20" s="195">
        <f t="shared" ref="J20" si="11">$C20*(J21)</f>
        <v>0</v>
      </c>
      <c r="K20" s="195">
        <f t="shared" ref="K20" si="12">$C20*(K21)</f>
        <v>0</v>
      </c>
      <c r="L20" s="195">
        <f t="shared" ref="L20" si="13">$C20*(L21)</f>
        <v>0</v>
      </c>
      <c r="M20" s="195">
        <f t="shared" ref="M20" si="14">$C20*(M21)</f>
        <v>0</v>
      </c>
      <c r="N20" s="195">
        <f t="shared" ref="N20" si="15">$C20*(N21)</f>
        <v>0</v>
      </c>
      <c r="O20" s="212">
        <f t="shared" ref="O20" si="16">$C20*(O21)</f>
        <v>0</v>
      </c>
      <c r="P20" s="216">
        <f t="shared" si="2"/>
        <v>166282.82000000004</v>
      </c>
    </row>
    <row r="21" spans="1:16" s="43" customFormat="1" ht="20.25" x14ac:dyDescent="0.25">
      <c r="A21" s="376"/>
      <c r="B21" s="374"/>
      <c r="C21" s="375"/>
      <c r="D21" s="201">
        <v>0.85670000000000002</v>
      </c>
      <c r="E21" s="196">
        <v>0.14330000000000001</v>
      </c>
      <c r="F21" s="196"/>
      <c r="G21" s="196"/>
      <c r="H21" s="196"/>
      <c r="I21" s="196"/>
      <c r="J21" s="196"/>
      <c r="K21" s="196"/>
      <c r="L21" s="196"/>
      <c r="M21" s="196"/>
      <c r="N21" s="196"/>
      <c r="O21" s="213"/>
      <c r="P21" s="217">
        <f t="shared" si="2"/>
        <v>1</v>
      </c>
    </row>
    <row r="22" spans="1:16" s="43" customFormat="1" ht="20.25" x14ac:dyDescent="0.25">
      <c r="A22" s="376" t="s">
        <v>146</v>
      </c>
      <c r="B22" s="374" t="str">
        <f>IFERROR(INDEX(Planilha!D:D,MATCH($A22,Planilha!$A:$A,0)),)</f>
        <v>ESTRUTURA</v>
      </c>
      <c r="C22" s="375">
        <f>IFERROR(INDEX(Planilha!I:I,MATCH($A22,Planilha!$A:$A,0)),)</f>
        <v>422576.92000000004</v>
      </c>
      <c r="D22" s="199">
        <f t="shared" ref="D22" si="17">$C22*(D23)</f>
        <v>0</v>
      </c>
      <c r="E22" s="195">
        <f t="shared" si="0"/>
        <v>140844.88743600002</v>
      </c>
      <c r="F22" s="195">
        <f t="shared" si="0"/>
        <v>140844.88743600002</v>
      </c>
      <c r="G22" s="195">
        <f t="shared" si="0"/>
        <v>140887.145128</v>
      </c>
      <c r="H22" s="195">
        <f t="shared" si="0"/>
        <v>0</v>
      </c>
      <c r="I22" s="195">
        <f t="shared" si="1"/>
        <v>0</v>
      </c>
      <c r="J22" s="195">
        <f t="shared" ref="J22" si="18">$C22*(J23)</f>
        <v>0</v>
      </c>
      <c r="K22" s="195">
        <f t="shared" ref="K22" si="19">$C22*(K23)</f>
        <v>0</v>
      </c>
      <c r="L22" s="195">
        <f t="shared" ref="L22" si="20">$C22*(L23)</f>
        <v>0</v>
      </c>
      <c r="M22" s="195">
        <f t="shared" ref="M22" si="21">$C22*(M23)</f>
        <v>0</v>
      </c>
      <c r="N22" s="195">
        <f t="shared" ref="N22" si="22">$C22*(N23)</f>
        <v>0</v>
      </c>
      <c r="O22" s="212">
        <f t="shared" ref="O22" si="23">$C22*(O23)</f>
        <v>0</v>
      </c>
      <c r="P22" s="216">
        <f t="shared" si="2"/>
        <v>422576.92000000004</v>
      </c>
    </row>
    <row r="23" spans="1:16" s="43" customFormat="1" ht="20.25" x14ac:dyDescent="0.25">
      <c r="A23" s="376"/>
      <c r="B23" s="374"/>
      <c r="C23" s="375"/>
      <c r="D23" s="201"/>
      <c r="E23" s="196">
        <v>0.33329999999999999</v>
      </c>
      <c r="F23" s="196">
        <v>0.33329999999999999</v>
      </c>
      <c r="G23" s="196">
        <v>0.33339999999999997</v>
      </c>
      <c r="H23" s="196"/>
      <c r="I23" s="196"/>
      <c r="J23" s="196"/>
      <c r="K23" s="196"/>
      <c r="L23" s="196"/>
      <c r="M23" s="196"/>
      <c r="N23" s="196"/>
      <c r="O23" s="213"/>
      <c r="P23" s="217">
        <f t="shared" si="2"/>
        <v>1</v>
      </c>
    </row>
    <row r="24" spans="1:16" s="43" customFormat="1" ht="20.25" x14ac:dyDescent="0.25">
      <c r="A24" s="376" t="s">
        <v>147</v>
      </c>
      <c r="B24" s="374" t="str">
        <f>IFERROR(INDEX(Planilha!D:D,MATCH($A24,Planilha!$A:$A,0)),)</f>
        <v>COBERTA/TELHADO</v>
      </c>
      <c r="C24" s="375">
        <f>IFERROR(INDEX(Planilha!I:I,MATCH($A24,Planilha!$A:$A,0)),)</f>
        <v>25347.410000000003</v>
      </c>
      <c r="D24" s="199">
        <f t="shared" ref="D24:H36" si="24">$C24*(D25)</f>
        <v>0</v>
      </c>
      <c r="E24" s="195">
        <f t="shared" si="0"/>
        <v>0</v>
      </c>
      <c r="F24" s="195">
        <f t="shared" si="0"/>
        <v>8448.2917530000013</v>
      </c>
      <c r="G24" s="195">
        <f t="shared" si="0"/>
        <v>8448.2917530000013</v>
      </c>
      <c r="H24" s="195">
        <f t="shared" si="0"/>
        <v>8450.8264940000008</v>
      </c>
      <c r="I24" s="195">
        <f t="shared" si="1"/>
        <v>0</v>
      </c>
      <c r="J24" s="195">
        <f t="shared" ref="J24" si="25">$C24*(J25)</f>
        <v>0</v>
      </c>
      <c r="K24" s="195">
        <f t="shared" ref="K24" si="26">$C24*(K25)</f>
        <v>0</v>
      </c>
      <c r="L24" s="195">
        <f t="shared" ref="L24" si="27">$C24*(L25)</f>
        <v>0</v>
      </c>
      <c r="M24" s="195">
        <f t="shared" ref="M24" si="28">$C24*(M25)</f>
        <v>0</v>
      </c>
      <c r="N24" s="195">
        <f t="shared" ref="N24" si="29">$C24*(N25)</f>
        <v>0</v>
      </c>
      <c r="O24" s="212">
        <f t="shared" ref="O24" si="30">$C24*(O25)</f>
        <v>0</v>
      </c>
      <c r="P24" s="216">
        <f t="shared" si="2"/>
        <v>25347.410000000003</v>
      </c>
    </row>
    <row r="25" spans="1:16" s="43" customFormat="1" ht="20.25" x14ac:dyDescent="0.25">
      <c r="A25" s="376"/>
      <c r="B25" s="374"/>
      <c r="C25" s="375"/>
      <c r="D25" s="201"/>
      <c r="E25" s="196"/>
      <c r="F25" s="196">
        <v>0.33329999999999999</v>
      </c>
      <c r="G25" s="196">
        <v>0.33329999999999999</v>
      </c>
      <c r="H25" s="196">
        <v>0.33339999999999997</v>
      </c>
      <c r="I25" s="196"/>
      <c r="J25" s="196"/>
      <c r="K25" s="196"/>
      <c r="L25" s="196"/>
      <c r="M25" s="196"/>
      <c r="N25" s="196"/>
      <c r="O25" s="213"/>
      <c r="P25" s="217">
        <f t="shared" si="2"/>
        <v>1</v>
      </c>
    </row>
    <row r="26" spans="1:16" s="43" customFormat="1" ht="20.25" x14ac:dyDescent="0.25">
      <c r="A26" s="376" t="s">
        <v>213</v>
      </c>
      <c r="B26" s="374" t="str">
        <f>IFERROR(INDEX(Planilha!D:D,MATCH($A26,Planilha!$A:$A,0)),)</f>
        <v>IMPERMEABILIZAÇÃO</v>
      </c>
      <c r="C26" s="375">
        <f>IFERROR(INDEX(Planilha!I:I,MATCH($A26,Planilha!$A:$A,0)),)</f>
        <v>38737.129999999997</v>
      </c>
      <c r="D26" s="199">
        <f t="shared" si="24"/>
        <v>0</v>
      </c>
      <c r="E26" s="195">
        <f t="shared" si="0"/>
        <v>12911.085428999999</v>
      </c>
      <c r="F26" s="195">
        <f t="shared" si="0"/>
        <v>0</v>
      </c>
      <c r="G26" s="195">
        <f t="shared" si="0"/>
        <v>12911.085428999999</v>
      </c>
      <c r="H26" s="195">
        <f t="shared" si="0"/>
        <v>12914.959141999998</v>
      </c>
      <c r="I26" s="195">
        <f t="shared" si="1"/>
        <v>0</v>
      </c>
      <c r="J26" s="195">
        <f t="shared" ref="J26" si="31">$C26*(J27)</f>
        <v>0</v>
      </c>
      <c r="K26" s="195">
        <f t="shared" ref="K26" si="32">$C26*(K27)</f>
        <v>0</v>
      </c>
      <c r="L26" s="195">
        <f t="shared" ref="L26" si="33">$C26*(L27)</f>
        <v>0</v>
      </c>
      <c r="M26" s="195">
        <f t="shared" ref="M26" si="34">$C26*(M27)</f>
        <v>0</v>
      </c>
      <c r="N26" s="195">
        <f t="shared" ref="N26" si="35">$C26*(N27)</f>
        <v>0</v>
      </c>
      <c r="O26" s="212">
        <f t="shared" ref="O26" si="36">$C26*(O27)</f>
        <v>0</v>
      </c>
      <c r="P26" s="216">
        <f t="shared" si="2"/>
        <v>38737.129999999997</v>
      </c>
    </row>
    <row r="27" spans="1:16" s="43" customFormat="1" ht="20.25" x14ac:dyDescent="0.25">
      <c r="A27" s="376"/>
      <c r="B27" s="374"/>
      <c r="C27" s="375"/>
      <c r="D27" s="201"/>
      <c r="E27" s="196">
        <v>0.33329999999999999</v>
      </c>
      <c r="F27" s="196"/>
      <c r="G27" s="196">
        <v>0.33329999999999999</v>
      </c>
      <c r="H27" s="196">
        <v>0.33339999999999997</v>
      </c>
      <c r="I27" s="196"/>
      <c r="J27" s="196"/>
      <c r="K27" s="196"/>
      <c r="L27" s="196"/>
      <c r="M27" s="196"/>
      <c r="N27" s="196"/>
      <c r="O27" s="213"/>
      <c r="P27" s="217">
        <f t="shared" si="2"/>
        <v>1</v>
      </c>
    </row>
    <row r="28" spans="1:16" s="43" customFormat="1" ht="20.25" x14ac:dyDescent="0.25">
      <c r="A28" s="376" t="s">
        <v>214</v>
      </c>
      <c r="B28" s="374" t="str">
        <f>IFERROR(INDEX(Planilha!D:D,MATCH($A28,Planilha!$A:$A,0)),)</f>
        <v>REVESTIMENTO</v>
      </c>
      <c r="C28" s="375">
        <f>IFERROR(INDEX(Planilha!I:I,MATCH($A28,Planilha!$A:$A,0)),)</f>
        <v>124070.76999999999</v>
      </c>
      <c r="D28" s="199">
        <f t="shared" si="24"/>
        <v>0</v>
      </c>
      <c r="E28" s="195">
        <f t="shared" si="0"/>
        <v>0</v>
      </c>
      <c r="F28" s="195">
        <f t="shared" si="0"/>
        <v>0</v>
      </c>
      <c r="G28" s="195">
        <f t="shared" si="0"/>
        <v>62035.384999999995</v>
      </c>
      <c r="H28" s="195">
        <f t="shared" si="0"/>
        <v>62035.384999999995</v>
      </c>
      <c r="I28" s="195">
        <f t="shared" si="1"/>
        <v>0</v>
      </c>
      <c r="J28" s="195">
        <f t="shared" ref="J28:J54" si="37">$C28*(J29)</f>
        <v>0</v>
      </c>
      <c r="K28" s="195">
        <f t="shared" ref="K28:K54" si="38">$C28*(K29)</f>
        <v>0</v>
      </c>
      <c r="L28" s="195">
        <f t="shared" ref="L28:L54" si="39">$C28*(L29)</f>
        <v>0</v>
      </c>
      <c r="M28" s="195">
        <f t="shared" ref="M28:M54" si="40">$C28*(M29)</f>
        <v>0</v>
      </c>
      <c r="N28" s="195">
        <f t="shared" ref="N28:N54" si="41">$C28*(N29)</f>
        <v>0</v>
      </c>
      <c r="O28" s="212">
        <f t="shared" ref="O28:O54" si="42">$C28*(O29)</f>
        <v>0</v>
      </c>
      <c r="P28" s="216">
        <f t="shared" si="2"/>
        <v>124070.76999999999</v>
      </c>
    </row>
    <row r="29" spans="1:16" s="43" customFormat="1" ht="20.25" x14ac:dyDescent="0.25">
      <c r="A29" s="376"/>
      <c r="B29" s="374"/>
      <c r="C29" s="375"/>
      <c r="D29" s="201"/>
      <c r="E29" s="196"/>
      <c r="F29" s="196"/>
      <c r="G29" s="196">
        <v>0.5</v>
      </c>
      <c r="H29" s="196">
        <v>0.5</v>
      </c>
      <c r="I29" s="196"/>
      <c r="J29" s="196"/>
      <c r="K29" s="196"/>
      <c r="L29" s="196"/>
      <c r="M29" s="196"/>
      <c r="N29" s="196"/>
      <c r="O29" s="213"/>
      <c r="P29" s="217">
        <f t="shared" si="2"/>
        <v>1</v>
      </c>
    </row>
    <row r="30" spans="1:16" s="43" customFormat="1" ht="20.25" x14ac:dyDescent="0.25">
      <c r="A30" s="376" t="s">
        <v>311</v>
      </c>
      <c r="B30" s="374" t="str">
        <f>IFERROR(INDEX(Planilha!D:D,MATCH($A30,Planilha!$A:$A,0)),)</f>
        <v>PINTURA</v>
      </c>
      <c r="C30" s="375">
        <f>IFERROR(INDEX(Planilha!I:I,MATCH($A30,Planilha!$A:$A,0)),)</f>
        <v>29823.079999999998</v>
      </c>
      <c r="D30" s="199">
        <f t="shared" si="24"/>
        <v>0</v>
      </c>
      <c r="E30" s="195">
        <f t="shared" si="0"/>
        <v>0</v>
      </c>
      <c r="F30" s="195">
        <f t="shared" si="0"/>
        <v>0</v>
      </c>
      <c r="G30" s="195">
        <f t="shared" si="0"/>
        <v>0</v>
      </c>
      <c r="H30" s="195">
        <f t="shared" si="0"/>
        <v>29823.079999999998</v>
      </c>
      <c r="I30" s="195">
        <f t="shared" si="1"/>
        <v>0</v>
      </c>
      <c r="J30" s="195">
        <f t="shared" si="37"/>
        <v>0</v>
      </c>
      <c r="K30" s="195">
        <f t="shared" si="38"/>
        <v>0</v>
      </c>
      <c r="L30" s="195">
        <f t="shared" si="39"/>
        <v>0</v>
      </c>
      <c r="M30" s="195">
        <f t="shared" si="40"/>
        <v>0</v>
      </c>
      <c r="N30" s="195">
        <f t="shared" si="41"/>
        <v>0</v>
      </c>
      <c r="O30" s="212">
        <f t="shared" si="42"/>
        <v>0</v>
      </c>
      <c r="P30" s="216">
        <f t="shared" si="2"/>
        <v>29823.079999999998</v>
      </c>
    </row>
    <row r="31" spans="1:16" s="43" customFormat="1" ht="20.25" x14ac:dyDescent="0.25">
      <c r="A31" s="376"/>
      <c r="B31" s="374"/>
      <c r="C31" s="375"/>
      <c r="D31" s="201"/>
      <c r="E31" s="196"/>
      <c r="F31" s="196"/>
      <c r="G31" s="196"/>
      <c r="H31" s="196">
        <v>1</v>
      </c>
      <c r="I31" s="196"/>
      <c r="J31" s="196"/>
      <c r="K31" s="196"/>
      <c r="L31" s="196"/>
      <c r="M31" s="196"/>
      <c r="N31" s="196"/>
      <c r="O31" s="213"/>
      <c r="P31" s="217">
        <f t="shared" si="2"/>
        <v>1</v>
      </c>
    </row>
    <row r="32" spans="1:16" s="43" customFormat="1" ht="20.25" x14ac:dyDescent="0.25">
      <c r="A32" s="376" t="s">
        <v>312</v>
      </c>
      <c r="B32" s="374" t="str">
        <f>IFERROR(INDEX(Planilha!D:D,MATCH($A32,Planilha!$A:$A,0)),)</f>
        <v>ESQUADRIAS</v>
      </c>
      <c r="C32" s="375">
        <f>IFERROR(INDEX(Planilha!I:I,MATCH($A32,Planilha!$A:$A,0)),)</f>
        <v>44769.5</v>
      </c>
      <c r="D32" s="199">
        <f t="shared" si="24"/>
        <v>0</v>
      </c>
      <c r="E32" s="195">
        <f t="shared" si="24"/>
        <v>0</v>
      </c>
      <c r="F32" s="195">
        <f t="shared" si="24"/>
        <v>22384.75</v>
      </c>
      <c r="G32" s="195">
        <f t="shared" si="24"/>
        <v>22384.75</v>
      </c>
      <c r="H32" s="195">
        <f t="shared" si="24"/>
        <v>0</v>
      </c>
      <c r="I32" s="195">
        <f t="shared" ref="H32:I46" si="43">$C32*(I33)</f>
        <v>0</v>
      </c>
      <c r="J32" s="195">
        <f t="shared" si="37"/>
        <v>0</v>
      </c>
      <c r="K32" s="195">
        <f t="shared" si="38"/>
        <v>0</v>
      </c>
      <c r="L32" s="195">
        <f t="shared" si="39"/>
        <v>0</v>
      </c>
      <c r="M32" s="195">
        <f t="shared" si="40"/>
        <v>0</v>
      </c>
      <c r="N32" s="195">
        <f t="shared" si="41"/>
        <v>0</v>
      </c>
      <c r="O32" s="212">
        <f t="shared" si="42"/>
        <v>0</v>
      </c>
      <c r="P32" s="216">
        <f t="shared" si="2"/>
        <v>44769.5</v>
      </c>
    </row>
    <row r="33" spans="1:16" s="43" customFormat="1" ht="20.25" x14ac:dyDescent="0.25">
      <c r="A33" s="376"/>
      <c r="B33" s="374"/>
      <c r="C33" s="375"/>
      <c r="D33" s="201"/>
      <c r="E33" s="196"/>
      <c r="F33" s="196">
        <v>0.5</v>
      </c>
      <c r="G33" s="196">
        <v>0.5</v>
      </c>
      <c r="H33" s="196"/>
      <c r="I33" s="196"/>
      <c r="J33" s="196"/>
      <c r="K33" s="196"/>
      <c r="L33" s="196"/>
      <c r="M33" s="196"/>
      <c r="N33" s="196"/>
      <c r="O33" s="213"/>
      <c r="P33" s="217">
        <f t="shared" si="2"/>
        <v>1</v>
      </c>
    </row>
    <row r="34" spans="1:16" s="43" customFormat="1" ht="20.25" x14ac:dyDescent="0.25">
      <c r="A34" s="376" t="s">
        <v>313</v>
      </c>
      <c r="B34" s="374" t="str">
        <f>IFERROR(INDEX(Planilha!D:D,MATCH($A34,Planilha!$A:$A,0)),)</f>
        <v>INSTALAÇÕES HIDRÁULICAS E ESGOTO</v>
      </c>
      <c r="C34" s="375">
        <f>IFERROR(INDEX(Planilha!I:I,MATCH($A34,Planilha!$A:$A,0)),)</f>
        <v>59338.79</v>
      </c>
      <c r="D34" s="199">
        <f t="shared" si="24"/>
        <v>0</v>
      </c>
      <c r="E34" s="195">
        <f t="shared" si="24"/>
        <v>29669.395</v>
      </c>
      <c r="F34" s="195">
        <f t="shared" si="24"/>
        <v>29669.395</v>
      </c>
      <c r="G34" s="195">
        <f t="shared" si="24"/>
        <v>0</v>
      </c>
      <c r="H34" s="195">
        <f t="shared" si="24"/>
        <v>0</v>
      </c>
      <c r="I34" s="195">
        <f t="shared" si="43"/>
        <v>0</v>
      </c>
      <c r="J34" s="195">
        <f t="shared" si="37"/>
        <v>0</v>
      </c>
      <c r="K34" s="195">
        <f t="shared" si="38"/>
        <v>0</v>
      </c>
      <c r="L34" s="195">
        <f t="shared" si="39"/>
        <v>0</v>
      </c>
      <c r="M34" s="195">
        <f t="shared" si="40"/>
        <v>0</v>
      </c>
      <c r="N34" s="195">
        <f t="shared" si="41"/>
        <v>0</v>
      </c>
      <c r="O34" s="212">
        <f t="shared" si="42"/>
        <v>0</v>
      </c>
      <c r="P34" s="216">
        <f t="shared" si="2"/>
        <v>59338.79</v>
      </c>
    </row>
    <row r="35" spans="1:16" s="43" customFormat="1" ht="20.25" x14ac:dyDescent="0.25">
      <c r="A35" s="376"/>
      <c r="B35" s="374"/>
      <c r="C35" s="375"/>
      <c r="D35" s="201"/>
      <c r="E35" s="196">
        <v>0.5</v>
      </c>
      <c r="F35" s="196">
        <v>0.5</v>
      </c>
      <c r="G35" s="196"/>
      <c r="H35" s="196"/>
      <c r="I35" s="196"/>
      <c r="J35" s="196"/>
      <c r="K35" s="196"/>
      <c r="L35" s="196"/>
      <c r="M35" s="196"/>
      <c r="N35" s="196"/>
      <c r="O35" s="213"/>
      <c r="P35" s="217">
        <f t="shared" si="2"/>
        <v>1</v>
      </c>
    </row>
    <row r="36" spans="1:16" s="43" customFormat="1" ht="20.25" x14ac:dyDescent="0.25">
      <c r="A36" s="376" t="s">
        <v>314</v>
      </c>
      <c r="B36" s="374" t="str">
        <f>IFERROR(INDEX(Planilha!D:D,MATCH($A36,Planilha!$A:$A,0)),)</f>
        <v>INSTALAÇÕES ELÉTRICAS</v>
      </c>
      <c r="C36" s="375">
        <f>IFERROR(INDEX(Planilha!I:I,MATCH($A36,Planilha!$A:$A,0)),)</f>
        <v>76059.66</v>
      </c>
      <c r="D36" s="199">
        <f t="shared" si="24"/>
        <v>0</v>
      </c>
      <c r="E36" s="195">
        <f t="shared" si="24"/>
        <v>0</v>
      </c>
      <c r="F36" s="195">
        <f t="shared" si="24"/>
        <v>38029.83</v>
      </c>
      <c r="G36" s="195">
        <f t="shared" si="24"/>
        <v>38029.83</v>
      </c>
      <c r="H36" s="195">
        <f t="shared" si="24"/>
        <v>0</v>
      </c>
      <c r="I36" s="195">
        <f t="shared" si="43"/>
        <v>0</v>
      </c>
      <c r="J36" s="195">
        <f t="shared" si="37"/>
        <v>0</v>
      </c>
      <c r="K36" s="195">
        <f t="shared" si="38"/>
        <v>0</v>
      </c>
      <c r="L36" s="195">
        <f t="shared" si="39"/>
        <v>0</v>
      </c>
      <c r="M36" s="195">
        <f t="shared" si="40"/>
        <v>0</v>
      </c>
      <c r="N36" s="195">
        <f t="shared" si="41"/>
        <v>0</v>
      </c>
      <c r="O36" s="212">
        <f t="shared" si="42"/>
        <v>0</v>
      </c>
      <c r="P36" s="216">
        <f t="shared" si="2"/>
        <v>76059.66</v>
      </c>
    </row>
    <row r="37" spans="1:16" s="43" customFormat="1" ht="21" thickBot="1" x14ac:dyDescent="0.3">
      <c r="A37" s="376"/>
      <c r="B37" s="374"/>
      <c r="C37" s="375"/>
      <c r="D37" s="201"/>
      <c r="E37" s="196"/>
      <c r="F37" s="196">
        <v>0.5</v>
      </c>
      <c r="G37" s="196">
        <v>0.5</v>
      </c>
      <c r="H37" s="196"/>
      <c r="I37" s="196"/>
      <c r="J37" s="196"/>
      <c r="K37" s="196"/>
      <c r="L37" s="196"/>
      <c r="M37" s="196"/>
      <c r="N37" s="196"/>
      <c r="O37" s="213"/>
      <c r="P37" s="217">
        <f t="shared" si="2"/>
        <v>1</v>
      </c>
    </row>
    <row r="38" spans="1:16" s="43" customFormat="1" ht="20.25" hidden="1" customHeight="1" x14ac:dyDescent="0.25">
      <c r="A38" s="376" t="s">
        <v>315</v>
      </c>
      <c r="B38" s="374">
        <f>IFERROR(INDEX(Planilha!D:D,MATCH($A38,Planilha!$A:$A,0)),)</f>
        <v>0</v>
      </c>
      <c r="C38" s="375">
        <f>IFERROR(INDEX(Planilha!I:I,MATCH($A38,Planilha!$A:$A,0)),)</f>
        <v>0</v>
      </c>
      <c r="D38" s="199">
        <f t="shared" ref="D38:H38" si="44">$C38*(D39)</f>
        <v>0</v>
      </c>
      <c r="E38" s="195">
        <f t="shared" si="44"/>
        <v>0</v>
      </c>
      <c r="F38" s="195">
        <f t="shared" si="44"/>
        <v>0</v>
      </c>
      <c r="G38" s="195">
        <f t="shared" si="44"/>
        <v>0</v>
      </c>
      <c r="H38" s="195">
        <f t="shared" si="44"/>
        <v>0</v>
      </c>
      <c r="I38" s="195">
        <f t="shared" si="43"/>
        <v>0</v>
      </c>
      <c r="J38" s="195">
        <f t="shared" si="37"/>
        <v>0</v>
      </c>
      <c r="K38" s="195">
        <f t="shared" si="38"/>
        <v>0</v>
      </c>
      <c r="L38" s="195">
        <f t="shared" si="39"/>
        <v>0</v>
      </c>
      <c r="M38" s="195">
        <f t="shared" si="40"/>
        <v>0</v>
      </c>
      <c r="N38" s="195">
        <f t="shared" si="41"/>
        <v>0</v>
      </c>
      <c r="O38" s="212">
        <f t="shared" si="42"/>
        <v>0</v>
      </c>
      <c r="P38" s="216">
        <f t="shared" si="2"/>
        <v>0</v>
      </c>
    </row>
    <row r="39" spans="1:16" s="43" customFormat="1" ht="20.25" hidden="1" customHeight="1" x14ac:dyDescent="0.25">
      <c r="A39" s="376"/>
      <c r="B39" s="374"/>
      <c r="C39" s="375"/>
      <c r="D39" s="201"/>
      <c r="E39" s="196"/>
      <c r="F39" s="196"/>
      <c r="G39" s="196">
        <v>0.5</v>
      </c>
      <c r="H39" s="196">
        <v>0.5</v>
      </c>
      <c r="I39" s="196"/>
      <c r="J39" s="196"/>
      <c r="K39" s="196"/>
      <c r="L39" s="196"/>
      <c r="M39" s="196"/>
      <c r="N39" s="196"/>
      <c r="O39" s="213"/>
      <c r="P39" s="217">
        <f t="shared" si="2"/>
        <v>1</v>
      </c>
    </row>
    <row r="40" spans="1:16" s="43" customFormat="1" ht="20.25" hidden="1" customHeight="1" x14ac:dyDescent="0.25">
      <c r="A40" s="376" t="s">
        <v>316</v>
      </c>
      <c r="B40" s="374">
        <f>IFERROR(INDEX(Planilha!D:D,MATCH($A40,Planilha!$A:$A,0)),)</f>
        <v>0</v>
      </c>
      <c r="C40" s="375">
        <f>IFERROR(INDEX(Planilha!I:I,MATCH($A40,Planilha!$A:$A,0)),)</f>
        <v>0</v>
      </c>
      <c r="D40" s="199">
        <f t="shared" ref="D40:H44" si="45">$C40*(D41)</f>
        <v>0</v>
      </c>
      <c r="E40" s="195">
        <f t="shared" si="45"/>
        <v>0</v>
      </c>
      <c r="F40" s="195">
        <f t="shared" si="45"/>
        <v>0</v>
      </c>
      <c r="G40" s="195">
        <f t="shared" si="45"/>
        <v>0</v>
      </c>
      <c r="H40" s="195">
        <f t="shared" si="45"/>
        <v>0</v>
      </c>
      <c r="I40" s="195">
        <f t="shared" si="43"/>
        <v>0</v>
      </c>
      <c r="J40" s="195">
        <f t="shared" si="37"/>
        <v>0</v>
      </c>
      <c r="K40" s="195">
        <f t="shared" si="38"/>
        <v>0</v>
      </c>
      <c r="L40" s="195">
        <f t="shared" si="39"/>
        <v>0</v>
      </c>
      <c r="M40" s="195">
        <f t="shared" si="40"/>
        <v>0</v>
      </c>
      <c r="N40" s="195">
        <f t="shared" si="41"/>
        <v>0</v>
      </c>
      <c r="O40" s="212">
        <f t="shared" si="42"/>
        <v>0</v>
      </c>
      <c r="P40" s="216">
        <f t="shared" si="2"/>
        <v>0</v>
      </c>
    </row>
    <row r="41" spans="1:16" s="43" customFormat="1" ht="20.25" hidden="1" customHeight="1" x14ac:dyDescent="0.25">
      <c r="A41" s="376"/>
      <c r="B41" s="374"/>
      <c r="C41" s="375"/>
      <c r="D41" s="201"/>
      <c r="E41" s="196"/>
      <c r="F41" s="196">
        <v>0.2</v>
      </c>
      <c r="G41" s="196">
        <v>0.6</v>
      </c>
      <c r="H41" s="196">
        <v>0.2</v>
      </c>
      <c r="I41" s="196"/>
      <c r="J41" s="196"/>
      <c r="K41" s="196"/>
      <c r="L41" s="196"/>
      <c r="M41" s="196"/>
      <c r="N41" s="196"/>
      <c r="O41" s="213"/>
      <c r="P41" s="217">
        <f t="shared" si="2"/>
        <v>1</v>
      </c>
    </row>
    <row r="42" spans="1:16" s="43" customFormat="1" ht="20.25" hidden="1" customHeight="1" x14ac:dyDescent="0.25">
      <c r="A42" s="376" t="s">
        <v>317</v>
      </c>
      <c r="B42" s="374">
        <f>IFERROR(INDEX(Planilha!D:D,MATCH($A42,Planilha!$A:$A,0)),)</f>
        <v>0</v>
      </c>
      <c r="C42" s="375">
        <f>IFERROR(INDEX(Planilha!I:I,MATCH($A42,Planilha!$A:$A,0)),)</f>
        <v>0</v>
      </c>
      <c r="D42" s="199">
        <f t="shared" si="45"/>
        <v>0</v>
      </c>
      <c r="E42" s="195">
        <f t="shared" si="45"/>
        <v>0</v>
      </c>
      <c r="F42" s="195">
        <f t="shared" si="45"/>
        <v>0</v>
      </c>
      <c r="G42" s="195">
        <f t="shared" si="45"/>
        <v>0</v>
      </c>
      <c r="H42" s="195">
        <f t="shared" si="45"/>
        <v>0</v>
      </c>
      <c r="I42" s="195">
        <f t="shared" si="43"/>
        <v>0</v>
      </c>
      <c r="J42" s="195">
        <f t="shared" si="37"/>
        <v>0</v>
      </c>
      <c r="K42" s="195">
        <f t="shared" si="38"/>
        <v>0</v>
      </c>
      <c r="L42" s="195">
        <f t="shared" si="39"/>
        <v>0</v>
      </c>
      <c r="M42" s="195">
        <f t="shared" si="40"/>
        <v>0</v>
      </c>
      <c r="N42" s="195">
        <f t="shared" si="41"/>
        <v>0</v>
      </c>
      <c r="O42" s="212">
        <f t="shared" si="42"/>
        <v>0</v>
      </c>
      <c r="P42" s="216">
        <f t="shared" si="2"/>
        <v>0</v>
      </c>
    </row>
    <row r="43" spans="1:16" s="43" customFormat="1" ht="20.25" hidden="1" customHeight="1" x14ac:dyDescent="0.25">
      <c r="A43" s="376"/>
      <c r="B43" s="374"/>
      <c r="C43" s="375"/>
      <c r="D43" s="201"/>
      <c r="E43" s="196"/>
      <c r="F43" s="196"/>
      <c r="G43" s="196">
        <v>0.5</v>
      </c>
      <c r="H43" s="196">
        <v>0.5</v>
      </c>
      <c r="I43" s="196"/>
      <c r="J43" s="196"/>
      <c r="K43" s="196"/>
      <c r="L43" s="196"/>
      <c r="M43" s="196"/>
      <c r="N43" s="196"/>
      <c r="O43" s="213"/>
      <c r="P43" s="217">
        <f t="shared" si="2"/>
        <v>1</v>
      </c>
    </row>
    <row r="44" spans="1:16" s="43" customFormat="1" ht="20.25" hidden="1" customHeight="1" x14ac:dyDescent="0.25">
      <c r="A44" s="376" t="s">
        <v>318</v>
      </c>
      <c r="B44" s="374">
        <f>IFERROR(INDEX(Planilha!D:D,MATCH($A44,Planilha!$A:$A,0)),)</f>
        <v>0</v>
      </c>
      <c r="C44" s="375">
        <f>IFERROR(INDEX(Planilha!I:I,MATCH($A44,Planilha!$A:$A,0)),)</f>
        <v>0</v>
      </c>
      <c r="D44" s="199">
        <f t="shared" si="45"/>
        <v>0</v>
      </c>
      <c r="E44" s="195">
        <f t="shared" si="45"/>
        <v>0</v>
      </c>
      <c r="F44" s="195">
        <f t="shared" si="45"/>
        <v>0</v>
      </c>
      <c r="G44" s="195">
        <f t="shared" si="45"/>
        <v>0</v>
      </c>
      <c r="H44" s="195">
        <f t="shared" si="45"/>
        <v>0</v>
      </c>
      <c r="I44" s="195">
        <f t="shared" si="43"/>
        <v>0</v>
      </c>
      <c r="J44" s="195">
        <f t="shared" si="37"/>
        <v>0</v>
      </c>
      <c r="K44" s="195">
        <f t="shared" si="38"/>
        <v>0</v>
      </c>
      <c r="L44" s="195">
        <f t="shared" si="39"/>
        <v>0</v>
      </c>
      <c r="M44" s="195">
        <f t="shared" si="40"/>
        <v>0</v>
      </c>
      <c r="N44" s="195">
        <f t="shared" si="41"/>
        <v>0</v>
      </c>
      <c r="O44" s="212">
        <f t="shared" si="42"/>
        <v>0</v>
      </c>
      <c r="P44" s="216">
        <f t="shared" si="2"/>
        <v>0</v>
      </c>
    </row>
    <row r="45" spans="1:16" s="43" customFormat="1" ht="21" hidden="1" customHeight="1" thickBot="1" x14ac:dyDescent="0.3">
      <c r="A45" s="376"/>
      <c r="B45" s="374"/>
      <c r="C45" s="375"/>
      <c r="D45" s="203"/>
      <c r="E45" s="204"/>
      <c r="F45" s="204"/>
      <c r="G45" s="204">
        <v>0.5</v>
      </c>
      <c r="H45" s="204">
        <v>0.5</v>
      </c>
      <c r="I45" s="204"/>
      <c r="J45" s="204"/>
      <c r="K45" s="204"/>
      <c r="L45" s="204"/>
      <c r="M45" s="204"/>
      <c r="N45" s="204"/>
      <c r="O45" s="214"/>
      <c r="P45" s="218">
        <f t="shared" si="2"/>
        <v>1</v>
      </c>
    </row>
    <row r="46" spans="1:16" s="43" customFormat="1" ht="21" hidden="1" thickBot="1" x14ac:dyDescent="0.3">
      <c r="A46" s="376" t="s">
        <v>319</v>
      </c>
      <c r="B46" s="374">
        <f>IFERROR(INDEX(Planilha!D:D,MATCH($A46,Planilha!$A:$A,0)),)</f>
        <v>0</v>
      </c>
      <c r="C46" s="375">
        <f>IFERROR(INDEX(Planilha!I:I,MATCH($A46,Planilha!$A:$A,0)),)</f>
        <v>0</v>
      </c>
      <c r="D46" s="206">
        <f>$C46*(D47)</f>
        <v>0</v>
      </c>
      <c r="E46" s="207">
        <f t="shared" ref="E46:G46" si="46">$C46*(E47)</f>
        <v>0</v>
      </c>
      <c r="F46" s="207">
        <f t="shared" si="46"/>
        <v>0</v>
      </c>
      <c r="G46" s="208">
        <f t="shared" si="46"/>
        <v>0</v>
      </c>
      <c r="H46" s="194">
        <f t="shared" si="43"/>
        <v>0</v>
      </c>
      <c r="I46" s="209">
        <f t="shared" si="43"/>
        <v>0</v>
      </c>
      <c r="J46" s="194">
        <f t="shared" si="37"/>
        <v>0</v>
      </c>
      <c r="K46" s="194">
        <f t="shared" si="38"/>
        <v>0</v>
      </c>
      <c r="L46" s="194">
        <f t="shared" si="39"/>
        <v>0</v>
      </c>
      <c r="M46" s="194">
        <f t="shared" si="40"/>
        <v>0</v>
      </c>
      <c r="N46" s="194">
        <f t="shared" si="41"/>
        <v>0</v>
      </c>
      <c r="O46" s="194">
        <f t="shared" si="42"/>
        <v>0</v>
      </c>
      <c r="P46" s="210">
        <f t="shared" si="2"/>
        <v>0</v>
      </c>
    </row>
    <row r="47" spans="1:16" s="43" customFormat="1" ht="21" hidden="1" thickBot="1" x14ac:dyDescent="0.3">
      <c r="A47" s="376"/>
      <c r="B47" s="374"/>
      <c r="C47" s="375"/>
      <c r="D47" s="201"/>
      <c r="E47" s="196"/>
      <c r="F47" s="196">
        <v>0.5</v>
      </c>
      <c r="G47" s="202">
        <v>0.5</v>
      </c>
      <c r="H47" s="193"/>
      <c r="I47" s="150"/>
      <c r="J47" s="91"/>
      <c r="K47" s="91"/>
      <c r="L47" s="91"/>
      <c r="M47" s="91"/>
      <c r="N47" s="91"/>
      <c r="O47" s="91"/>
      <c r="P47" s="92">
        <f t="shared" si="2"/>
        <v>1</v>
      </c>
    </row>
    <row r="48" spans="1:16" s="43" customFormat="1" ht="20.25" hidden="1" x14ac:dyDescent="0.25">
      <c r="A48" s="376" t="s">
        <v>320</v>
      </c>
      <c r="B48" s="374">
        <f>IFERROR(INDEX(Planilha!D:D,MATCH($A48,Planilha!$A:$A,0)),)</f>
        <v>0</v>
      </c>
      <c r="C48" s="375">
        <f>IFERROR(INDEX(Planilha!I:I,MATCH($A48,Planilha!$A:$A,0)),)</f>
        <v>0</v>
      </c>
      <c r="D48" s="199">
        <f t="shared" ref="D48:I54" si="47">$C48*(D49)</f>
        <v>0</v>
      </c>
      <c r="E48" s="195">
        <f t="shared" si="47"/>
        <v>0</v>
      </c>
      <c r="F48" s="195">
        <f t="shared" si="47"/>
        <v>0</v>
      </c>
      <c r="G48" s="200">
        <f t="shared" si="47"/>
        <v>0</v>
      </c>
      <c r="H48" s="90">
        <f t="shared" si="47"/>
        <v>0</v>
      </c>
      <c r="I48" s="149">
        <f t="shared" si="47"/>
        <v>0</v>
      </c>
      <c r="J48" s="90">
        <f t="shared" si="37"/>
        <v>0</v>
      </c>
      <c r="K48" s="90">
        <f t="shared" si="38"/>
        <v>0</v>
      </c>
      <c r="L48" s="90">
        <f t="shared" si="39"/>
        <v>0</v>
      </c>
      <c r="M48" s="90">
        <f t="shared" si="40"/>
        <v>0</v>
      </c>
      <c r="N48" s="90">
        <f t="shared" si="41"/>
        <v>0</v>
      </c>
      <c r="O48" s="90">
        <f t="shared" si="42"/>
        <v>0</v>
      </c>
      <c r="P48" s="93">
        <f t="shared" ref="P48:P79" si="48">SUM(D48:O48)</f>
        <v>0</v>
      </c>
    </row>
    <row r="49" spans="1:16" s="43" customFormat="1" ht="21" hidden="1" thickBot="1" x14ac:dyDescent="0.3">
      <c r="A49" s="376"/>
      <c r="B49" s="374"/>
      <c r="C49" s="375"/>
      <c r="D49" s="201"/>
      <c r="E49" s="196"/>
      <c r="F49" s="196"/>
      <c r="G49" s="202">
        <v>1</v>
      </c>
      <c r="H49" s="193"/>
      <c r="I49" s="150"/>
      <c r="J49" s="91"/>
      <c r="K49" s="91"/>
      <c r="L49" s="91"/>
      <c r="M49" s="91"/>
      <c r="N49" s="91"/>
      <c r="O49" s="91"/>
      <c r="P49" s="92">
        <f t="shared" si="48"/>
        <v>1</v>
      </c>
    </row>
    <row r="50" spans="1:16" s="43" customFormat="1" ht="20.25" hidden="1" x14ac:dyDescent="0.25">
      <c r="A50" s="376" t="s">
        <v>321</v>
      </c>
      <c r="B50" s="374">
        <f>IFERROR(INDEX(Planilha!D:D,MATCH($A50,Planilha!$A:$A,0)),)</f>
        <v>0</v>
      </c>
      <c r="C50" s="375">
        <f>IFERROR(INDEX(Planilha!I:I,MATCH($A50,Planilha!$A:$A,0)),)</f>
        <v>0</v>
      </c>
      <c r="D50" s="199">
        <f t="shared" ref="D50:G50" si="49">$C50*(D51)</f>
        <v>0</v>
      </c>
      <c r="E50" s="195">
        <f t="shared" si="49"/>
        <v>0</v>
      </c>
      <c r="F50" s="195">
        <f t="shared" si="49"/>
        <v>0</v>
      </c>
      <c r="G50" s="200">
        <f t="shared" si="49"/>
        <v>0</v>
      </c>
      <c r="H50" s="90">
        <f t="shared" si="47"/>
        <v>0</v>
      </c>
      <c r="I50" s="149">
        <f t="shared" si="47"/>
        <v>0</v>
      </c>
      <c r="J50" s="90">
        <f t="shared" si="37"/>
        <v>0</v>
      </c>
      <c r="K50" s="90">
        <f t="shared" si="38"/>
        <v>0</v>
      </c>
      <c r="L50" s="90">
        <f t="shared" si="39"/>
        <v>0</v>
      </c>
      <c r="M50" s="90">
        <f t="shared" si="40"/>
        <v>0</v>
      </c>
      <c r="N50" s="90">
        <f t="shared" si="41"/>
        <v>0</v>
      </c>
      <c r="O50" s="90">
        <f t="shared" si="42"/>
        <v>0</v>
      </c>
      <c r="P50" s="93">
        <f t="shared" si="48"/>
        <v>0</v>
      </c>
    </row>
    <row r="51" spans="1:16" s="43" customFormat="1" ht="21" hidden="1" thickBot="1" x14ac:dyDescent="0.3">
      <c r="A51" s="376"/>
      <c r="B51" s="374"/>
      <c r="C51" s="375"/>
      <c r="D51" s="201"/>
      <c r="E51" s="196"/>
      <c r="F51" s="196">
        <v>0.5</v>
      </c>
      <c r="G51" s="202">
        <v>0.5</v>
      </c>
      <c r="H51" s="193"/>
      <c r="I51" s="150"/>
      <c r="J51" s="91"/>
      <c r="K51" s="91"/>
      <c r="L51" s="91"/>
      <c r="M51" s="91"/>
      <c r="N51" s="91"/>
      <c r="O51" s="91"/>
      <c r="P51" s="92">
        <f t="shared" si="48"/>
        <v>1</v>
      </c>
    </row>
    <row r="52" spans="1:16" s="43" customFormat="1" ht="20.25" hidden="1" x14ac:dyDescent="0.25">
      <c r="A52" s="376" t="s">
        <v>322</v>
      </c>
      <c r="B52" s="374">
        <f>IFERROR(INDEX(Planilha!D:D,MATCH($A52,Planilha!$A:$A,0)),)</f>
        <v>0</v>
      </c>
      <c r="C52" s="375">
        <f>IFERROR(INDEX(Planilha!I:I,MATCH($A52,Planilha!$A:$A,0)),)</f>
        <v>0</v>
      </c>
      <c r="D52" s="199">
        <f t="shared" ref="D52:G52" si="50">$C52*(D53)</f>
        <v>0</v>
      </c>
      <c r="E52" s="195">
        <f t="shared" si="50"/>
        <v>0</v>
      </c>
      <c r="F52" s="195">
        <f t="shared" si="50"/>
        <v>0</v>
      </c>
      <c r="G52" s="200">
        <f t="shared" si="50"/>
        <v>0</v>
      </c>
      <c r="H52" s="90">
        <f t="shared" si="47"/>
        <v>0</v>
      </c>
      <c r="I52" s="149">
        <f t="shared" si="47"/>
        <v>0</v>
      </c>
      <c r="J52" s="90">
        <f t="shared" si="37"/>
        <v>0</v>
      </c>
      <c r="K52" s="90">
        <f t="shared" si="38"/>
        <v>0</v>
      </c>
      <c r="L52" s="90">
        <f t="shared" si="39"/>
        <v>0</v>
      </c>
      <c r="M52" s="90">
        <f t="shared" si="40"/>
        <v>0</v>
      </c>
      <c r="N52" s="90">
        <f t="shared" si="41"/>
        <v>0</v>
      </c>
      <c r="O52" s="90">
        <f t="shared" si="42"/>
        <v>0</v>
      </c>
      <c r="P52" s="93">
        <f t="shared" si="48"/>
        <v>0</v>
      </c>
    </row>
    <row r="53" spans="1:16" s="43" customFormat="1" ht="21" hidden="1" thickBot="1" x14ac:dyDescent="0.3">
      <c r="A53" s="376"/>
      <c r="B53" s="374"/>
      <c r="C53" s="375"/>
      <c r="D53" s="201">
        <v>0.25</v>
      </c>
      <c r="E53" s="196">
        <v>0.25</v>
      </c>
      <c r="F53" s="196">
        <v>0.25</v>
      </c>
      <c r="G53" s="202">
        <v>0.25</v>
      </c>
      <c r="H53" s="193"/>
      <c r="I53" s="150"/>
      <c r="J53" s="91"/>
      <c r="K53" s="91"/>
      <c r="L53" s="91"/>
      <c r="M53" s="91"/>
      <c r="N53" s="91"/>
      <c r="O53" s="91"/>
      <c r="P53" s="92">
        <f t="shared" si="48"/>
        <v>1</v>
      </c>
    </row>
    <row r="54" spans="1:16" s="43" customFormat="1" ht="20.25" hidden="1" x14ac:dyDescent="0.25">
      <c r="A54" s="376" t="s">
        <v>323</v>
      </c>
      <c r="B54" s="374">
        <f>IFERROR(INDEX(Planilha!D:D,MATCH($A54,Planilha!$A:$A,0)),)</f>
        <v>0</v>
      </c>
      <c r="C54" s="375">
        <f>IFERROR(INDEX(Planilha!I:I,MATCH($A54,Planilha!$A:$A,0)),)</f>
        <v>0</v>
      </c>
      <c r="D54" s="199">
        <f t="shared" ref="D54:G54" si="51">$C54*(D55)</f>
        <v>0</v>
      </c>
      <c r="E54" s="195">
        <f t="shared" si="51"/>
        <v>0</v>
      </c>
      <c r="F54" s="195">
        <f t="shared" si="51"/>
        <v>0</v>
      </c>
      <c r="G54" s="200">
        <f t="shared" si="51"/>
        <v>0</v>
      </c>
      <c r="H54" s="90">
        <f t="shared" si="47"/>
        <v>0</v>
      </c>
      <c r="I54" s="149">
        <f t="shared" si="47"/>
        <v>0</v>
      </c>
      <c r="J54" s="90">
        <f t="shared" si="37"/>
        <v>0</v>
      </c>
      <c r="K54" s="90">
        <f t="shared" si="38"/>
        <v>0</v>
      </c>
      <c r="L54" s="90">
        <f t="shared" si="39"/>
        <v>0</v>
      </c>
      <c r="M54" s="90">
        <f t="shared" si="40"/>
        <v>0</v>
      </c>
      <c r="N54" s="90">
        <f t="shared" si="41"/>
        <v>0</v>
      </c>
      <c r="O54" s="90">
        <f t="shared" si="42"/>
        <v>0</v>
      </c>
      <c r="P54" s="93">
        <f t="shared" si="48"/>
        <v>0</v>
      </c>
    </row>
    <row r="55" spans="1:16" s="43" customFormat="1" ht="21" hidden="1" thickBot="1" x14ac:dyDescent="0.3">
      <c r="A55" s="376"/>
      <c r="B55" s="374"/>
      <c r="C55" s="375"/>
      <c r="D55" s="203"/>
      <c r="E55" s="204"/>
      <c r="F55" s="204"/>
      <c r="G55" s="205">
        <v>1</v>
      </c>
      <c r="H55" s="193"/>
      <c r="I55" s="150"/>
      <c r="J55" s="91"/>
      <c r="K55" s="91"/>
      <c r="L55" s="91"/>
      <c r="M55" s="91"/>
      <c r="N55" s="91"/>
      <c r="O55" s="91"/>
      <c r="P55" s="92">
        <f t="shared" si="48"/>
        <v>1</v>
      </c>
    </row>
    <row r="56" spans="1:16" s="43" customFormat="1" ht="21" hidden="1" thickBot="1" x14ac:dyDescent="0.3">
      <c r="A56" s="376" t="s">
        <v>324</v>
      </c>
      <c r="B56" s="374">
        <f>IFERROR(INDEX(Planilha!D:D,MATCH($A56,Planilha!$A:$A,0)),)</f>
        <v>0</v>
      </c>
      <c r="C56" s="383">
        <f>IFERROR(INDEX(Planilha!I:I,MATCH($A56,Planilha!$A:$A,0)),)</f>
        <v>0</v>
      </c>
      <c r="D56" s="194">
        <f t="shared" ref="D56:I56" si="52">$C56*(D57)</f>
        <v>0</v>
      </c>
      <c r="E56" s="194">
        <f t="shared" si="52"/>
        <v>0</v>
      </c>
      <c r="F56" s="194">
        <f t="shared" si="52"/>
        <v>0</v>
      </c>
      <c r="G56" s="194">
        <f t="shared" si="52"/>
        <v>0</v>
      </c>
      <c r="H56" s="90">
        <f t="shared" si="52"/>
        <v>0</v>
      </c>
      <c r="I56" s="90">
        <f t="shared" si="52"/>
        <v>0</v>
      </c>
      <c r="J56" s="90">
        <f t="shared" ref="J56:J94" si="53">$C56*(J57)</f>
        <v>0</v>
      </c>
      <c r="K56" s="90">
        <f t="shared" ref="K56:K94" si="54">$C56*(K57)</f>
        <v>0</v>
      </c>
      <c r="L56" s="90">
        <f t="shared" ref="L56:L94" si="55">$C56*(L57)</f>
        <v>0</v>
      </c>
      <c r="M56" s="90">
        <f t="shared" ref="M56:M94" si="56">$C56*(M57)</f>
        <v>0</v>
      </c>
      <c r="N56" s="90">
        <f t="shared" ref="N56:N94" si="57">$C56*(N57)</f>
        <v>0</v>
      </c>
      <c r="O56" s="90">
        <f t="shared" ref="O56:O94" si="58">$C56*(O57)</f>
        <v>0</v>
      </c>
      <c r="P56" s="93">
        <f t="shared" si="48"/>
        <v>0</v>
      </c>
    </row>
    <row r="57" spans="1:16" s="43" customFormat="1" ht="21" hidden="1" thickBot="1" x14ac:dyDescent="0.3">
      <c r="A57" s="376"/>
      <c r="B57" s="374"/>
      <c r="C57" s="383"/>
      <c r="D57" s="91"/>
      <c r="E57" s="91"/>
      <c r="F57" s="91"/>
      <c r="G57" s="91"/>
      <c r="H57" s="91">
        <v>0.3</v>
      </c>
      <c r="I57" s="91">
        <v>0.2</v>
      </c>
      <c r="J57" s="91"/>
      <c r="K57" s="91"/>
      <c r="L57" s="91"/>
      <c r="M57" s="91"/>
      <c r="N57" s="91"/>
      <c r="O57" s="91"/>
      <c r="P57" s="94">
        <f t="shared" si="48"/>
        <v>0.5</v>
      </c>
    </row>
    <row r="58" spans="1:16" s="43" customFormat="1" ht="20.25" hidden="1" x14ac:dyDescent="0.25">
      <c r="A58" s="376" t="s">
        <v>325</v>
      </c>
      <c r="B58" s="374">
        <f>IFERROR(INDEX(Planilha!D:D,MATCH($A58,Planilha!$A:$A,0)),)</f>
        <v>0</v>
      </c>
      <c r="C58" s="383">
        <f>IFERROR(INDEX(Planilha!I:I,MATCH($A58,Planilha!$A:$A,0)),)</f>
        <v>0</v>
      </c>
      <c r="D58" s="90">
        <f t="shared" ref="D58:I58" si="59">$C58*(D59)</f>
        <v>0</v>
      </c>
      <c r="E58" s="90">
        <f t="shared" si="59"/>
        <v>0</v>
      </c>
      <c r="F58" s="90">
        <f t="shared" si="59"/>
        <v>0</v>
      </c>
      <c r="G58" s="90">
        <f t="shared" si="59"/>
        <v>0</v>
      </c>
      <c r="H58" s="90">
        <f t="shared" si="59"/>
        <v>0</v>
      </c>
      <c r="I58" s="90">
        <f t="shared" si="59"/>
        <v>0</v>
      </c>
      <c r="J58" s="90">
        <f t="shared" si="53"/>
        <v>0</v>
      </c>
      <c r="K58" s="90">
        <f t="shared" si="54"/>
        <v>0</v>
      </c>
      <c r="L58" s="90">
        <f t="shared" si="55"/>
        <v>0</v>
      </c>
      <c r="M58" s="90">
        <f t="shared" si="56"/>
        <v>0</v>
      </c>
      <c r="N58" s="90">
        <f t="shared" si="57"/>
        <v>0</v>
      </c>
      <c r="O58" s="90">
        <f t="shared" si="58"/>
        <v>0</v>
      </c>
      <c r="P58" s="95">
        <f t="shared" si="48"/>
        <v>0</v>
      </c>
    </row>
    <row r="59" spans="1:16" s="43" customFormat="1" ht="21" hidden="1" thickBot="1" x14ac:dyDescent="0.3">
      <c r="A59" s="376"/>
      <c r="B59" s="374"/>
      <c r="C59" s="383"/>
      <c r="D59" s="91"/>
      <c r="E59" s="91"/>
      <c r="F59" s="91"/>
      <c r="G59" s="91"/>
      <c r="H59" s="91">
        <v>0.4</v>
      </c>
      <c r="I59" s="91">
        <v>0.6</v>
      </c>
      <c r="J59" s="91"/>
      <c r="K59" s="91"/>
      <c r="L59" s="91"/>
      <c r="M59" s="91"/>
      <c r="N59" s="91"/>
      <c r="O59" s="91"/>
      <c r="P59" s="96">
        <f t="shared" si="48"/>
        <v>1</v>
      </c>
    </row>
    <row r="60" spans="1:16" s="43" customFormat="1" ht="20.25" hidden="1" x14ac:dyDescent="0.25">
      <c r="A60" s="376"/>
      <c r="B60" s="374">
        <f>IFERROR(INDEX(Planilha!D:D,MATCH($A60,Planilha!$A:$A,0)),)</f>
        <v>0</v>
      </c>
      <c r="C60" s="383">
        <f>IFERROR(INDEX(Planilha!I:I,MATCH($A60,Planilha!$A:$A,0)),)</f>
        <v>0</v>
      </c>
      <c r="D60" s="90">
        <f t="shared" ref="D60:D94" si="60">$C60*(D61)</f>
        <v>0</v>
      </c>
      <c r="E60" s="90">
        <f t="shared" ref="E60:E94" si="61">$C60*(E61)</f>
        <v>0</v>
      </c>
      <c r="F60" s="90">
        <f t="shared" ref="F60:F94" si="62">$C60*(F61)</f>
        <v>0</v>
      </c>
      <c r="G60" s="90">
        <f t="shared" ref="G60:G94" si="63">$C60*(G61)</f>
        <v>0</v>
      </c>
      <c r="H60" s="90">
        <f t="shared" ref="H60:H94" si="64">$C60*(H61)</f>
        <v>0</v>
      </c>
      <c r="I60" s="90">
        <f t="shared" ref="I60:I94" si="65">$C60*(I61)</f>
        <v>0</v>
      </c>
      <c r="J60" s="90">
        <f t="shared" si="53"/>
        <v>0</v>
      </c>
      <c r="K60" s="90">
        <f t="shared" si="54"/>
        <v>0</v>
      </c>
      <c r="L60" s="90">
        <f t="shared" si="55"/>
        <v>0</v>
      </c>
      <c r="M60" s="90">
        <f t="shared" si="56"/>
        <v>0</v>
      </c>
      <c r="N60" s="90">
        <f t="shared" si="57"/>
        <v>0</v>
      </c>
      <c r="O60" s="90">
        <f t="shared" si="58"/>
        <v>0</v>
      </c>
      <c r="P60" s="97">
        <f t="shared" si="48"/>
        <v>0</v>
      </c>
    </row>
    <row r="61" spans="1:16" s="43" customFormat="1" ht="21" hidden="1" thickBot="1" x14ac:dyDescent="0.3">
      <c r="A61" s="376"/>
      <c r="B61" s="374"/>
      <c r="C61" s="383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6">
        <f t="shared" si="48"/>
        <v>0</v>
      </c>
    </row>
    <row r="62" spans="1:16" s="43" customFormat="1" ht="20.25" hidden="1" x14ac:dyDescent="0.25">
      <c r="A62" s="376">
        <v>0</v>
      </c>
      <c r="B62" s="374">
        <f>IFERROR(INDEX(Planilha!D:D,MATCH($A62,Planilha!$A:$A,0)),)</f>
        <v>0</v>
      </c>
      <c r="C62" s="383">
        <f>IFERROR(INDEX(Planilha!I:I,MATCH($A62,Planilha!$A:$A,0)),)</f>
        <v>0</v>
      </c>
      <c r="D62" s="90">
        <f t="shared" si="60"/>
        <v>0</v>
      </c>
      <c r="E62" s="90">
        <f t="shared" si="61"/>
        <v>0</v>
      </c>
      <c r="F62" s="90">
        <f t="shared" si="62"/>
        <v>0</v>
      </c>
      <c r="G62" s="90">
        <f t="shared" si="63"/>
        <v>0</v>
      </c>
      <c r="H62" s="90">
        <f t="shared" si="64"/>
        <v>0</v>
      </c>
      <c r="I62" s="90">
        <f t="shared" si="65"/>
        <v>0</v>
      </c>
      <c r="J62" s="90">
        <f t="shared" si="53"/>
        <v>0</v>
      </c>
      <c r="K62" s="90">
        <f t="shared" si="54"/>
        <v>0</v>
      </c>
      <c r="L62" s="90">
        <f t="shared" si="55"/>
        <v>0</v>
      </c>
      <c r="M62" s="90">
        <f t="shared" si="56"/>
        <v>0</v>
      </c>
      <c r="N62" s="90">
        <f t="shared" si="57"/>
        <v>0</v>
      </c>
      <c r="O62" s="90">
        <f t="shared" si="58"/>
        <v>0</v>
      </c>
      <c r="P62" s="97">
        <f t="shared" si="48"/>
        <v>0</v>
      </c>
    </row>
    <row r="63" spans="1:16" s="43" customFormat="1" ht="21" hidden="1" thickBot="1" x14ac:dyDescent="0.3">
      <c r="A63" s="376"/>
      <c r="B63" s="374"/>
      <c r="C63" s="383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6">
        <f t="shared" si="48"/>
        <v>0</v>
      </c>
    </row>
    <row r="64" spans="1:16" s="55" customFormat="1" ht="20.25" hidden="1" x14ac:dyDescent="0.25">
      <c r="A64" s="376">
        <v>0</v>
      </c>
      <c r="B64" s="374">
        <f>IFERROR(INDEX(Planilha!D:D,MATCH($A64,Planilha!$A:$A,0)),)</f>
        <v>0</v>
      </c>
      <c r="C64" s="383">
        <f>IFERROR(INDEX(Planilha!I:I,MATCH($A64,Planilha!$A:$A,0)),)</f>
        <v>0</v>
      </c>
      <c r="D64" s="90">
        <f t="shared" si="60"/>
        <v>0</v>
      </c>
      <c r="E64" s="90">
        <f t="shared" si="61"/>
        <v>0</v>
      </c>
      <c r="F64" s="90">
        <f t="shared" si="62"/>
        <v>0</v>
      </c>
      <c r="G64" s="90">
        <f t="shared" si="63"/>
        <v>0</v>
      </c>
      <c r="H64" s="90">
        <f t="shared" si="64"/>
        <v>0</v>
      </c>
      <c r="I64" s="90">
        <f t="shared" si="65"/>
        <v>0</v>
      </c>
      <c r="J64" s="90">
        <f t="shared" si="53"/>
        <v>0</v>
      </c>
      <c r="K64" s="90">
        <f t="shared" si="54"/>
        <v>0</v>
      </c>
      <c r="L64" s="90">
        <f t="shared" si="55"/>
        <v>0</v>
      </c>
      <c r="M64" s="90">
        <f t="shared" si="56"/>
        <v>0</v>
      </c>
      <c r="N64" s="90">
        <f t="shared" si="57"/>
        <v>0</v>
      </c>
      <c r="O64" s="90">
        <f t="shared" si="58"/>
        <v>0</v>
      </c>
      <c r="P64" s="97">
        <f t="shared" si="48"/>
        <v>0</v>
      </c>
    </row>
    <row r="65" spans="1:16" s="55" customFormat="1" ht="21" hidden="1" thickBot="1" x14ac:dyDescent="0.3">
      <c r="A65" s="376"/>
      <c r="B65" s="374"/>
      <c r="C65" s="383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6">
        <f t="shared" si="48"/>
        <v>0</v>
      </c>
    </row>
    <row r="66" spans="1:16" s="43" customFormat="1" ht="20.25" hidden="1" x14ac:dyDescent="0.25">
      <c r="A66" s="376">
        <v>0</v>
      </c>
      <c r="B66" s="374">
        <f>IFERROR(INDEX(Planilha!D:D,MATCH($A66,Planilha!$A:$A,0)),)</f>
        <v>0</v>
      </c>
      <c r="C66" s="383">
        <f>IFERROR(INDEX(Planilha!I:I,MATCH($A66,Planilha!$A:$A,0)),)</f>
        <v>0</v>
      </c>
      <c r="D66" s="90">
        <f t="shared" si="60"/>
        <v>0</v>
      </c>
      <c r="E66" s="90">
        <f t="shared" si="61"/>
        <v>0</v>
      </c>
      <c r="F66" s="90">
        <f t="shared" si="62"/>
        <v>0</v>
      </c>
      <c r="G66" s="90">
        <f t="shared" si="63"/>
        <v>0</v>
      </c>
      <c r="H66" s="90">
        <f t="shared" si="64"/>
        <v>0</v>
      </c>
      <c r="I66" s="90">
        <f t="shared" si="65"/>
        <v>0</v>
      </c>
      <c r="J66" s="90">
        <f t="shared" si="53"/>
        <v>0</v>
      </c>
      <c r="K66" s="90">
        <f t="shared" si="54"/>
        <v>0</v>
      </c>
      <c r="L66" s="90">
        <f t="shared" si="55"/>
        <v>0</v>
      </c>
      <c r="M66" s="90">
        <f t="shared" si="56"/>
        <v>0</v>
      </c>
      <c r="N66" s="90">
        <f t="shared" si="57"/>
        <v>0</v>
      </c>
      <c r="O66" s="90">
        <f t="shared" si="58"/>
        <v>0</v>
      </c>
      <c r="P66" s="97">
        <f t="shared" si="48"/>
        <v>0</v>
      </c>
    </row>
    <row r="67" spans="1:16" s="43" customFormat="1" ht="21" hidden="1" thickBot="1" x14ac:dyDescent="0.3">
      <c r="A67" s="376"/>
      <c r="B67" s="374"/>
      <c r="C67" s="383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6">
        <f t="shared" si="48"/>
        <v>0</v>
      </c>
    </row>
    <row r="68" spans="1:16" s="43" customFormat="1" ht="20.25" hidden="1" x14ac:dyDescent="0.25">
      <c r="A68" s="376">
        <v>0</v>
      </c>
      <c r="B68" s="374">
        <f>IFERROR(INDEX(Planilha!D:D,MATCH($A68,Planilha!$A:$A,0)),)</f>
        <v>0</v>
      </c>
      <c r="C68" s="383">
        <f>IFERROR(INDEX(Planilha!I:I,MATCH($A68,Planilha!$A:$A,0)),)</f>
        <v>0</v>
      </c>
      <c r="D68" s="90">
        <f t="shared" si="60"/>
        <v>0</v>
      </c>
      <c r="E68" s="90">
        <f t="shared" si="61"/>
        <v>0</v>
      </c>
      <c r="F68" s="90">
        <f t="shared" si="62"/>
        <v>0</v>
      </c>
      <c r="G68" s="90">
        <f t="shared" si="63"/>
        <v>0</v>
      </c>
      <c r="H68" s="90">
        <f t="shared" si="64"/>
        <v>0</v>
      </c>
      <c r="I68" s="90">
        <f t="shared" si="65"/>
        <v>0</v>
      </c>
      <c r="J68" s="90">
        <f t="shared" si="53"/>
        <v>0</v>
      </c>
      <c r="K68" s="90">
        <f t="shared" si="54"/>
        <v>0</v>
      </c>
      <c r="L68" s="90">
        <f t="shared" si="55"/>
        <v>0</v>
      </c>
      <c r="M68" s="90">
        <f t="shared" si="56"/>
        <v>0</v>
      </c>
      <c r="N68" s="90">
        <f t="shared" si="57"/>
        <v>0</v>
      </c>
      <c r="O68" s="90">
        <f t="shared" si="58"/>
        <v>0</v>
      </c>
      <c r="P68" s="97">
        <f t="shared" si="48"/>
        <v>0</v>
      </c>
    </row>
    <row r="69" spans="1:16" s="43" customFormat="1" ht="21" hidden="1" thickBot="1" x14ac:dyDescent="0.3">
      <c r="A69" s="376"/>
      <c r="B69" s="374"/>
      <c r="C69" s="383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6">
        <f t="shared" si="48"/>
        <v>0</v>
      </c>
    </row>
    <row r="70" spans="1:16" s="43" customFormat="1" ht="20.25" hidden="1" x14ac:dyDescent="0.25">
      <c r="A70" s="376">
        <v>0</v>
      </c>
      <c r="B70" s="374">
        <f>IFERROR(INDEX(Planilha!D:D,MATCH($A70,Planilha!$A:$A,0)),)</f>
        <v>0</v>
      </c>
      <c r="C70" s="383">
        <f>IFERROR(INDEX(Planilha!I:I,MATCH($A70,Planilha!$A:$A,0)),)</f>
        <v>0</v>
      </c>
      <c r="D70" s="90">
        <f t="shared" si="60"/>
        <v>0</v>
      </c>
      <c r="E70" s="90">
        <f t="shared" si="61"/>
        <v>0</v>
      </c>
      <c r="F70" s="90">
        <f t="shared" si="62"/>
        <v>0</v>
      </c>
      <c r="G70" s="90">
        <f t="shared" si="63"/>
        <v>0</v>
      </c>
      <c r="H70" s="90">
        <f t="shared" si="64"/>
        <v>0</v>
      </c>
      <c r="I70" s="90">
        <f t="shared" si="65"/>
        <v>0</v>
      </c>
      <c r="J70" s="90">
        <f t="shared" si="53"/>
        <v>0</v>
      </c>
      <c r="K70" s="90">
        <f t="shared" si="54"/>
        <v>0</v>
      </c>
      <c r="L70" s="90">
        <f t="shared" si="55"/>
        <v>0</v>
      </c>
      <c r="M70" s="90">
        <f t="shared" si="56"/>
        <v>0</v>
      </c>
      <c r="N70" s="90">
        <f t="shared" si="57"/>
        <v>0</v>
      </c>
      <c r="O70" s="90">
        <f t="shared" si="58"/>
        <v>0</v>
      </c>
      <c r="P70" s="97">
        <f t="shared" si="48"/>
        <v>0</v>
      </c>
    </row>
    <row r="71" spans="1:16" s="43" customFormat="1" ht="21" hidden="1" thickBot="1" x14ac:dyDescent="0.3">
      <c r="A71" s="376"/>
      <c r="B71" s="374"/>
      <c r="C71" s="383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6">
        <f t="shared" si="48"/>
        <v>0</v>
      </c>
    </row>
    <row r="72" spans="1:16" s="43" customFormat="1" ht="20.25" hidden="1" x14ac:dyDescent="0.25">
      <c r="A72" s="376">
        <v>0</v>
      </c>
      <c r="B72" s="374">
        <f>IFERROR(INDEX(Planilha!D:D,MATCH($A72,Planilha!$A:$A,0)),)</f>
        <v>0</v>
      </c>
      <c r="C72" s="383">
        <f>IFERROR(INDEX(Planilha!I:I,MATCH($A72,Planilha!$A:$A,0)),)</f>
        <v>0</v>
      </c>
      <c r="D72" s="90">
        <f t="shared" si="60"/>
        <v>0</v>
      </c>
      <c r="E72" s="90">
        <f t="shared" si="61"/>
        <v>0</v>
      </c>
      <c r="F72" s="90">
        <f t="shared" si="62"/>
        <v>0</v>
      </c>
      <c r="G72" s="90">
        <f t="shared" si="63"/>
        <v>0</v>
      </c>
      <c r="H72" s="90">
        <f t="shared" si="64"/>
        <v>0</v>
      </c>
      <c r="I72" s="90">
        <f t="shared" si="65"/>
        <v>0</v>
      </c>
      <c r="J72" s="90">
        <f t="shared" si="53"/>
        <v>0</v>
      </c>
      <c r="K72" s="90">
        <f t="shared" si="54"/>
        <v>0</v>
      </c>
      <c r="L72" s="90">
        <f t="shared" si="55"/>
        <v>0</v>
      </c>
      <c r="M72" s="90">
        <f t="shared" si="56"/>
        <v>0</v>
      </c>
      <c r="N72" s="90">
        <f t="shared" si="57"/>
        <v>0</v>
      </c>
      <c r="O72" s="90">
        <f t="shared" si="58"/>
        <v>0</v>
      </c>
      <c r="P72" s="97">
        <f t="shared" si="48"/>
        <v>0</v>
      </c>
    </row>
    <row r="73" spans="1:16" s="43" customFormat="1" ht="21" hidden="1" thickBot="1" x14ac:dyDescent="0.3">
      <c r="A73" s="376"/>
      <c r="B73" s="374"/>
      <c r="C73" s="383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6">
        <f t="shared" si="48"/>
        <v>0</v>
      </c>
    </row>
    <row r="74" spans="1:16" s="43" customFormat="1" ht="20.25" hidden="1" x14ac:dyDescent="0.25">
      <c r="A74" s="376">
        <v>0</v>
      </c>
      <c r="B74" s="374">
        <f>IFERROR(INDEX(Planilha!D:D,MATCH($A74,Planilha!$A:$A,0)),)</f>
        <v>0</v>
      </c>
      <c r="C74" s="383">
        <f>IFERROR(INDEX(Planilha!I:I,MATCH($A74,Planilha!$A:$A,0)),)</f>
        <v>0</v>
      </c>
      <c r="D74" s="90">
        <f t="shared" si="60"/>
        <v>0</v>
      </c>
      <c r="E74" s="90">
        <f t="shared" si="61"/>
        <v>0</v>
      </c>
      <c r="F74" s="90">
        <f t="shared" si="62"/>
        <v>0</v>
      </c>
      <c r="G74" s="90">
        <f t="shared" si="63"/>
        <v>0</v>
      </c>
      <c r="H74" s="90">
        <f t="shared" si="64"/>
        <v>0</v>
      </c>
      <c r="I74" s="90">
        <f t="shared" si="65"/>
        <v>0</v>
      </c>
      <c r="J74" s="90">
        <f t="shared" si="53"/>
        <v>0</v>
      </c>
      <c r="K74" s="90">
        <f t="shared" si="54"/>
        <v>0</v>
      </c>
      <c r="L74" s="90">
        <f t="shared" si="55"/>
        <v>0</v>
      </c>
      <c r="M74" s="90">
        <f t="shared" si="56"/>
        <v>0</v>
      </c>
      <c r="N74" s="90">
        <f t="shared" si="57"/>
        <v>0</v>
      </c>
      <c r="O74" s="90">
        <f t="shared" si="58"/>
        <v>0</v>
      </c>
      <c r="P74" s="97">
        <f t="shared" si="48"/>
        <v>0</v>
      </c>
    </row>
    <row r="75" spans="1:16" s="43" customFormat="1" ht="21" hidden="1" thickBot="1" x14ac:dyDescent="0.3">
      <c r="A75" s="376"/>
      <c r="B75" s="374"/>
      <c r="C75" s="383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6">
        <f t="shared" si="48"/>
        <v>0</v>
      </c>
    </row>
    <row r="76" spans="1:16" s="43" customFormat="1" ht="20.25" hidden="1" x14ac:dyDescent="0.25">
      <c r="A76" s="376">
        <v>0</v>
      </c>
      <c r="B76" s="374">
        <f>IFERROR(INDEX(Planilha!D:D,MATCH($A76,Planilha!$A:$A,0)),)</f>
        <v>0</v>
      </c>
      <c r="C76" s="383">
        <f>IFERROR(INDEX(Planilha!I:I,MATCH($A76,Planilha!$A:$A,0)),)</f>
        <v>0</v>
      </c>
      <c r="D76" s="90">
        <f t="shared" si="60"/>
        <v>0</v>
      </c>
      <c r="E76" s="90">
        <f t="shared" si="61"/>
        <v>0</v>
      </c>
      <c r="F76" s="90">
        <f t="shared" si="62"/>
        <v>0</v>
      </c>
      <c r="G76" s="90">
        <f t="shared" si="63"/>
        <v>0</v>
      </c>
      <c r="H76" s="90">
        <f t="shared" si="64"/>
        <v>0</v>
      </c>
      <c r="I76" s="90">
        <f t="shared" si="65"/>
        <v>0</v>
      </c>
      <c r="J76" s="90">
        <f t="shared" si="53"/>
        <v>0</v>
      </c>
      <c r="K76" s="90">
        <f t="shared" si="54"/>
        <v>0</v>
      </c>
      <c r="L76" s="90">
        <f t="shared" si="55"/>
        <v>0</v>
      </c>
      <c r="M76" s="90">
        <f t="shared" si="56"/>
        <v>0</v>
      </c>
      <c r="N76" s="90">
        <f t="shared" si="57"/>
        <v>0</v>
      </c>
      <c r="O76" s="90">
        <f t="shared" si="58"/>
        <v>0</v>
      </c>
      <c r="P76" s="97">
        <f t="shared" si="48"/>
        <v>0</v>
      </c>
    </row>
    <row r="77" spans="1:16" s="43" customFormat="1" ht="21" hidden="1" thickBot="1" x14ac:dyDescent="0.3">
      <c r="A77" s="376"/>
      <c r="B77" s="374"/>
      <c r="C77" s="383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6">
        <f t="shared" si="48"/>
        <v>0</v>
      </c>
    </row>
    <row r="78" spans="1:16" s="43" customFormat="1" ht="20.25" hidden="1" x14ac:dyDescent="0.25">
      <c r="A78" s="376">
        <v>0</v>
      </c>
      <c r="B78" s="374">
        <f>IFERROR(INDEX(Planilha!D:D,MATCH($A78,Planilha!$A:$A,0)),)</f>
        <v>0</v>
      </c>
      <c r="C78" s="383">
        <f>IFERROR(INDEX(Planilha!I:I,MATCH($A78,Planilha!$A:$A,0)),)</f>
        <v>0</v>
      </c>
      <c r="D78" s="90">
        <f t="shared" si="60"/>
        <v>0</v>
      </c>
      <c r="E78" s="90">
        <f t="shared" si="61"/>
        <v>0</v>
      </c>
      <c r="F78" s="90">
        <f t="shared" si="62"/>
        <v>0</v>
      </c>
      <c r="G78" s="90">
        <f t="shared" si="63"/>
        <v>0</v>
      </c>
      <c r="H78" s="90">
        <f t="shared" si="64"/>
        <v>0</v>
      </c>
      <c r="I78" s="90">
        <f t="shared" si="65"/>
        <v>0</v>
      </c>
      <c r="J78" s="90">
        <f t="shared" si="53"/>
        <v>0</v>
      </c>
      <c r="K78" s="90">
        <f t="shared" si="54"/>
        <v>0</v>
      </c>
      <c r="L78" s="90">
        <f t="shared" si="55"/>
        <v>0</v>
      </c>
      <c r="M78" s="90">
        <f t="shared" si="56"/>
        <v>0</v>
      </c>
      <c r="N78" s="90">
        <f t="shared" si="57"/>
        <v>0</v>
      </c>
      <c r="O78" s="90">
        <f t="shared" si="58"/>
        <v>0</v>
      </c>
      <c r="P78" s="97">
        <f t="shared" si="48"/>
        <v>0</v>
      </c>
    </row>
    <row r="79" spans="1:16" s="43" customFormat="1" ht="21" hidden="1" thickBot="1" x14ac:dyDescent="0.3">
      <c r="A79" s="402"/>
      <c r="B79" s="403"/>
      <c r="C79" s="404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6">
        <f t="shared" si="48"/>
        <v>0</v>
      </c>
    </row>
    <row r="80" spans="1:16" s="55" customFormat="1" ht="20.25" hidden="1" x14ac:dyDescent="0.25">
      <c r="A80" s="378" t="s">
        <v>148</v>
      </c>
      <c r="B80" s="398">
        <f>IFERROR(INDEX(Planilha!D:D,MATCH($A80,Planilha!$A:$A,0)),)</f>
        <v>0</v>
      </c>
      <c r="C80" s="400"/>
      <c r="D80" s="90">
        <f t="shared" si="60"/>
        <v>0</v>
      </c>
      <c r="E80" s="90">
        <f t="shared" si="61"/>
        <v>0</v>
      </c>
      <c r="F80" s="90">
        <f t="shared" si="62"/>
        <v>0</v>
      </c>
      <c r="G80" s="90">
        <f t="shared" si="63"/>
        <v>0</v>
      </c>
      <c r="H80" s="90">
        <f t="shared" si="64"/>
        <v>0</v>
      </c>
      <c r="I80" s="90">
        <f t="shared" si="65"/>
        <v>0</v>
      </c>
      <c r="J80" s="90">
        <f t="shared" si="53"/>
        <v>0</v>
      </c>
      <c r="K80" s="90">
        <f t="shared" si="54"/>
        <v>0</v>
      </c>
      <c r="L80" s="90">
        <f t="shared" si="55"/>
        <v>0</v>
      </c>
      <c r="M80" s="90">
        <f t="shared" si="56"/>
        <v>0</v>
      </c>
      <c r="N80" s="90">
        <f t="shared" si="57"/>
        <v>0</v>
      </c>
      <c r="O80" s="90">
        <f t="shared" si="58"/>
        <v>0</v>
      </c>
      <c r="P80" s="98">
        <f t="shared" ref="P80:P95" si="66">SUM(D80:O80)</f>
        <v>0</v>
      </c>
    </row>
    <row r="81" spans="1:16" s="55" customFormat="1" ht="21" hidden="1" thickBot="1" x14ac:dyDescent="0.3">
      <c r="A81" s="376"/>
      <c r="B81" s="399"/>
      <c r="C81" s="40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9">
        <f t="shared" si="66"/>
        <v>0</v>
      </c>
    </row>
    <row r="82" spans="1:16" s="43" customFormat="1" ht="20.25" hidden="1" x14ac:dyDescent="0.25">
      <c r="A82" s="376" t="s">
        <v>149</v>
      </c>
      <c r="B82" s="379">
        <f>IFERROR(INDEX(Planilha!D:D,MATCH($A82,Planilha!$A:$A,0)),)</f>
        <v>0</v>
      </c>
      <c r="C82" s="381">
        <f>IFERROR(INDEX(Planilha!I:I,MATCH($A82,Planilha!$A:$A,0)),)</f>
        <v>0</v>
      </c>
      <c r="D82" s="90">
        <f t="shared" si="60"/>
        <v>0</v>
      </c>
      <c r="E82" s="90">
        <f t="shared" si="61"/>
        <v>0</v>
      </c>
      <c r="F82" s="90">
        <f t="shared" si="62"/>
        <v>0</v>
      </c>
      <c r="G82" s="90">
        <f t="shared" si="63"/>
        <v>0</v>
      </c>
      <c r="H82" s="90">
        <f t="shared" si="64"/>
        <v>0</v>
      </c>
      <c r="I82" s="90">
        <f t="shared" si="65"/>
        <v>0</v>
      </c>
      <c r="J82" s="90">
        <f t="shared" si="53"/>
        <v>0</v>
      </c>
      <c r="K82" s="90">
        <f t="shared" si="54"/>
        <v>0</v>
      </c>
      <c r="L82" s="90">
        <f t="shared" si="55"/>
        <v>0</v>
      </c>
      <c r="M82" s="90">
        <f t="shared" si="56"/>
        <v>0</v>
      </c>
      <c r="N82" s="90">
        <f t="shared" si="57"/>
        <v>0</v>
      </c>
      <c r="O82" s="90">
        <f t="shared" si="58"/>
        <v>0</v>
      </c>
      <c r="P82" s="97">
        <f t="shared" si="66"/>
        <v>0</v>
      </c>
    </row>
    <row r="83" spans="1:16" s="43" customFormat="1" ht="21" hidden="1" thickBot="1" x14ac:dyDescent="0.3">
      <c r="A83" s="376"/>
      <c r="B83" s="380"/>
      <c r="C83" s="382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6">
        <f t="shared" si="66"/>
        <v>0</v>
      </c>
    </row>
    <row r="84" spans="1:16" s="43" customFormat="1" ht="20.25" hidden="1" x14ac:dyDescent="0.25">
      <c r="A84" s="377"/>
      <c r="B84" s="379">
        <f>IFERROR(INDEX(Planilha!D:D,MATCH($A84,Planilha!$A:$A,0)),)</f>
        <v>0</v>
      </c>
      <c r="C84" s="381">
        <f>IFERROR(INDEX(Planilha!I:I,MATCH($A84,Planilha!$A:$A,0)),)</f>
        <v>0</v>
      </c>
      <c r="D84" s="90">
        <f t="shared" si="60"/>
        <v>0</v>
      </c>
      <c r="E84" s="90">
        <f t="shared" si="61"/>
        <v>0</v>
      </c>
      <c r="F84" s="90">
        <f t="shared" si="62"/>
        <v>0</v>
      </c>
      <c r="G84" s="90">
        <f t="shared" si="63"/>
        <v>0</v>
      </c>
      <c r="H84" s="90">
        <f t="shared" si="64"/>
        <v>0</v>
      </c>
      <c r="I84" s="90">
        <f t="shared" si="65"/>
        <v>0</v>
      </c>
      <c r="J84" s="90">
        <f t="shared" si="53"/>
        <v>0</v>
      </c>
      <c r="K84" s="90">
        <f t="shared" si="54"/>
        <v>0</v>
      </c>
      <c r="L84" s="90">
        <f t="shared" si="55"/>
        <v>0</v>
      </c>
      <c r="M84" s="90">
        <f t="shared" si="56"/>
        <v>0</v>
      </c>
      <c r="N84" s="90">
        <f t="shared" si="57"/>
        <v>0</v>
      </c>
      <c r="O84" s="90">
        <f t="shared" si="58"/>
        <v>0</v>
      </c>
      <c r="P84" s="97">
        <f t="shared" si="66"/>
        <v>0</v>
      </c>
    </row>
    <row r="85" spans="1:16" s="43" customFormat="1" ht="21" hidden="1" thickBot="1" x14ac:dyDescent="0.3">
      <c r="A85" s="378"/>
      <c r="B85" s="380"/>
      <c r="C85" s="382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6">
        <f t="shared" si="66"/>
        <v>0</v>
      </c>
    </row>
    <row r="86" spans="1:16" s="43" customFormat="1" ht="20.25" hidden="1" x14ac:dyDescent="0.25">
      <c r="A86" s="377"/>
      <c r="B86" s="379">
        <f>IFERROR(INDEX(Planilha!D:D,MATCH($A86,Planilha!$A:$A,0)),)</f>
        <v>0</v>
      </c>
      <c r="C86" s="381">
        <f>IFERROR(INDEX(Planilha!I:I,MATCH($A86,Planilha!$A:$A,0)),)</f>
        <v>0</v>
      </c>
      <c r="D86" s="90">
        <f t="shared" si="60"/>
        <v>0</v>
      </c>
      <c r="E86" s="90">
        <f t="shared" si="61"/>
        <v>0</v>
      </c>
      <c r="F86" s="90">
        <f t="shared" si="62"/>
        <v>0</v>
      </c>
      <c r="G86" s="90">
        <f t="shared" si="63"/>
        <v>0</v>
      </c>
      <c r="H86" s="90">
        <f t="shared" si="64"/>
        <v>0</v>
      </c>
      <c r="I86" s="90">
        <f t="shared" si="65"/>
        <v>0</v>
      </c>
      <c r="J86" s="90">
        <f t="shared" si="53"/>
        <v>0</v>
      </c>
      <c r="K86" s="90">
        <f t="shared" si="54"/>
        <v>0</v>
      </c>
      <c r="L86" s="90">
        <f t="shared" si="55"/>
        <v>0</v>
      </c>
      <c r="M86" s="90">
        <f t="shared" si="56"/>
        <v>0</v>
      </c>
      <c r="N86" s="90">
        <f t="shared" si="57"/>
        <v>0</v>
      </c>
      <c r="O86" s="90">
        <f t="shared" si="58"/>
        <v>0</v>
      </c>
      <c r="P86" s="97">
        <f t="shared" si="66"/>
        <v>0</v>
      </c>
    </row>
    <row r="87" spans="1:16" s="43" customFormat="1" ht="21" hidden="1" thickBot="1" x14ac:dyDescent="0.3">
      <c r="A87" s="378"/>
      <c r="B87" s="380"/>
      <c r="C87" s="382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6">
        <f t="shared" si="66"/>
        <v>0</v>
      </c>
    </row>
    <row r="88" spans="1:16" s="43" customFormat="1" ht="20.25" hidden="1" x14ac:dyDescent="0.25">
      <c r="A88" s="377"/>
      <c r="B88" s="379">
        <f>IFERROR(INDEX(Planilha!D:D,MATCH($A88,Planilha!$A:$A,0)),)</f>
        <v>0</v>
      </c>
      <c r="C88" s="381">
        <f>IFERROR(INDEX(Planilha!I:I,MATCH($A88,Planilha!$A:$A,0)),)</f>
        <v>0</v>
      </c>
      <c r="D88" s="90">
        <f t="shared" si="60"/>
        <v>0</v>
      </c>
      <c r="E88" s="90">
        <f t="shared" si="61"/>
        <v>0</v>
      </c>
      <c r="F88" s="90">
        <f t="shared" si="62"/>
        <v>0</v>
      </c>
      <c r="G88" s="90">
        <f t="shared" si="63"/>
        <v>0</v>
      </c>
      <c r="H88" s="90">
        <f t="shared" si="64"/>
        <v>0</v>
      </c>
      <c r="I88" s="90">
        <f t="shared" si="65"/>
        <v>0</v>
      </c>
      <c r="J88" s="90">
        <f t="shared" si="53"/>
        <v>0</v>
      </c>
      <c r="K88" s="90">
        <f t="shared" si="54"/>
        <v>0</v>
      </c>
      <c r="L88" s="90">
        <f t="shared" si="55"/>
        <v>0</v>
      </c>
      <c r="M88" s="90">
        <f t="shared" si="56"/>
        <v>0</v>
      </c>
      <c r="N88" s="90">
        <f t="shared" si="57"/>
        <v>0</v>
      </c>
      <c r="O88" s="90">
        <f t="shared" si="58"/>
        <v>0</v>
      </c>
      <c r="P88" s="97">
        <f t="shared" si="66"/>
        <v>0</v>
      </c>
    </row>
    <row r="89" spans="1:16" s="43" customFormat="1" ht="21" hidden="1" thickBot="1" x14ac:dyDescent="0.3">
      <c r="A89" s="378"/>
      <c r="B89" s="380"/>
      <c r="C89" s="382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6">
        <f t="shared" si="66"/>
        <v>0</v>
      </c>
    </row>
    <row r="90" spans="1:16" s="43" customFormat="1" ht="20.25" hidden="1" x14ac:dyDescent="0.25">
      <c r="A90" s="377"/>
      <c r="B90" s="379">
        <f>IFERROR(INDEX(Planilha!D:D,MATCH($A90,Planilha!$A:$A,0)),)</f>
        <v>0</v>
      </c>
      <c r="C90" s="381">
        <f>IFERROR(INDEX(Planilha!I:I,MATCH($A90,Planilha!$A:$A,0)),)</f>
        <v>0</v>
      </c>
      <c r="D90" s="90">
        <f t="shared" si="60"/>
        <v>0</v>
      </c>
      <c r="E90" s="90">
        <f t="shared" si="61"/>
        <v>0</v>
      </c>
      <c r="F90" s="90">
        <f t="shared" si="62"/>
        <v>0</v>
      </c>
      <c r="G90" s="90">
        <f t="shared" si="63"/>
        <v>0</v>
      </c>
      <c r="H90" s="90">
        <f t="shared" si="64"/>
        <v>0</v>
      </c>
      <c r="I90" s="90">
        <f t="shared" si="65"/>
        <v>0</v>
      </c>
      <c r="J90" s="90">
        <f t="shared" si="53"/>
        <v>0</v>
      </c>
      <c r="K90" s="90">
        <f t="shared" si="54"/>
        <v>0</v>
      </c>
      <c r="L90" s="90">
        <f t="shared" si="55"/>
        <v>0</v>
      </c>
      <c r="M90" s="90">
        <f t="shared" si="56"/>
        <v>0</v>
      </c>
      <c r="N90" s="90">
        <f t="shared" si="57"/>
        <v>0</v>
      </c>
      <c r="O90" s="90">
        <f t="shared" si="58"/>
        <v>0</v>
      </c>
      <c r="P90" s="97">
        <f t="shared" si="66"/>
        <v>0</v>
      </c>
    </row>
    <row r="91" spans="1:16" s="43" customFormat="1" ht="21" hidden="1" thickBot="1" x14ac:dyDescent="0.3">
      <c r="A91" s="378"/>
      <c r="B91" s="380"/>
      <c r="C91" s="382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6">
        <f t="shared" si="66"/>
        <v>0</v>
      </c>
    </row>
    <row r="92" spans="1:16" s="43" customFormat="1" ht="20.25" hidden="1" x14ac:dyDescent="0.25">
      <c r="A92" s="377"/>
      <c r="B92" s="379">
        <f>IFERROR(INDEX(Planilha!D:D,MATCH($A92,Planilha!$A:$A,0)),)</f>
        <v>0</v>
      </c>
      <c r="C92" s="381">
        <f>IFERROR(INDEX(Planilha!I:I,MATCH($A92,Planilha!$A:$A,0)),)</f>
        <v>0</v>
      </c>
      <c r="D92" s="90">
        <f t="shared" si="60"/>
        <v>0</v>
      </c>
      <c r="E92" s="90">
        <f t="shared" si="61"/>
        <v>0</v>
      </c>
      <c r="F92" s="90">
        <f t="shared" si="62"/>
        <v>0</v>
      </c>
      <c r="G92" s="90">
        <f t="shared" si="63"/>
        <v>0</v>
      </c>
      <c r="H92" s="90">
        <f t="shared" si="64"/>
        <v>0</v>
      </c>
      <c r="I92" s="90">
        <f t="shared" si="65"/>
        <v>0</v>
      </c>
      <c r="J92" s="90">
        <f t="shared" si="53"/>
        <v>0</v>
      </c>
      <c r="K92" s="90">
        <f t="shared" si="54"/>
        <v>0</v>
      </c>
      <c r="L92" s="90">
        <f t="shared" si="55"/>
        <v>0</v>
      </c>
      <c r="M92" s="90">
        <f t="shared" si="56"/>
        <v>0</v>
      </c>
      <c r="N92" s="90">
        <f t="shared" si="57"/>
        <v>0</v>
      </c>
      <c r="O92" s="90">
        <f t="shared" si="58"/>
        <v>0</v>
      </c>
      <c r="P92" s="97">
        <f t="shared" si="66"/>
        <v>0</v>
      </c>
    </row>
    <row r="93" spans="1:16" s="43" customFormat="1" ht="21" hidden="1" thickBot="1" x14ac:dyDescent="0.3">
      <c r="A93" s="378"/>
      <c r="B93" s="380"/>
      <c r="C93" s="382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6">
        <f t="shared" si="66"/>
        <v>0</v>
      </c>
    </row>
    <row r="94" spans="1:16" s="43" customFormat="1" ht="20.25" hidden="1" x14ac:dyDescent="0.25">
      <c r="A94" s="377"/>
      <c r="B94" s="379">
        <f>IFERROR(INDEX(Planilha!D:D,MATCH($A94,Planilha!$A:$A,0)),)</f>
        <v>0</v>
      </c>
      <c r="C94" s="381">
        <f>IFERROR(INDEX(Planilha!I:I,MATCH($A94,Planilha!$A:$A,0)),)</f>
        <v>0</v>
      </c>
      <c r="D94" s="90">
        <f t="shared" si="60"/>
        <v>0</v>
      </c>
      <c r="E94" s="90">
        <f t="shared" si="61"/>
        <v>0</v>
      </c>
      <c r="F94" s="90">
        <f t="shared" si="62"/>
        <v>0</v>
      </c>
      <c r="G94" s="90">
        <f t="shared" si="63"/>
        <v>0</v>
      </c>
      <c r="H94" s="90">
        <f t="shared" si="64"/>
        <v>0</v>
      </c>
      <c r="I94" s="90">
        <f t="shared" si="65"/>
        <v>0</v>
      </c>
      <c r="J94" s="90">
        <f t="shared" si="53"/>
        <v>0</v>
      </c>
      <c r="K94" s="90">
        <f t="shared" si="54"/>
        <v>0</v>
      </c>
      <c r="L94" s="90">
        <f t="shared" si="55"/>
        <v>0</v>
      </c>
      <c r="M94" s="90">
        <f t="shared" si="56"/>
        <v>0</v>
      </c>
      <c r="N94" s="90">
        <f t="shared" si="57"/>
        <v>0</v>
      </c>
      <c r="O94" s="90">
        <f t="shared" si="58"/>
        <v>0</v>
      </c>
      <c r="P94" s="97">
        <f t="shared" si="66"/>
        <v>0</v>
      </c>
    </row>
    <row r="95" spans="1:16" s="43" customFormat="1" ht="21" hidden="1" thickBot="1" x14ac:dyDescent="0.3">
      <c r="A95" s="378"/>
      <c r="B95" s="380"/>
      <c r="C95" s="382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6">
        <f t="shared" si="66"/>
        <v>0</v>
      </c>
    </row>
    <row r="96" spans="1:16" s="43" customFormat="1" ht="21" thickBot="1" x14ac:dyDescent="0.3">
      <c r="A96" s="100"/>
      <c r="B96" s="101" t="s">
        <v>24</v>
      </c>
      <c r="C96" s="102">
        <f>SUM(C16:C95)</f>
        <v>1056000.0000000002</v>
      </c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4"/>
    </row>
    <row r="97" spans="1:17" s="43" customFormat="1" ht="21" thickBot="1" x14ac:dyDescent="0.3">
      <c r="A97" s="105"/>
      <c r="B97" s="106"/>
      <c r="C97" s="103"/>
      <c r="D97" s="107">
        <f t="shared" ref="D97:P97" si="67">SUM(D16,D18,D24,D26,D28,D94,D92,D90,D38,D30,D22,D20,D32,D34,D36,D88,D86,D52,D50,D48,D46,D44,D42,D40,D84,D82,D76,D74,D72,D70,D68,D66,D62,D60,D54,D56,D58,D78,D64)</f>
        <v>168127.46389400004</v>
      </c>
      <c r="E97" s="107">
        <f t="shared" si="67"/>
        <v>219068.49997100001</v>
      </c>
      <c r="F97" s="107">
        <f t="shared" si="67"/>
        <v>251684.24168899999</v>
      </c>
      <c r="G97" s="107">
        <f t="shared" si="67"/>
        <v>298972.70880999998</v>
      </c>
      <c r="H97" s="107">
        <f t="shared" si="67"/>
        <v>167375.43563599998</v>
      </c>
      <c r="I97" s="107">
        <f t="shared" si="67"/>
        <v>0</v>
      </c>
      <c r="J97" s="107">
        <f t="shared" si="67"/>
        <v>0</v>
      </c>
      <c r="K97" s="107">
        <f t="shared" si="67"/>
        <v>0</v>
      </c>
      <c r="L97" s="107">
        <f t="shared" si="67"/>
        <v>0</v>
      </c>
      <c r="M97" s="107">
        <f t="shared" si="67"/>
        <v>0</v>
      </c>
      <c r="N97" s="107">
        <f t="shared" si="67"/>
        <v>0</v>
      </c>
      <c r="O97" s="107">
        <f t="shared" si="67"/>
        <v>0</v>
      </c>
      <c r="P97" s="107">
        <f t="shared" si="67"/>
        <v>1105228.3500000001</v>
      </c>
    </row>
    <row r="98" spans="1:17" s="43" customFormat="1" ht="21" thickBot="1" x14ac:dyDescent="0.3">
      <c r="A98" s="108"/>
      <c r="B98" s="109"/>
      <c r="C98" s="110"/>
      <c r="D98" s="111">
        <f>D97/$C96</f>
        <v>0.15921161353598484</v>
      </c>
      <c r="E98" s="111">
        <f t="shared" ref="E98:O98" si="68">E97/$C96</f>
        <v>0.20745123103314392</v>
      </c>
      <c r="F98" s="111">
        <f t="shared" si="68"/>
        <v>0.23833735008428023</v>
      </c>
      <c r="G98" s="111">
        <f t="shared" si="68"/>
        <v>0.28311809546401506</v>
      </c>
      <c r="H98" s="111">
        <f t="shared" si="68"/>
        <v>0.1584994655643939</v>
      </c>
      <c r="I98" s="111">
        <f t="shared" si="68"/>
        <v>0</v>
      </c>
      <c r="J98" s="111">
        <f t="shared" si="68"/>
        <v>0</v>
      </c>
      <c r="K98" s="111">
        <f t="shared" si="68"/>
        <v>0</v>
      </c>
      <c r="L98" s="111">
        <f t="shared" si="68"/>
        <v>0</v>
      </c>
      <c r="M98" s="111">
        <f t="shared" si="68"/>
        <v>0</v>
      </c>
      <c r="N98" s="111">
        <f t="shared" si="68"/>
        <v>0</v>
      </c>
      <c r="O98" s="111">
        <f t="shared" si="68"/>
        <v>0</v>
      </c>
      <c r="P98" s="112">
        <f>SUM(D98:O98)</f>
        <v>1.0466177556818179</v>
      </c>
    </row>
    <row r="99" spans="1:17" ht="21" x14ac:dyDescent="0.25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</row>
    <row r="100" spans="1:17" ht="15.75" thickBot="1" x14ac:dyDescent="0.3">
      <c r="Q100" s="23">
        <f>P97-C96</f>
        <v>49228.34999999986</v>
      </c>
    </row>
    <row r="101" spans="1:17" ht="19.5" thickBot="1" x14ac:dyDescent="0.3">
      <c r="A101" s="335" t="str">
        <f>Planilha!A221</f>
        <v>TOTAL GERAL: R$ 1.056.000,00 (UM MILHÃO E CINQUENTA E SEIS MIL)</v>
      </c>
      <c r="B101" s="336"/>
      <c r="C101" s="336"/>
      <c r="D101" s="336"/>
      <c r="E101" s="336"/>
      <c r="F101" s="336"/>
      <c r="G101" s="336"/>
      <c r="H101" s="336"/>
      <c r="I101" s="336"/>
      <c r="J101" s="336"/>
      <c r="K101" s="336"/>
      <c r="L101" s="336"/>
      <c r="M101" s="336"/>
      <c r="N101" s="336"/>
      <c r="O101" s="336"/>
      <c r="P101" s="337"/>
    </row>
  </sheetData>
  <mergeCells count="129">
    <mergeCell ref="A76:A77"/>
    <mergeCell ref="B76:B77"/>
    <mergeCell ref="C76:C77"/>
    <mergeCell ref="A58:A59"/>
    <mergeCell ref="B58:B59"/>
    <mergeCell ref="C58:C59"/>
    <mergeCell ref="A60:A61"/>
    <mergeCell ref="B60:B61"/>
    <mergeCell ref="C60:C61"/>
    <mergeCell ref="A70:A71"/>
    <mergeCell ref="B70:B71"/>
    <mergeCell ref="C70:C71"/>
    <mergeCell ref="A66:A67"/>
    <mergeCell ref="B66:B67"/>
    <mergeCell ref="C66:C67"/>
    <mergeCell ref="A68:A69"/>
    <mergeCell ref="B68:B69"/>
    <mergeCell ref="C68:C69"/>
    <mergeCell ref="A84:A85"/>
    <mergeCell ref="B84:B85"/>
    <mergeCell ref="C84:C85"/>
    <mergeCell ref="A82:A83"/>
    <mergeCell ref="B82:B83"/>
    <mergeCell ref="C82:C83"/>
    <mergeCell ref="A62:A63"/>
    <mergeCell ref="B62:B63"/>
    <mergeCell ref="C62:C63"/>
    <mergeCell ref="A64:A65"/>
    <mergeCell ref="B64:B65"/>
    <mergeCell ref="C64:C65"/>
    <mergeCell ref="A72:A73"/>
    <mergeCell ref="B72:B73"/>
    <mergeCell ref="C72:C73"/>
    <mergeCell ref="A80:A81"/>
    <mergeCell ref="B80:B81"/>
    <mergeCell ref="C80:C81"/>
    <mergeCell ref="A78:A79"/>
    <mergeCell ref="B78:B79"/>
    <mergeCell ref="C78:C79"/>
    <mergeCell ref="A74:A75"/>
    <mergeCell ref="B74:B75"/>
    <mergeCell ref="C74:C75"/>
    <mergeCell ref="A13:P13"/>
    <mergeCell ref="D14:P14"/>
    <mergeCell ref="A14:A15"/>
    <mergeCell ref="B14:B15"/>
    <mergeCell ref="C14:C15"/>
    <mergeCell ref="B18:B19"/>
    <mergeCell ref="C18:C19"/>
    <mergeCell ref="A16:A17"/>
    <mergeCell ref="B16:B17"/>
    <mergeCell ref="C16:C17"/>
    <mergeCell ref="A18:A19"/>
    <mergeCell ref="A20:A21"/>
    <mergeCell ref="B20:B21"/>
    <mergeCell ref="C20:C21"/>
    <mergeCell ref="A24:A25"/>
    <mergeCell ref="B24:B25"/>
    <mergeCell ref="C24:C25"/>
    <mergeCell ref="A22:A23"/>
    <mergeCell ref="B22:B23"/>
    <mergeCell ref="C22:C23"/>
    <mergeCell ref="A26:A27"/>
    <mergeCell ref="B26:B27"/>
    <mergeCell ref="C26:C27"/>
    <mergeCell ref="A28:A29"/>
    <mergeCell ref="B28:B29"/>
    <mergeCell ref="C28:C29"/>
    <mergeCell ref="A30:A31"/>
    <mergeCell ref="B30:B31"/>
    <mergeCell ref="C30:C31"/>
    <mergeCell ref="B40:B41"/>
    <mergeCell ref="C40:C41"/>
    <mergeCell ref="A42:A43"/>
    <mergeCell ref="B42:B43"/>
    <mergeCell ref="C42:C43"/>
    <mergeCell ref="A44:A45"/>
    <mergeCell ref="B44:B45"/>
    <mergeCell ref="C44:C45"/>
    <mergeCell ref="A46:A47"/>
    <mergeCell ref="A40:A41"/>
    <mergeCell ref="A94:A95"/>
    <mergeCell ref="B94:B95"/>
    <mergeCell ref="C94:C95"/>
    <mergeCell ref="A52:A53"/>
    <mergeCell ref="B52:B53"/>
    <mergeCell ref="C52:C53"/>
    <mergeCell ref="A86:A87"/>
    <mergeCell ref="B86:B87"/>
    <mergeCell ref="C86:C87"/>
    <mergeCell ref="A88:A89"/>
    <mergeCell ref="A92:A93"/>
    <mergeCell ref="B92:B93"/>
    <mergeCell ref="C92:C93"/>
    <mergeCell ref="A90:A91"/>
    <mergeCell ref="B90:B91"/>
    <mergeCell ref="C90:C91"/>
    <mergeCell ref="B88:B89"/>
    <mergeCell ref="C88:C89"/>
    <mergeCell ref="A54:A55"/>
    <mergeCell ref="B54:B55"/>
    <mergeCell ref="C54:C55"/>
    <mergeCell ref="A56:A57"/>
    <mergeCell ref="B56:B57"/>
    <mergeCell ref="C56:C57"/>
    <mergeCell ref="A101:P101"/>
    <mergeCell ref="B11:E11"/>
    <mergeCell ref="B10:E10"/>
    <mergeCell ref="B12:E12"/>
    <mergeCell ref="B46:B47"/>
    <mergeCell ref="C46:C47"/>
    <mergeCell ref="A48:A49"/>
    <mergeCell ref="B48:B49"/>
    <mergeCell ref="C48:C49"/>
    <mergeCell ref="A50:A51"/>
    <mergeCell ref="B50:B51"/>
    <mergeCell ref="C50:C51"/>
    <mergeCell ref="A32:A33"/>
    <mergeCell ref="B32:B33"/>
    <mergeCell ref="C32:C33"/>
    <mergeCell ref="A34:A35"/>
    <mergeCell ref="B34:B35"/>
    <mergeCell ref="C34:C35"/>
    <mergeCell ref="B38:B39"/>
    <mergeCell ref="C38:C39"/>
    <mergeCell ref="A36:A37"/>
    <mergeCell ref="B36:B37"/>
    <mergeCell ref="C36:C37"/>
    <mergeCell ref="A38:A39"/>
  </mergeCells>
  <phoneticPr fontId="10" type="noConversion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88"/>
  <sheetViews>
    <sheetView view="pageBreakPreview" topLeftCell="A175" zoomScale="85" zoomScaleNormal="100" zoomScaleSheetLayoutView="85" workbookViewId="0">
      <selection activeCell="H186" sqref="H186:J186"/>
    </sheetView>
  </sheetViews>
  <sheetFormatPr defaultColWidth="8.85546875" defaultRowHeight="15.75" x14ac:dyDescent="0.25"/>
  <cols>
    <col min="1" max="1" width="19.28515625" style="43" customWidth="1"/>
    <col min="2" max="2" width="11.140625" style="43" customWidth="1"/>
    <col min="3" max="3" width="63.7109375" style="43" customWidth="1"/>
    <col min="4" max="4" width="25.28515625" style="43" customWidth="1"/>
    <col min="5" max="5" width="9.42578125" style="43" bestFit="1" customWidth="1"/>
    <col min="6" max="6" width="15.28515625" style="47" customWidth="1"/>
    <col min="7" max="7" width="14.140625" style="43" customWidth="1"/>
    <col min="8" max="8" width="16.140625" style="43" bestFit="1" customWidth="1"/>
    <col min="9" max="9" width="14.28515625" style="43" customWidth="1"/>
    <col min="10" max="10" width="15.5703125" style="43" customWidth="1"/>
    <col min="11" max="16384" width="8.85546875" style="43"/>
  </cols>
  <sheetData>
    <row r="1" spans="1:10" x14ac:dyDescent="0.25">
      <c r="A1" s="40"/>
      <c r="B1" s="41"/>
      <c r="C1" s="41"/>
      <c r="D1" s="41"/>
      <c r="E1" s="41"/>
      <c r="F1" s="42"/>
      <c r="G1" s="41"/>
      <c r="H1" s="41"/>
      <c r="I1" s="41"/>
      <c r="J1" s="41"/>
    </row>
    <row r="2" spans="1:10" x14ac:dyDescent="0.25">
      <c r="A2" s="44"/>
      <c r="F2" s="45"/>
    </row>
    <row r="3" spans="1:10" x14ac:dyDescent="0.25">
      <c r="A3" s="44"/>
      <c r="F3" s="45"/>
    </row>
    <row r="4" spans="1:10" ht="16.5" thickBot="1" x14ac:dyDescent="0.3">
      <c r="A4" s="44"/>
      <c r="F4" s="45"/>
    </row>
    <row r="5" spans="1:10" ht="21" x14ac:dyDescent="0.25">
      <c r="A5" s="114" t="s">
        <v>20</v>
      </c>
      <c r="B5" s="368" t="str">
        <f>Planilha!C8</f>
        <v>PREFEITURA DE CAMARAGIBE</v>
      </c>
      <c r="C5" s="369"/>
      <c r="D5" s="369"/>
      <c r="E5" s="369"/>
      <c r="F5" s="43"/>
    </row>
    <row r="6" spans="1:10" ht="79.5" customHeight="1" x14ac:dyDescent="0.25">
      <c r="A6" s="115" t="s">
        <v>18</v>
      </c>
      <c r="B6" s="365" t="str">
        <f>Planilha!C9</f>
        <v>CONTRATAÇÃO DE EMPRESA DE ECONTRATAÇÃO DE EMPRESA DE ENGENHARIA PARA A EXECUÇÃO DAS OBRAS DE REFORMA DA ESCOLA DA  VILA DA INABI  E DA CRECHE DO BOM JESUS DO MUNICÍPIO DE CAMARAGIBE - PE. (LOTE I)</v>
      </c>
      <c r="C6" s="366"/>
      <c r="D6" s="366"/>
      <c r="E6" s="366"/>
      <c r="F6" s="43"/>
    </row>
    <row r="7" spans="1:10" ht="16.5" thickBot="1" x14ac:dyDescent="0.3">
      <c r="A7" s="46" t="s">
        <v>19</v>
      </c>
      <c r="B7" s="411">
        <f>Planilha!C10</f>
        <v>45474</v>
      </c>
      <c r="C7" s="412"/>
      <c r="D7" s="412"/>
      <c r="E7" s="412"/>
      <c r="F7" s="43"/>
    </row>
    <row r="8" spans="1:10" ht="24" thickBot="1" x14ac:dyDescent="0.3">
      <c r="A8" s="413" t="s">
        <v>80</v>
      </c>
      <c r="B8" s="414"/>
      <c r="C8" s="414"/>
      <c r="D8" s="414"/>
      <c r="E8" s="414"/>
      <c r="F8" s="414"/>
      <c r="G8" s="414"/>
      <c r="H8" s="414"/>
      <c r="I8" s="414"/>
      <c r="J8" s="414"/>
    </row>
    <row r="9" spans="1:10" ht="60.75" x14ac:dyDescent="0.25">
      <c r="A9" s="116" t="s">
        <v>4</v>
      </c>
      <c r="B9" s="117" t="s">
        <v>5</v>
      </c>
      <c r="C9" s="117" t="s">
        <v>6</v>
      </c>
      <c r="D9" s="117" t="s">
        <v>28</v>
      </c>
      <c r="E9" s="118" t="s">
        <v>7</v>
      </c>
      <c r="F9" s="116" t="s">
        <v>8</v>
      </c>
      <c r="G9" s="116" t="s">
        <v>76</v>
      </c>
      <c r="H9" s="116" t="s">
        <v>11</v>
      </c>
      <c r="I9" s="116" t="s">
        <v>12</v>
      </c>
      <c r="J9" s="116" t="s">
        <v>77</v>
      </c>
    </row>
    <row r="10" spans="1:10" ht="60" x14ac:dyDescent="0.25">
      <c r="A10" s="219" t="s">
        <v>801</v>
      </c>
      <c r="B10" s="220" t="s">
        <v>105</v>
      </c>
      <c r="C10" s="220" t="s">
        <v>613</v>
      </c>
      <c r="D10" s="220" t="s">
        <v>88</v>
      </c>
      <c r="E10" s="221" t="s">
        <v>1</v>
      </c>
      <c r="F10" s="219" t="s">
        <v>1756</v>
      </c>
      <c r="G10" s="219" t="s">
        <v>2160</v>
      </c>
      <c r="H10" s="219" t="s">
        <v>2161</v>
      </c>
      <c r="I10" s="219" t="s">
        <v>2162</v>
      </c>
      <c r="J10" s="219" t="s">
        <v>2162</v>
      </c>
    </row>
    <row r="11" spans="1:10" ht="60" x14ac:dyDescent="0.25">
      <c r="A11" s="219" t="s">
        <v>1661</v>
      </c>
      <c r="B11" s="220" t="s">
        <v>105</v>
      </c>
      <c r="C11" s="220" t="s">
        <v>1662</v>
      </c>
      <c r="D11" s="220" t="s">
        <v>88</v>
      </c>
      <c r="E11" s="221" t="s">
        <v>1</v>
      </c>
      <c r="F11" s="219" t="s">
        <v>1757</v>
      </c>
      <c r="G11" s="219" t="s">
        <v>2163</v>
      </c>
      <c r="H11" s="219" t="s">
        <v>2164</v>
      </c>
      <c r="I11" s="219" t="s">
        <v>1154</v>
      </c>
      <c r="J11" s="219" t="s">
        <v>2165</v>
      </c>
    </row>
    <row r="12" spans="1:10" ht="60" x14ac:dyDescent="0.25">
      <c r="A12" s="219" t="s">
        <v>802</v>
      </c>
      <c r="B12" s="220" t="s">
        <v>105</v>
      </c>
      <c r="C12" s="220" t="s">
        <v>615</v>
      </c>
      <c r="D12" s="220" t="s">
        <v>88</v>
      </c>
      <c r="E12" s="221" t="s">
        <v>1</v>
      </c>
      <c r="F12" s="219" t="s">
        <v>1758</v>
      </c>
      <c r="G12" s="219" t="s">
        <v>2166</v>
      </c>
      <c r="H12" s="219" t="s">
        <v>2167</v>
      </c>
      <c r="I12" s="219" t="s">
        <v>2168</v>
      </c>
      <c r="J12" s="219" t="s">
        <v>2169</v>
      </c>
    </row>
    <row r="13" spans="1:10" ht="45" x14ac:dyDescent="0.25">
      <c r="A13" s="219" t="s">
        <v>1648</v>
      </c>
      <c r="B13" s="220" t="s">
        <v>0</v>
      </c>
      <c r="C13" s="220" t="s">
        <v>1649</v>
      </c>
      <c r="D13" s="220" t="s">
        <v>476</v>
      </c>
      <c r="E13" s="221" t="s">
        <v>1</v>
      </c>
      <c r="F13" s="219" t="s">
        <v>1759</v>
      </c>
      <c r="G13" s="219" t="s">
        <v>2170</v>
      </c>
      <c r="H13" s="219" t="s">
        <v>2171</v>
      </c>
      <c r="I13" s="219" t="s">
        <v>2172</v>
      </c>
      <c r="J13" s="219" t="s">
        <v>2173</v>
      </c>
    </row>
    <row r="14" spans="1:10" ht="45" x14ac:dyDescent="0.25">
      <c r="A14" s="219" t="s">
        <v>800</v>
      </c>
      <c r="B14" s="220" t="s">
        <v>105</v>
      </c>
      <c r="C14" s="220" t="s">
        <v>614</v>
      </c>
      <c r="D14" s="220" t="s">
        <v>88</v>
      </c>
      <c r="E14" s="221" t="s">
        <v>2</v>
      </c>
      <c r="F14" s="219" t="s">
        <v>1761</v>
      </c>
      <c r="G14" s="219" t="s">
        <v>2174</v>
      </c>
      <c r="H14" s="219" t="s">
        <v>2175</v>
      </c>
      <c r="I14" s="219" t="s">
        <v>2176</v>
      </c>
      <c r="J14" s="219" t="s">
        <v>2177</v>
      </c>
    </row>
    <row r="15" spans="1:10" ht="30" x14ac:dyDescent="0.25">
      <c r="A15" s="219" t="s">
        <v>502</v>
      </c>
      <c r="B15" s="220" t="s">
        <v>0</v>
      </c>
      <c r="C15" s="220" t="s">
        <v>503</v>
      </c>
      <c r="D15" s="220" t="s">
        <v>88</v>
      </c>
      <c r="E15" s="221" t="s">
        <v>40</v>
      </c>
      <c r="F15" s="219" t="s">
        <v>1762</v>
      </c>
      <c r="G15" s="219" t="s">
        <v>2178</v>
      </c>
      <c r="H15" s="219" t="s">
        <v>2179</v>
      </c>
      <c r="I15" s="219" t="s">
        <v>2180</v>
      </c>
      <c r="J15" s="219" t="s">
        <v>2181</v>
      </c>
    </row>
    <row r="16" spans="1:10" ht="30" x14ac:dyDescent="0.25">
      <c r="A16" s="219" t="s">
        <v>838</v>
      </c>
      <c r="B16" s="220" t="s">
        <v>105</v>
      </c>
      <c r="C16" s="220" t="s">
        <v>619</v>
      </c>
      <c r="D16" s="220" t="s">
        <v>88</v>
      </c>
      <c r="E16" s="221" t="s">
        <v>2</v>
      </c>
      <c r="F16" s="219" t="s">
        <v>1763</v>
      </c>
      <c r="G16" s="219" t="s">
        <v>2182</v>
      </c>
      <c r="H16" s="219" t="s">
        <v>2183</v>
      </c>
      <c r="I16" s="219" t="s">
        <v>2184</v>
      </c>
      <c r="J16" s="219" t="s">
        <v>2185</v>
      </c>
    </row>
    <row r="17" spans="1:10" ht="30" x14ac:dyDescent="0.25">
      <c r="A17" s="219" t="s">
        <v>797</v>
      </c>
      <c r="B17" s="220" t="s">
        <v>105</v>
      </c>
      <c r="C17" s="220" t="s">
        <v>507</v>
      </c>
      <c r="D17" s="220" t="s">
        <v>88</v>
      </c>
      <c r="E17" s="221" t="s">
        <v>1</v>
      </c>
      <c r="F17" s="219" t="s">
        <v>1764</v>
      </c>
      <c r="G17" s="219" t="s">
        <v>2186</v>
      </c>
      <c r="H17" s="219" t="s">
        <v>2187</v>
      </c>
      <c r="I17" s="219" t="s">
        <v>1372</v>
      </c>
      <c r="J17" s="219" t="s">
        <v>2188</v>
      </c>
    </row>
    <row r="18" spans="1:10" ht="60" x14ac:dyDescent="0.25">
      <c r="A18" s="219" t="s">
        <v>618</v>
      </c>
      <c r="B18" s="220" t="s">
        <v>0</v>
      </c>
      <c r="C18" s="220" t="s">
        <v>836</v>
      </c>
      <c r="D18" s="220" t="s">
        <v>639</v>
      </c>
      <c r="E18" s="221" t="s">
        <v>2</v>
      </c>
      <c r="F18" s="219" t="s">
        <v>1765</v>
      </c>
      <c r="G18" s="219" t="s">
        <v>2189</v>
      </c>
      <c r="H18" s="219" t="s">
        <v>2190</v>
      </c>
      <c r="I18" s="219" t="s">
        <v>2191</v>
      </c>
      <c r="J18" s="219" t="s">
        <v>2192</v>
      </c>
    </row>
    <row r="19" spans="1:10" ht="30" x14ac:dyDescent="0.25">
      <c r="A19" s="219" t="s">
        <v>1656</v>
      </c>
      <c r="B19" s="220" t="s">
        <v>105</v>
      </c>
      <c r="C19" s="220" t="s">
        <v>1657</v>
      </c>
      <c r="D19" s="220" t="s">
        <v>88</v>
      </c>
      <c r="E19" s="221" t="s">
        <v>1</v>
      </c>
      <c r="F19" s="219" t="s">
        <v>1767</v>
      </c>
      <c r="G19" s="219" t="s">
        <v>2193</v>
      </c>
      <c r="H19" s="219" t="s">
        <v>2194</v>
      </c>
      <c r="I19" s="219" t="s">
        <v>2195</v>
      </c>
      <c r="J19" s="219" t="s">
        <v>2196</v>
      </c>
    </row>
    <row r="20" spans="1:10" ht="60" x14ac:dyDescent="0.25">
      <c r="A20" s="219" t="s">
        <v>1669</v>
      </c>
      <c r="B20" s="220" t="s">
        <v>0</v>
      </c>
      <c r="C20" s="220" t="s">
        <v>1670</v>
      </c>
      <c r="D20" s="220" t="s">
        <v>1769</v>
      </c>
      <c r="E20" s="221" t="s">
        <v>2</v>
      </c>
      <c r="F20" s="219" t="s">
        <v>1770</v>
      </c>
      <c r="G20" s="219" t="s">
        <v>2197</v>
      </c>
      <c r="H20" s="219" t="s">
        <v>2198</v>
      </c>
      <c r="I20" s="219" t="s">
        <v>2199</v>
      </c>
      <c r="J20" s="219" t="s">
        <v>1559</v>
      </c>
    </row>
    <row r="21" spans="1:10" ht="30" x14ac:dyDescent="0.25">
      <c r="A21" s="219" t="s">
        <v>597</v>
      </c>
      <c r="B21" s="220" t="s">
        <v>0</v>
      </c>
      <c r="C21" s="220" t="s">
        <v>598</v>
      </c>
      <c r="D21" s="220" t="s">
        <v>88</v>
      </c>
      <c r="E21" s="221" t="s">
        <v>560</v>
      </c>
      <c r="F21" s="219" t="s">
        <v>1775</v>
      </c>
      <c r="G21" s="219" t="s">
        <v>2200</v>
      </c>
      <c r="H21" s="219" t="s">
        <v>2201</v>
      </c>
      <c r="I21" s="219" t="s">
        <v>2006</v>
      </c>
      <c r="J21" s="219" t="s">
        <v>2202</v>
      </c>
    </row>
    <row r="22" spans="1:10" ht="60" customHeight="1" x14ac:dyDescent="0.25">
      <c r="A22" s="219" t="s">
        <v>1023</v>
      </c>
      <c r="B22" s="220" t="s">
        <v>105</v>
      </c>
      <c r="C22" s="220" t="s">
        <v>1024</v>
      </c>
      <c r="D22" s="220" t="s">
        <v>128</v>
      </c>
      <c r="E22" s="221" t="s">
        <v>1025</v>
      </c>
      <c r="F22" s="219" t="s">
        <v>1774</v>
      </c>
      <c r="G22" s="219" t="s">
        <v>2203</v>
      </c>
      <c r="H22" s="219" t="s">
        <v>2204</v>
      </c>
      <c r="I22" s="219" t="s">
        <v>2205</v>
      </c>
      <c r="J22" s="219" t="s">
        <v>2206</v>
      </c>
    </row>
    <row r="23" spans="1:10" ht="75" x14ac:dyDescent="0.25">
      <c r="A23" s="219" t="s">
        <v>840</v>
      </c>
      <c r="B23" s="220" t="s">
        <v>0</v>
      </c>
      <c r="C23" s="220" t="s">
        <v>841</v>
      </c>
      <c r="D23" s="220" t="s">
        <v>399</v>
      </c>
      <c r="E23" s="221" t="s">
        <v>2</v>
      </c>
      <c r="F23" s="219" t="s">
        <v>1772</v>
      </c>
      <c r="G23" s="219" t="s">
        <v>2207</v>
      </c>
      <c r="H23" s="219" t="s">
        <v>2208</v>
      </c>
      <c r="I23" s="219" t="s">
        <v>2155</v>
      </c>
      <c r="J23" s="219" t="s">
        <v>2151</v>
      </c>
    </row>
    <row r="24" spans="1:10" ht="60" x14ac:dyDescent="0.25">
      <c r="A24" s="219" t="s">
        <v>844</v>
      </c>
      <c r="B24" s="220" t="s">
        <v>0</v>
      </c>
      <c r="C24" s="220" t="s">
        <v>845</v>
      </c>
      <c r="D24" s="220" t="s">
        <v>153</v>
      </c>
      <c r="E24" s="221" t="s">
        <v>2</v>
      </c>
      <c r="F24" s="219" t="s">
        <v>1766</v>
      </c>
      <c r="G24" s="219" t="s">
        <v>2209</v>
      </c>
      <c r="H24" s="219" t="s">
        <v>2210</v>
      </c>
      <c r="I24" s="219" t="s">
        <v>2211</v>
      </c>
      <c r="J24" s="219" t="s">
        <v>2212</v>
      </c>
    </row>
    <row r="25" spans="1:10" ht="60" x14ac:dyDescent="0.25">
      <c r="A25" s="219" t="s">
        <v>1704</v>
      </c>
      <c r="B25" s="220" t="s">
        <v>105</v>
      </c>
      <c r="C25" s="220" t="s">
        <v>1705</v>
      </c>
      <c r="D25" s="220" t="s">
        <v>88</v>
      </c>
      <c r="E25" s="221" t="s">
        <v>2</v>
      </c>
      <c r="F25" s="219" t="s">
        <v>1773</v>
      </c>
      <c r="G25" s="219" t="s">
        <v>2213</v>
      </c>
      <c r="H25" s="219" t="s">
        <v>2214</v>
      </c>
      <c r="I25" s="219" t="s">
        <v>2215</v>
      </c>
      <c r="J25" s="219" t="s">
        <v>2216</v>
      </c>
    </row>
    <row r="26" spans="1:10" ht="45" x14ac:dyDescent="0.25">
      <c r="A26" s="219" t="s">
        <v>848</v>
      </c>
      <c r="B26" s="220" t="s">
        <v>0</v>
      </c>
      <c r="C26" s="220" t="s">
        <v>849</v>
      </c>
      <c r="D26" s="220" t="s">
        <v>153</v>
      </c>
      <c r="E26" s="221" t="s">
        <v>13</v>
      </c>
      <c r="F26" s="219" t="s">
        <v>1771</v>
      </c>
      <c r="G26" s="219" t="s">
        <v>2217</v>
      </c>
      <c r="H26" s="219" t="s">
        <v>2218</v>
      </c>
      <c r="I26" s="219" t="s">
        <v>2215</v>
      </c>
      <c r="J26" s="219" t="s">
        <v>2219</v>
      </c>
    </row>
    <row r="27" spans="1:10" ht="45" x14ac:dyDescent="0.25">
      <c r="A27" s="219" t="s">
        <v>769</v>
      </c>
      <c r="B27" s="220" t="s">
        <v>0</v>
      </c>
      <c r="C27" s="220" t="s">
        <v>770</v>
      </c>
      <c r="D27" s="220" t="s">
        <v>88</v>
      </c>
      <c r="E27" s="221" t="s">
        <v>13</v>
      </c>
      <c r="F27" s="219" t="s">
        <v>1776</v>
      </c>
      <c r="G27" s="219" t="s">
        <v>2220</v>
      </c>
      <c r="H27" s="219" t="s">
        <v>2221</v>
      </c>
      <c r="I27" s="219" t="s">
        <v>2140</v>
      </c>
      <c r="J27" s="219" t="s">
        <v>2222</v>
      </c>
    </row>
    <row r="28" spans="1:10" ht="30" x14ac:dyDescent="0.25">
      <c r="A28" s="219" t="s">
        <v>783</v>
      </c>
      <c r="B28" s="220" t="s">
        <v>105</v>
      </c>
      <c r="C28" s="220" t="s">
        <v>599</v>
      </c>
      <c r="D28" s="220" t="s">
        <v>88</v>
      </c>
      <c r="E28" s="221" t="s">
        <v>2</v>
      </c>
      <c r="F28" s="219" t="s">
        <v>1779</v>
      </c>
      <c r="G28" s="219" t="s">
        <v>2223</v>
      </c>
      <c r="H28" s="219" t="s">
        <v>2224</v>
      </c>
      <c r="I28" s="219" t="s">
        <v>1918</v>
      </c>
      <c r="J28" s="219" t="s">
        <v>2225</v>
      </c>
    </row>
    <row r="29" spans="1:10" ht="30" x14ac:dyDescent="0.25">
      <c r="A29" s="219" t="s">
        <v>788</v>
      </c>
      <c r="B29" s="220" t="s">
        <v>105</v>
      </c>
      <c r="C29" s="220" t="s">
        <v>611</v>
      </c>
      <c r="D29" s="220" t="s">
        <v>88</v>
      </c>
      <c r="E29" s="221" t="s">
        <v>1</v>
      </c>
      <c r="F29" s="219" t="s">
        <v>1782</v>
      </c>
      <c r="G29" s="219" t="s">
        <v>2226</v>
      </c>
      <c r="H29" s="219" t="s">
        <v>2227</v>
      </c>
      <c r="I29" s="219" t="s">
        <v>2228</v>
      </c>
      <c r="J29" s="219" t="s">
        <v>2229</v>
      </c>
    </row>
    <row r="30" spans="1:10" x14ac:dyDescent="0.25">
      <c r="A30" s="219" t="s">
        <v>862</v>
      </c>
      <c r="B30" s="220" t="s">
        <v>105</v>
      </c>
      <c r="C30" s="220" t="s">
        <v>863</v>
      </c>
      <c r="D30" s="220" t="s">
        <v>150</v>
      </c>
      <c r="E30" s="221" t="s">
        <v>2</v>
      </c>
      <c r="F30" s="219" t="s">
        <v>1784</v>
      </c>
      <c r="G30" s="219" t="s">
        <v>2230</v>
      </c>
      <c r="H30" s="219" t="s">
        <v>2231</v>
      </c>
      <c r="I30" s="219" t="s">
        <v>2232</v>
      </c>
      <c r="J30" s="219" t="s">
        <v>2233</v>
      </c>
    </row>
    <row r="31" spans="1:10" ht="60" x14ac:dyDescent="0.25">
      <c r="A31" s="219" t="s">
        <v>834</v>
      </c>
      <c r="B31" s="220" t="s">
        <v>0</v>
      </c>
      <c r="C31" s="220" t="s">
        <v>835</v>
      </c>
      <c r="D31" s="220" t="s">
        <v>639</v>
      </c>
      <c r="E31" s="221" t="s">
        <v>2</v>
      </c>
      <c r="F31" s="219" t="s">
        <v>1783</v>
      </c>
      <c r="G31" s="219" t="s">
        <v>2234</v>
      </c>
      <c r="H31" s="219" t="s">
        <v>2235</v>
      </c>
      <c r="I31" s="219" t="s">
        <v>2039</v>
      </c>
      <c r="J31" s="219" t="s">
        <v>2236</v>
      </c>
    </row>
    <row r="32" spans="1:10" ht="75" x14ac:dyDescent="0.25">
      <c r="A32" s="219" t="s">
        <v>818</v>
      </c>
      <c r="B32" s="220" t="s">
        <v>105</v>
      </c>
      <c r="C32" s="220" t="s">
        <v>819</v>
      </c>
      <c r="D32" s="220" t="s">
        <v>88</v>
      </c>
      <c r="E32" s="221" t="s">
        <v>2</v>
      </c>
      <c r="F32" s="219" t="s">
        <v>1777</v>
      </c>
      <c r="G32" s="219" t="s">
        <v>2237</v>
      </c>
      <c r="H32" s="219" t="s">
        <v>2238</v>
      </c>
      <c r="I32" s="219" t="s">
        <v>1785</v>
      </c>
      <c r="J32" s="219" t="s">
        <v>2239</v>
      </c>
    </row>
    <row r="33" spans="1:16" ht="45" x14ac:dyDescent="0.25">
      <c r="A33" s="219" t="s">
        <v>1734</v>
      </c>
      <c r="B33" s="220" t="s">
        <v>0</v>
      </c>
      <c r="C33" s="220" t="s">
        <v>1735</v>
      </c>
      <c r="D33" s="220" t="s">
        <v>98</v>
      </c>
      <c r="E33" s="221" t="s">
        <v>1</v>
      </c>
      <c r="F33" s="219" t="s">
        <v>1787</v>
      </c>
      <c r="G33" s="219" t="s">
        <v>2240</v>
      </c>
      <c r="H33" s="219" t="s">
        <v>2241</v>
      </c>
      <c r="I33" s="219" t="s">
        <v>1069</v>
      </c>
      <c r="J33" s="219" t="s">
        <v>2150</v>
      </c>
    </row>
    <row r="34" spans="1:16" ht="30" x14ac:dyDescent="0.25">
      <c r="A34" s="219" t="s">
        <v>791</v>
      </c>
      <c r="B34" s="220" t="s">
        <v>105</v>
      </c>
      <c r="C34" s="220" t="s">
        <v>792</v>
      </c>
      <c r="D34" s="220" t="s">
        <v>54</v>
      </c>
      <c r="E34" s="221" t="s">
        <v>139</v>
      </c>
      <c r="F34" s="219" t="s">
        <v>1781</v>
      </c>
      <c r="G34" s="219" t="s">
        <v>2147</v>
      </c>
      <c r="H34" s="219" t="s">
        <v>2242</v>
      </c>
      <c r="I34" s="219" t="s">
        <v>1070</v>
      </c>
      <c r="J34" s="219" t="s">
        <v>2243</v>
      </c>
    </row>
    <row r="35" spans="1:16" ht="60" x14ac:dyDescent="0.25">
      <c r="A35" s="219" t="s">
        <v>633</v>
      </c>
      <c r="B35" s="220" t="s">
        <v>0</v>
      </c>
      <c r="C35" s="220" t="s">
        <v>839</v>
      </c>
      <c r="D35" s="220" t="s">
        <v>399</v>
      </c>
      <c r="E35" s="221" t="s">
        <v>2</v>
      </c>
      <c r="F35" s="219" t="s">
        <v>1766</v>
      </c>
      <c r="G35" s="219" t="s">
        <v>2244</v>
      </c>
      <c r="H35" s="219" t="s">
        <v>2245</v>
      </c>
      <c r="I35" s="219" t="s">
        <v>2009</v>
      </c>
      <c r="J35" s="219" t="s">
        <v>1071</v>
      </c>
    </row>
    <row r="36" spans="1:16" ht="60" x14ac:dyDescent="0.25">
      <c r="A36" s="219" t="s">
        <v>1039</v>
      </c>
      <c r="B36" s="220" t="s">
        <v>0</v>
      </c>
      <c r="C36" s="220" t="s">
        <v>1040</v>
      </c>
      <c r="D36" s="220" t="s">
        <v>128</v>
      </c>
      <c r="E36" s="221" t="s">
        <v>13</v>
      </c>
      <c r="F36" s="219" t="s">
        <v>1788</v>
      </c>
      <c r="G36" s="219" t="s">
        <v>1295</v>
      </c>
      <c r="H36" s="219" t="s">
        <v>2246</v>
      </c>
      <c r="I36" s="219" t="s">
        <v>2009</v>
      </c>
      <c r="J36" s="219" t="s">
        <v>2247</v>
      </c>
    </row>
    <row r="37" spans="1:16" ht="60" x14ac:dyDescent="0.25">
      <c r="A37" s="219" t="s">
        <v>1027</v>
      </c>
      <c r="B37" s="220" t="s">
        <v>105</v>
      </c>
      <c r="C37" s="220" t="s">
        <v>1028</v>
      </c>
      <c r="D37" s="220" t="s">
        <v>128</v>
      </c>
      <c r="E37" s="221" t="s">
        <v>1025</v>
      </c>
      <c r="F37" s="219" t="s">
        <v>1790</v>
      </c>
      <c r="G37" s="219" t="s">
        <v>2248</v>
      </c>
      <c r="H37" s="219" t="s">
        <v>2249</v>
      </c>
      <c r="I37" s="219" t="s">
        <v>1398</v>
      </c>
      <c r="J37" s="219" t="s">
        <v>2250</v>
      </c>
    </row>
    <row r="38" spans="1:16" ht="60" x14ac:dyDescent="0.25">
      <c r="A38" s="219" t="s">
        <v>846</v>
      </c>
      <c r="B38" s="220" t="s">
        <v>0</v>
      </c>
      <c r="C38" s="220" t="s">
        <v>847</v>
      </c>
      <c r="D38" s="220" t="s">
        <v>399</v>
      </c>
      <c r="E38" s="221" t="s">
        <v>2</v>
      </c>
      <c r="F38" s="219" t="s">
        <v>1789</v>
      </c>
      <c r="G38" s="219" t="s">
        <v>2251</v>
      </c>
      <c r="H38" s="219" t="s">
        <v>2252</v>
      </c>
      <c r="I38" s="219" t="s">
        <v>1073</v>
      </c>
      <c r="J38" s="219" t="s">
        <v>1793</v>
      </c>
    </row>
    <row r="39" spans="1:16" ht="60" x14ac:dyDescent="0.25">
      <c r="A39" s="219" t="s">
        <v>789</v>
      </c>
      <c r="B39" s="220" t="s">
        <v>105</v>
      </c>
      <c r="C39" s="220" t="s">
        <v>790</v>
      </c>
      <c r="D39" s="220" t="s">
        <v>143</v>
      </c>
      <c r="E39" s="221" t="s">
        <v>7</v>
      </c>
      <c r="F39" s="219" t="s">
        <v>1786</v>
      </c>
      <c r="G39" s="219" t="s">
        <v>2253</v>
      </c>
      <c r="H39" s="219" t="s">
        <v>2254</v>
      </c>
      <c r="I39" s="219" t="s">
        <v>2139</v>
      </c>
      <c r="J39" s="219" t="s">
        <v>2255</v>
      </c>
    </row>
    <row r="40" spans="1:16" ht="45.75" thickBot="1" x14ac:dyDescent="0.3">
      <c r="A40" s="219" t="s">
        <v>857</v>
      </c>
      <c r="B40" s="220" t="s">
        <v>0</v>
      </c>
      <c r="C40" s="220" t="s">
        <v>858</v>
      </c>
      <c r="D40" s="220" t="s">
        <v>150</v>
      </c>
      <c r="E40" s="221" t="s">
        <v>2</v>
      </c>
      <c r="F40" s="219" t="s">
        <v>1784</v>
      </c>
      <c r="G40" s="219" t="s">
        <v>2256</v>
      </c>
      <c r="H40" s="219" t="s">
        <v>2257</v>
      </c>
      <c r="I40" s="219" t="s">
        <v>2090</v>
      </c>
      <c r="J40" s="219" t="s">
        <v>2258</v>
      </c>
    </row>
    <row r="41" spans="1:16" ht="75.75" thickBot="1" x14ac:dyDescent="0.3">
      <c r="A41" s="219" t="s">
        <v>866</v>
      </c>
      <c r="B41" s="220" t="s">
        <v>105</v>
      </c>
      <c r="C41" s="220" t="s">
        <v>637</v>
      </c>
      <c r="D41" s="220" t="s">
        <v>88</v>
      </c>
      <c r="E41" s="221" t="s">
        <v>2</v>
      </c>
      <c r="F41" s="219" t="s">
        <v>1791</v>
      </c>
      <c r="G41" s="219" t="s">
        <v>2259</v>
      </c>
      <c r="H41" s="219" t="s">
        <v>2260</v>
      </c>
      <c r="I41" s="219" t="s">
        <v>1074</v>
      </c>
      <c r="J41" s="219" t="s">
        <v>2261</v>
      </c>
      <c r="K41" s="223"/>
      <c r="L41" s="223"/>
      <c r="M41" s="223"/>
      <c r="N41" s="223"/>
      <c r="O41" s="223"/>
      <c r="P41" s="224"/>
    </row>
    <row r="42" spans="1:16" ht="45" x14ac:dyDescent="0.25">
      <c r="A42" s="219" t="s">
        <v>784</v>
      </c>
      <c r="B42" s="220" t="s">
        <v>105</v>
      </c>
      <c r="C42" s="220" t="s">
        <v>785</v>
      </c>
      <c r="D42" s="220" t="s">
        <v>88</v>
      </c>
      <c r="E42" s="221" t="s">
        <v>1</v>
      </c>
      <c r="F42" s="219" t="s">
        <v>1782</v>
      </c>
      <c r="G42" s="219" t="s">
        <v>2262</v>
      </c>
      <c r="H42" s="219" t="s">
        <v>2263</v>
      </c>
      <c r="I42" s="219" t="s">
        <v>1887</v>
      </c>
      <c r="J42" s="219" t="s">
        <v>2264</v>
      </c>
    </row>
    <row r="43" spans="1:16" ht="45" x14ac:dyDescent="0.25">
      <c r="A43" s="219" t="s">
        <v>864</v>
      </c>
      <c r="B43" s="220" t="s">
        <v>105</v>
      </c>
      <c r="C43" s="220" t="s">
        <v>865</v>
      </c>
      <c r="D43" s="220" t="s">
        <v>88</v>
      </c>
      <c r="E43" s="221" t="s">
        <v>14</v>
      </c>
      <c r="F43" s="219" t="s">
        <v>1794</v>
      </c>
      <c r="G43" s="219" t="s">
        <v>2265</v>
      </c>
      <c r="H43" s="219" t="s">
        <v>2266</v>
      </c>
      <c r="I43" s="219" t="s">
        <v>1565</v>
      </c>
      <c r="J43" s="219" t="s">
        <v>2267</v>
      </c>
    </row>
    <row r="44" spans="1:16" ht="30" x14ac:dyDescent="0.25">
      <c r="A44" s="219" t="s">
        <v>616</v>
      </c>
      <c r="B44" s="220" t="s">
        <v>0</v>
      </c>
      <c r="C44" s="220" t="s">
        <v>617</v>
      </c>
      <c r="D44" s="220" t="s">
        <v>98</v>
      </c>
      <c r="E44" s="221" t="s">
        <v>13</v>
      </c>
      <c r="F44" s="219" t="s">
        <v>1796</v>
      </c>
      <c r="G44" s="219" t="s">
        <v>2268</v>
      </c>
      <c r="H44" s="219" t="s">
        <v>2269</v>
      </c>
      <c r="I44" s="219" t="s">
        <v>1888</v>
      </c>
      <c r="J44" s="219" t="s">
        <v>2270</v>
      </c>
    </row>
    <row r="45" spans="1:16" ht="60" x14ac:dyDescent="0.25">
      <c r="A45" s="219" t="s">
        <v>1707</v>
      </c>
      <c r="B45" s="220" t="s">
        <v>0</v>
      </c>
      <c r="C45" s="220" t="s">
        <v>1708</v>
      </c>
      <c r="D45" s="220" t="s">
        <v>98</v>
      </c>
      <c r="E45" s="221" t="s">
        <v>44</v>
      </c>
      <c r="F45" s="219" t="s">
        <v>1795</v>
      </c>
      <c r="G45" s="219" t="s">
        <v>2271</v>
      </c>
      <c r="H45" s="219" t="s">
        <v>2272</v>
      </c>
      <c r="I45" s="219" t="s">
        <v>1888</v>
      </c>
      <c r="J45" s="219" t="s">
        <v>2273</v>
      </c>
    </row>
    <row r="46" spans="1:16" ht="30" x14ac:dyDescent="0.25">
      <c r="A46" s="219" t="s">
        <v>145</v>
      </c>
      <c r="B46" s="220" t="s">
        <v>0</v>
      </c>
      <c r="C46" s="220" t="s">
        <v>852</v>
      </c>
      <c r="D46" s="220" t="s">
        <v>150</v>
      </c>
      <c r="E46" s="221" t="s">
        <v>2</v>
      </c>
      <c r="F46" s="219" t="s">
        <v>1784</v>
      </c>
      <c r="G46" s="219" t="s">
        <v>1951</v>
      </c>
      <c r="H46" s="219" t="s">
        <v>2274</v>
      </c>
      <c r="I46" s="219" t="s">
        <v>1102</v>
      </c>
      <c r="J46" s="219" t="s">
        <v>2275</v>
      </c>
    </row>
    <row r="47" spans="1:16" ht="60" x14ac:dyDescent="0.25">
      <c r="A47" s="219" t="s">
        <v>1054</v>
      </c>
      <c r="B47" s="220" t="s">
        <v>0</v>
      </c>
      <c r="C47" s="220" t="s">
        <v>1055</v>
      </c>
      <c r="D47" s="220" t="s">
        <v>128</v>
      </c>
      <c r="E47" s="221" t="s">
        <v>13</v>
      </c>
      <c r="F47" s="219" t="s">
        <v>1800</v>
      </c>
      <c r="G47" s="219" t="s">
        <v>2276</v>
      </c>
      <c r="H47" s="219" t="s">
        <v>2277</v>
      </c>
      <c r="I47" s="219" t="s">
        <v>1210</v>
      </c>
      <c r="J47" s="219" t="s">
        <v>2278</v>
      </c>
    </row>
    <row r="48" spans="1:16" ht="60" x14ac:dyDescent="0.25">
      <c r="A48" s="219" t="s">
        <v>1060</v>
      </c>
      <c r="B48" s="220" t="s">
        <v>0</v>
      </c>
      <c r="C48" s="220" t="s">
        <v>1061</v>
      </c>
      <c r="D48" s="220" t="s">
        <v>128</v>
      </c>
      <c r="E48" s="221" t="s">
        <v>13</v>
      </c>
      <c r="F48" s="219" t="s">
        <v>1797</v>
      </c>
      <c r="G48" s="219" t="s">
        <v>2279</v>
      </c>
      <c r="H48" s="219" t="s">
        <v>2280</v>
      </c>
      <c r="I48" s="219" t="s">
        <v>1210</v>
      </c>
      <c r="J48" s="219" t="s">
        <v>2281</v>
      </c>
    </row>
    <row r="49" spans="1:10" ht="45" x14ac:dyDescent="0.25">
      <c r="A49" s="219" t="s">
        <v>1005</v>
      </c>
      <c r="B49" s="220" t="s">
        <v>105</v>
      </c>
      <c r="C49" s="220" t="s">
        <v>1006</v>
      </c>
      <c r="D49" s="220" t="s">
        <v>88</v>
      </c>
      <c r="E49" s="221" t="s">
        <v>14</v>
      </c>
      <c r="F49" s="219" t="s">
        <v>1799</v>
      </c>
      <c r="G49" s="219" t="s">
        <v>2282</v>
      </c>
      <c r="H49" s="219" t="s">
        <v>2283</v>
      </c>
      <c r="I49" s="219" t="s">
        <v>1804</v>
      </c>
      <c r="J49" s="219" t="s">
        <v>2284</v>
      </c>
    </row>
    <row r="50" spans="1:10" ht="30" x14ac:dyDescent="0.25">
      <c r="A50" s="219" t="s">
        <v>831</v>
      </c>
      <c r="B50" s="220" t="s">
        <v>0</v>
      </c>
      <c r="C50" s="220" t="s">
        <v>832</v>
      </c>
      <c r="D50" s="220" t="s">
        <v>150</v>
      </c>
      <c r="E50" s="221" t="s">
        <v>2</v>
      </c>
      <c r="F50" s="219" t="s">
        <v>1803</v>
      </c>
      <c r="G50" s="219" t="s">
        <v>2285</v>
      </c>
      <c r="H50" s="219" t="s">
        <v>2286</v>
      </c>
      <c r="I50" s="219" t="s">
        <v>1806</v>
      </c>
      <c r="J50" s="219" t="s">
        <v>2287</v>
      </c>
    </row>
    <row r="51" spans="1:10" ht="45" x14ac:dyDescent="0.25">
      <c r="A51" s="219" t="s">
        <v>803</v>
      </c>
      <c r="B51" s="220" t="s">
        <v>0</v>
      </c>
      <c r="C51" s="220" t="s">
        <v>804</v>
      </c>
      <c r="D51" s="220" t="s">
        <v>98</v>
      </c>
      <c r="E51" s="221" t="s">
        <v>2</v>
      </c>
      <c r="F51" s="219" t="s">
        <v>1807</v>
      </c>
      <c r="G51" s="219" t="s">
        <v>2288</v>
      </c>
      <c r="H51" s="219" t="s">
        <v>2289</v>
      </c>
      <c r="I51" s="219" t="s">
        <v>1808</v>
      </c>
      <c r="J51" s="219" t="s">
        <v>2290</v>
      </c>
    </row>
    <row r="52" spans="1:10" ht="45" x14ac:dyDescent="0.25">
      <c r="A52" s="219" t="s">
        <v>874</v>
      </c>
      <c r="B52" s="220" t="s">
        <v>0</v>
      </c>
      <c r="C52" s="220" t="s">
        <v>875</v>
      </c>
      <c r="D52" s="220" t="s">
        <v>291</v>
      </c>
      <c r="E52" s="221" t="s">
        <v>14</v>
      </c>
      <c r="F52" s="219" t="s">
        <v>1801</v>
      </c>
      <c r="G52" s="219" t="s">
        <v>2291</v>
      </c>
      <c r="H52" s="219" t="s">
        <v>2292</v>
      </c>
      <c r="I52" s="219" t="s">
        <v>1079</v>
      </c>
      <c r="J52" s="219" t="s">
        <v>2293</v>
      </c>
    </row>
    <row r="53" spans="1:10" ht="60" x14ac:dyDescent="0.25">
      <c r="A53" s="219" t="s">
        <v>1042</v>
      </c>
      <c r="B53" s="220" t="s">
        <v>0</v>
      </c>
      <c r="C53" s="220" t="s">
        <v>1043</v>
      </c>
      <c r="D53" s="220" t="s">
        <v>128</v>
      </c>
      <c r="E53" s="221" t="s">
        <v>13</v>
      </c>
      <c r="F53" s="219" t="s">
        <v>1805</v>
      </c>
      <c r="G53" s="219" t="s">
        <v>2294</v>
      </c>
      <c r="H53" s="219" t="s">
        <v>2295</v>
      </c>
      <c r="I53" s="219" t="s">
        <v>2043</v>
      </c>
      <c r="J53" s="219" t="s">
        <v>2296</v>
      </c>
    </row>
    <row r="54" spans="1:10" ht="30" x14ac:dyDescent="0.25">
      <c r="A54" s="219" t="s">
        <v>782</v>
      </c>
      <c r="B54" s="220" t="s">
        <v>105</v>
      </c>
      <c r="C54" s="220" t="s">
        <v>504</v>
      </c>
      <c r="D54" s="220" t="s">
        <v>88</v>
      </c>
      <c r="E54" s="221" t="s">
        <v>2</v>
      </c>
      <c r="F54" s="219" t="s">
        <v>1811</v>
      </c>
      <c r="G54" s="219" t="s">
        <v>2297</v>
      </c>
      <c r="H54" s="219" t="s">
        <v>2298</v>
      </c>
      <c r="I54" s="219" t="s">
        <v>2043</v>
      </c>
      <c r="J54" s="219" t="s">
        <v>2299</v>
      </c>
    </row>
    <row r="55" spans="1:10" ht="60" x14ac:dyDescent="0.25">
      <c r="A55" s="219" t="s">
        <v>1051</v>
      </c>
      <c r="B55" s="220" t="s">
        <v>0</v>
      </c>
      <c r="C55" s="220" t="s">
        <v>1052</v>
      </c>
      <c r="D55" s="220" t="s">
        <v>128</v>
      </c>
      <c r="E55" s="221" t="s">
        <v>13</v>
      </c>
      <c r="F55" s="219" t="s">
        <v>1809</v>
      </c>
      <c r="G55" s="219" t="s">
        <v>2300</v>
      </c>
      <c r="H55" s="219" t="s">
        <v>2301</v>
      </c>
      <c r="I55" s="219" t="s">
        <v>2043</v>
      </c>
      <c r="J55" s="219" t="s">
        <v>2302</v>
      </c>
    </row>
    <row r="56" spans="1:10" ht="30" x14ac:dyDescent="0.25">
      <c r="A56" s="219" t="s">
        <v>1698</v>
      </c>
      <c r="B56" s="220" t="s">
        <v>105</v>
      </c>
      <c r="C56" s="220" t="s">
        <v>1699</v>
      </c>
      <c r="D56" s="220" t="s">
        <v>88</v>
      </c>
      <c r="E56" s="221" t="s">
        <v>1</v>
      </c>
      <c r="F56" s="219" t="s">
        <v>1159</v>
      </c>
      <c r="G56" s="219" t="s">
        <v>2303</v>
      </c>
      <c r="H56" s="219" t="s">
        <v>2304</v>
      </c>
      <c r="I56" s="219" t="s">
        <v>1080</v>
      </c>
      <c r="J56" s="219" t="s">
        <v>2305</v>
      </c>
    </row>
    <row r="57" spans="1:10" ht="90" x14ac:dyDescent="0.25">
      <c r="A57" s="219" t="s">
        <v>1722</v>
      </c>
      <c r="B57" s="220" t="s">
        <v>0</v>
      </c>
      <c r="C57" s="220" t="s">
        <v>1723</v>
      </c>
      <c r="D57" s="220" t="s">
        <v>98</v>
      </c>
      <c r="E57" s="221" t="s">
        <v>1</v>
      </c>
      <c r="F57" s="219" t="s">
        <v>1802</v>
      </c>
      <c r="G57" s="219" t="s">
        <v>2306</v>
      </c>
      <c r="H57" s="219" t="s">
        <v>2307</v>
      </c>
      <c r="I57" s="219" t="s">
        <v>1081</v>
      </c>
      <c r="J57" s="219" t="s">
        <v>2308</v>
      </c>
    </row>
    <row r="58" spans="1:10" ht="30" x14ac:dyDescent="0.25">
      <c r="A58" s="219" t="s">
        <v>798</v>
      </c>
      <c r="B58" s="220" t="s">
        <v>0</v>
      </c>
      <c r="C58" s="220" t="s">
        <v>799</v>
      </c>
      <c r="D58" s="220" t="s">
        <v>152</v>
      </c>
      <c r="E58" s="221" t="s">
        <v>2</v>
      </c>
      <c r="F58" s="219" t="s">
        <v>1813</v>
      </c>
      <c r="G58" s="219" t="s">
        <v>2309</v>
      </c>
      <c r="H58" s="219" t="s">
        <v>2310</v>
      </c>
      <c r="I58" s="219" t="s">
        <v>1483</v>
      </c>
      <c r="J58" s="219" t="s">
        <v>2311</v>
      </c>
    </row>
    <row r="59" spans="1:10" ht="75" x14ac:dyDescent="0.25">
      <c r="A59" s="219" t="s">
        <v>869</v>
      </c>
      <c r="B59" s="220" t="s">
        <v>105</v>
      </c>
      <c r="C59" s="220" t="s">
        <v>870</v>
      </c>
      <c r="D59" s="220" t="s">
        <v>88</v>
      </c>
      <c r="E59" s="221" t="s">
        <v>2</v>
      </c>
      <c r="F59" s="219" t="s">
        <v>1810</v>
      </c>
      <c r="G59" s="219" t="s">
        <v>2312</v>
      </c>
      <c r="H59" s="219" t="s">
        <v>2313</v>
      </c>
      <c r="I59" s="219" t="s">
        <v>1483</v>
      </c>
      <c r="J59" s="219" t="s">
        <v>2314</v>
      </c>
    </row>
    <row r="60" spans="1:10" ht="75" x14ac:dyDescent="0.25">
      <c r="A60" s="219" t="s">
        <v>816</v>
      </c>
      <c r="B60" s="220" t="s">
        <v>0</v>
      </c>
      <c r="C60" s="220" t="s">
        <v>817</v>
      </c>
      <c r="D60" s="220" t="s">
        <v>290</v>
      </c>
      <c r="E60" s="221" t="s">
        <v>2</v>
      </c>
      <c r="F60" s="219" t="s">
        <v>1777</v>
      </c>
      <c r="G60" s="219" t="s">
        <v>2315</v>
      </c>
      <c r="H60" s="219" t="s">
        <v>2316</v>
      </c>
      <c r="I60" s="219" t="s">
        <v>1082</v>
      </c>
      <c r="J60" s="219" t="s">
        <v>2317</v>
      </c>
    </row>
    <row r="61" spans="1:10" ht="60" x14ac:dyDescent="0.25">
      <c r="A61" s="219" t="s">
        <v>811</v>
      </c>
      <c r="B61" s="220" t="s">
        <v>0</v>
      </c>
      <c r="C61" s="220" t="s">
        <v>812</v>
      </c>
      <c r="D61" s="220" t="s">
        <v>215</v>
      </c>
      <c r="E61" s="221" t="s">
        <v>1</v>
      </c>
      <c r="F61" s="219" t="s">
        <v>1756</v>
      </c>
      <c r="G61" s="219" t="s">
        <v>2318</v>
      </c>
      <c r="H61" s="219" t="s">
        <v>2319</v>
      </c>
      <c r="I61" s="219" t="s">
        <v>1084</v>
      </c>
      <c r="J61" s="219" t="s">
        <v>2320</v>
      </c>
    </row>
    <row r="62" spans="1:10" ht="60" x14ac:dyDescent="0.25">
      <c r="A62" s="219" t="s">
        <v>825</v>
      </c>
      <c r="B62" s="220" t="s">
        <v>105</v>
      </c>
      <c r="C62" s="220" t="s">
        <v>826</v>
      </c>
      <c r="D62" s="220" t="s">
        <v>88</v>
      </c>
      <c r="E62" s="221" t="s">
        <v>2</v>
      </c>
      <c r="F62" s="219" t="s">
        <v>1812</v>
      </c>
      <c r="G62" s="219" t="s">
        <v>2321</v>
      </c>
      <c r="H62" s="219" t="s">
        <v>2322</v>
      </c>
      <c r="I62" s="219" t="s">
        <v>1487</v>
      </c>
      <c r="J62" s="219" t="s">
        <v>2323</v>
      </c>
    </row>
    <row r="63" spans="1:10" ht="30" x14ac:dyDescent="0.25">
      <c r="A63" s="219" t="s">
        <v>780</v>
      </c>
      <c r="B63" s="220" t="s">
        <v>105</v>
      </c>
      <c r="C63" s="220" t="s">
        <v>781</v>
      </c>
      <c r="D63" s="220" t="s">
        <v>88</v>
      </c>
      <c r="E63" s="221" t="s">
        <v>2</v>
      </c>
      <c r="F63" s="219" t="s">
        <v>1815</v>
      </c>
      <c r="G63" s="219" t="s">
        <v>2091</v>
      </c>
      <c r="H63" s="219" t="s">
        <v>2324</v>
      </c>
      <c r="I63" s="219" t="s">
        <v>1487</v>
      </c>
      <c r="J63" s="219" t="s">
        <v>2325</v>
      </c>
    </row>
    <row r="64" spans="1:10" ht="30" x14ac:dyDescent="0.25">
      <c r="A64" s="219" t="s">
        <v>859</v>
      </c>
      <c r="B64" s="220" t="s">
        <v>0</v>
      </c>
      <c r="C64" s="220" t="s">
        <v>860</v>
      </c>
      <c r="D64" s="220" t="s">
        <v>150</v>
      </c>
      <c r="E64" s="221" t="s">
        <v>2</v>
      </c>
      <c r="F64" s="219" t="s">
        <v>1818</v>
      </c>
      <c r="G64" s="219" t="s">
        <v>1873</v>
      </c>
      <c r="H64" s="219" t="s">
        <v>2326</v>
      </c>
      <c r="I64" s="219" t="s">
        <v>1817</v>
      </c>
      <c r="J64" s="219" t="s">
        <v>2327</v>
      </c>
    </row>
    <row r="65" spans="1:10" ht="105" x14ac:dyDescent="0.25">
      <c r="A65" s="219" t="s">
        <v>772</v>
      </c>
      <c r="B65" s="220" t="s">
        <v>0</v>
      </c>
      <c r="C65" s="220" t="s">
        <v>773</v>
      </c>
      <c r="D65" s="220" t="s">
        <v>49</v>
      </c>
      <c r="E65" s="221" t="s">
        <v>774</v>
      </c>
      <c r="F65" s="219" t="s">
        <v>1776</v>
      </c>
      <c r="G65" s="219" t="s">
        <v>2328</v>
      </c>
      <c r="H65" s="219" t="s">
        <v>2329</v>
      </c>
      <c r="I65" s="219" t="s">
        <v>1499</v>
      </c>
      <c r="J65" s="219" t="s">
        <v>2330</v>
      </c>
    </row>
    <row r="66" spans="1:10" ht="45" x14ac:dyDescent="0.25">
      <c r="A66" s="219" t="s">
        <v>1652</v>
      </c>
      <c r="B66" s="220" t="s">
        <v>0</v>
      </c>
      <c r="C66" s="220" t="s">
        <v>1653</v>
      </c>
      <c r="D66" s="220" t="s">
        <v>476</v>
      </c>
      <c r="E66" s="221" t="s">
        <v>2</v>
      </c>
      <c r="F66" s="219" t="s">
        <v>1820</v>
      </c>
      <c r="G66" s="219" t="s">
        <v>2331</v>
      </c>
      <c r="H66" s="219" t="s">
        <v>2332</v>
      </c>
      <c r="I66" s="219" t="s">
        <v>1086</v>
      </c>
      <c r="J66" s="219" t="s">
        <v>2333</v>
      </c>
    </row>
    <row r="67" spans="1:10" ht="45" x14ac:dyDescent="0.25">
      <c r="A67" s="219" t="s">
        <v>950</v>
      </c>
      <c r="B67" s="220" t="s">
        <v>105</v>
      </c>
      <c r="C67" s="220" t="s">
        <v>951</v>
      </c>
      <c r="D67" s="220" t="s">
        <v>88</v>
      </c>
      <c r="E67" s="221" t="s">
        <v>14</v>
      </c>
      <c r="F67" s="219" t="s">
        <v>1814</v>
      </c>
      <c r="G67" s="219" t="s">
        <v>2334</v>
      </c>
      <c r="H67" s="219" t="s">
        <v>2334</v>
      </c>
      <c r="I67" s="219" t="s">
        <v>1086</v>
      </c>
      <c r="J67" s="219" t="s">
        <v>2335</v>
      </c>
    </row>
    <row r="68" spans="1:10" ht="30" x14ac:dyDescent="0.25">
      <c r="A68" s="219" t="s">
        <v>638</v>
      </c>
      <c r="B68" s="220" t="s">
        <v>0</v>
      </c>
      <c r="C68" s="220" t="s">
        <v>851</v>
      </c>
      <c r="D68" s="220" t="s">
        <v>150</v>
      </c>
      <c r="E68" s="221" t="s">
        <v>2</v>
      </c>
      <c r="F68" s="219" t="s">
        <v>1784</v>
      </c>
      <c r="G68" s="219" t="s">
        <v>2336</v>
      </c>
      <c r="H68" s="219" t="s">
        <v>2337</v>
      </c>
      <c r="I68" s="219" t="s">
        <v>1087</v>
      </c>
      <c r="J68" s="219" t="s">
        <v>2338</v>
      </c>
    </row>
    <row r="69" spans="1:10" ht="30" x14ac:dyDescent="0.25">
      <c r="A69" s="219" t="s">
        <v>547</v>
      </c>
      <c r="B69" s="220" t="s">
        <v>0</v>
      </c>
      <c r="C69" s="220" t="s">
        <v>861</v>
      </c>
      <c r="D69" s="220" t="s">
        <v>150</v>
      </c>
      <c r="E69" s="221" t="s">
        <v>2</v>
      </c>
      <c r="F69" s="219" t="s">
        <v>1818</v>
      </c>
      <c r="G69" s="219" t="s">
        <v>2339</v>
      </c>
      <c r="H69" s="219" t="s">
        <v>2340</v>
      </c>
      <c r="I69" s="219" t="s">
        <v>1088</v>
      </c>
      <c r="J69" s="219" t="s">
        <v>2093</v>
      </c>
    </row>
    <row r="70" spans="1:10" ht="60" x14ac:dyDescent="0.25">
      <c r="A70" s="219" t="s">
        <v>1710</v>
      </c>
      <c r="B70" s="220" t="s">
        <v>0</v>
      </c>
      <c r="C70" s="220" t="s">
        <v>1711</v>
      </c>
      <c r="D70" s="220" t="s">
        <v>98</v>
      </c>
      <c r="E70" s="221" t="s">
        <v>44</v>
      </c>
      <c r="F70" s="219" t="s">
        <v>1821</v>
      </c>
      <c r="G70" s="219" t="s">
        <v>2142</v>
      </c>
      <c r="H70" s="219" t="s">
        <v>2341</v>
      </c>
      <c r="I70" s="219" t="s">
        <v>1089</v>
      </c>
      <c r="J70" s="219" t="s">
        <v>2095</v>
      </c>
    </row>
    <row r="71" spans="1:10" ht="45" x14ac:dyDescent="0.25">
      <c r="A71" s="219" t="s">
        <v>437</v>
      </c>
      <c r="B71" s="220" t="s">
        <v>0</v>
      </c>
      <c r="C71" s="220" t="s">
        <v>438</v>
      </c>
      <c r="D71" s="220" t="s">
        <v>291</v>
      </c>
      <c r="E71" s="221" t="s">
        <v>13</v>
      </c>
      <c r="F71" s="219" t="s">
        <v>1827</v>
      </c>
      <c r="G71" s="219" t="s">
        <v>2342</v>
      </c>
      <c r="H71" s="219" t="s">
        <v>2343</v>
      </c>
      <c r="I71" s="219" t="s">
        <v>1090</v>
      </c>
      <c r="J71" s="219" t="s">
        <v>2344</v>
      </c>
    </row>
    <row r="72" spans="1:10" ht="45" x14ac:dyDescent="0.25">
      <c r="A72" s="219" t="s">
        <v>1713</v>
      </c>
      <c r="B72" s="220" t="s">
        <v>0</v>
      </c>
      <c r="C72" s="220" t="s">
        <v>1714</v>
      </c>
      <c r="D72" s="220" t="s">
        <v>98</v>
      </c>
      <c r="E72" s="221" t="s">
        <v>44</v>
      </c>
      <c r="F72" s="219" t="s">
        <v>1822</v>
      </c>
      <c r="G72" s="219" t="s">
        <v>2345</v>
      </c>
      <c r="H72" s="219" t="s">
        <v>2346</v>
      </c>
      <c r="I72" s="219" t="s">
        <v>1090</v>
      </c>
      <c r="J72" s="219" t="s">
        <v>2347</v>
      </c>
    </row>
    <row r="73" spans="1:10" ht="30" x14ac:dyDescent="0.25">
      <c r="A73" s="219" t="s">
        <v>1018</v>
      </c>
      <c r="B73" s="220" t="s">
        <v>105</v>
      </c>
      <c r="C73" s="220" t="s">
        <v>1019</v>
      </c>
      <c r="D73" s="220" t="s">
        <v>88</v>
      </c>
      <c r="E73" s="221" t="s">
        <v>14</v>
      </c>
      <c r="F73" s="219" t="s">
        <v>1823</v>
      </c>
      <c r="G73" s="219" t="s">
        <v>2348</v>
      </c>
      <c r="H73" s="219" t="s">
        <v>2349</v>
      </c>
      <c r="I73" s="219" t="s">
        <v>1090</v>
      </c>
      <c r="J73" s="219" t="s">
        <v>2350</v>
      </c>
    </row>
    <row r="74" spans="1:10" ht="45" x14ac:dyDescent="0.25">
      <c r="A74" s="219" t="s">
        <v>828</v>
      </c>
      <c r="B74" s="220" t="s">
        <v>0</v>
      </c>
      <c r="C74" s="220" t="s">
        <v>829</v>
      </c>
      <c r="D74" s="220" t="s">
        <v>290</v>
      </c>
      <c r="E74" s="221" t="s">
        <v>13</v>
      </c>
      <c r="F74" s="219" t="s">
        <v>1824</v>
      </c>
      <c r="G74" s="219" t="s">
        <v>2351</v>
      </c>
      <c r="H74" s="219" t="s">
        <v>2352</v>
      </c>
      <c r="I74" s="219" t="s">
        <v>1090</v>
      </c>
      <c r="J74" s="219" t="s">
        <v>2353</v>
      </c>
    </row>
    <row r="75" spans="1:10" ht="60" x14ac:dyDescent="0.25">
      <c r="A75" s="219" t="s">
        <v>853</v>
      </c>
      <c r="B75" s="220" t="s">
        <v>105</v>
      </c>
      <c r="C75" s="220" t="s">
        <v>854</v>
      </c>
      <c r="D75" s="220" t="s">
        <v>88</v>
      </c>
      <c r="E75" s="221" t="s">
        <v>2</v>
      </c>
      <c r="F75" s="219" t="s">
        <v>1826</v>
      </c>
      <c r="G75" s="219" t="s">
        <v>2354</v>
      </c>
      <c r="H75" s="219" t="s">
        <v>2355</v>
      </c>
      <c r="I75" s="219" t="s">
        <v>1091</v>
      </c>
      <c r="J75" s="219" t="s">
        <v>2356</v>
      </c>
    </row>
    <row r="76" spans="1:10" ht="30" x14ac:dyDescent="0.25">
      <c r="A76" s="219" t="s">
        <v>786</v>
      </c>
      <c r="B76" s="220" t="s">
        <v>105</v>
      </c>
      <c r="C76" s="220" t="s">
        <v>787</v>
      </c>
      <c r="D76" s="220" t="s">
        <v>88</v>
      </c>
      <c r="E76" s="221" t="s">
        <v>2</v>
      </c>
      <c r="F76" s="219" t="s">
        <v>1832</v>
      </c>
      <c r="G76" s="219" t="s">
        <v>2357</v>
      </c>
      <c r="H76" s="219" t="s">
        <v>2358</v>
      </c>
      <c r="I76" s="219" t="s">
        <v>1094</v>
      </c>
      <c r="J76" s="219" t="s">
        <v>2359</v>
      </c>
    </row>
    <row r="77" spans="1:10" ht="45" x14ac:dyDescent="0.25">
      <c r="A77" s="219" t="s">
        <v>625</v>
      </c>
      <c r="B77" s="220" t="s">
        <v>0</v>
      </c>
      <c r="C77" s="220" t="s">
        <v>626</v>
      </c>
      <c r="D77" s="220" t="s">
        <v>291</v>
      </c>
      <c r="E77" s="221" t="s">
        <v>14</v>
      </c>
      <c r="F77" s="219" t="s">
        <v>1825</v>
      </c>
      <c r="G77" s="219" t="s">
        <v>2360</v>
      </c>
      <c r="H77" s="219" t="s">
        <v>2361</v>
      </c>
      <c r="I77" s="219" t="s">
        <v>1094</v>
      </c>
      <c r="J77" s="219" t="s">
        <v>2097</v>
      </c>
    </row>
    <row r="78" spans="1:10" ht="45" x14ac:dyDescent="0.25">
      <c r="A78" s="219" t="s">
        <v>1650</v>
      </c>
      <c r="B78" s="220" t="s">
        <v>105</v>
      </c>
      <c r="C78" s="220" t="s">
        <v>1651</v>
      </c>
      <c r="D78" s="220" t="s">
        <v>88</v>
      </c>
      <c r="E78" s="221" t="s">
        <v>2</v>
      </c>
      <c r="F78" s="219" t="s">
        <v>1833</v>
      </c>
      <c r="G78" s="219" t="s">
        <v>2362</v>
      </c>
      <c r="H78" s="219" t="s">
        <v>2363</v>
      </c>
      <c r="I78" s="219" t="s">
        <v>1094</v>
      </c>
      <c r="J78" s="219" t="s">
        <v>1092</v>
      </c>
    </row>
    <row r="79" spans="1:10" ht="45" x14ac:dyDescent="0.25">
      <c r="A79" s="219" t="s">
        <v>1672</v>
      </c>
      <c r="B79" s="220" t="s">
        <v>0</v>
      </c>
      <c r="C79" s="220" t="s">
        <v>1673</v>
      </c>
      <c r="D79" s="220" t="s">
        <v>151</v>
      </c>
      <c r="E79" s="221" t="s">
        <v>13</v>
      </c>
      <c r="F79" s="219" t="s">
        <v>1830</v>
      </c>
      <c r="G79" s="219" t="s">
        <v>2364</v>
      </c>
      <c r="H79" s="219" t="s">
        <v>2365</v>
      </c>
      <c r="I79" s="219" t="s">
        <v>1097</v>
      </c>
      <c r="J79" s="219" t="s">
        <v>2366</v>
      </c>
    </row>
    <row r="80" spans="1:10" ht="60" x14ac:dyDescent="0.25">
      <c r="A80" s="219" t="s">
        <v>975</v>
      </c>
      <c r="B80" s="220" t="s">
        <v>0</v>
      </c>
      <c r="C80" s="220" t="s">
        <v>976</v>
      </c>
      <c r="D80" s="220" t="s">
        <v>128</v>
      </c>
      <c r="E80" s="221" t="s">
        <v>13</v>
      </c>
      <c r="F80" s="219" t="s">
        <v>1829</v>
      </c>
      <c r="G80" s="219" t="s">
        <v>2367</v>
      </c>
      <c r="H80" s="219" t="s">
        <v>2368</v>
      </c>
      <c r="I80" s="219" t="s">
        <v>1097</v>
      </c>
      <c r="J80" s="219" t="s">
        <v>2099</v>
      </c>
    </row>
    <row r="81" spans="1:10" ht="60" x14ac:dyDescent="0.25">
      <c r="A81" s="219" t="s">
        <v>521</v>
      </c>
      <c r="B81" s="220" t="s">
        <v>0</v>
      </c>
      <c r="C81" s="220" t="s">
        <v>1048</v>
      </c>
      <c r="D81" s="220" t="s">
        <v>128</v>
      </c>
      <c r="E81" s="221" t="s">
        <v>13</v>
      </c>
      <c r="F81" s="219" t="s">
        <v>1828</v>
      </c>
      <c r="G81" s="219" t="s">
        <v>2369</v>
      </c>
      <c r="H81" s="219" t="s">
        <v>2370</v>
      </c>
      <c r="I81" s="219" t="s">
        <v>1097</v>
      </c>
      <c r="J81" s="219" t="s">
        <v>2100</v>
      </c>
    </row>
    <row r="82" spans="1:10" ht="45" x14ac:dyDescent="0.25">
      <c r="A82" s="219" t="s">
        <v>855</v>
      </c>
      <c r="B82" s="220" t="s">
        <v>105</v>
      </c>
      <c r="C82" s="220" t="s">
        <v>856</v>
      </c>
      <c r="D82" s="220" t="s">
        <v>88</v>
      </c>
      <c r="E82" s="221" t="s">
        <v>2</v>
      </c>
      <c r="F82" s="219" t="s">
        <v>1128</v>
      </c>
      <c r="G82" s="219" t="s">
        <v>2371</v>
      </c>
      <c r="H82" s="219" t="s">
        <v>2372</v>
      </c>
      <c r="I82" s="219" t="s">
        <v>1097</v>
      </c>
      <c r="J82" s="219" t="s">
        <v>2373</v>
      </c>
    </row>
    <row r="83" spans="1:10" ht="60" x14ac:dyDescent="0.25">
      <c r="A83" s="219" t="s">
        <v>898</v>
      </c>
      <c r="B83" s="220" t="s">
        <v>0</v>
      </c>
      <c r="C83" s="220" t="s">
        <v>899</v>
      </c>
      <c r="D83" s="220" t="s">
        <v>291</v>
      </c>
      <c r="E83" s="221" t="s">
        <v>13</v>
      </c>
      <c r="F83" s="219" t="s">
        <v>1836</v>
      </c>
      <c r="G83" s="219" t="s">
        <v>2119</v>
      </c>
      <c r="H83" s="219" t="s">
        <v>2374</v>
      </c>
      <c r="I83" s="219" t="s">
        <v>1099</v>
      </c>
      <c r="J83" s="219" t="s">
        <v>2101</v>
      </c>
    </row>
    <row r="84" spans="1:10" ht="30" x14ac:dyDescent="0.25">
      <c r="A84" s="219" t="s">
        <v>778</v>
      </c>
      <c r="B84" s="220" t="s">
        <v>0</v>
      </c>
      <c r="C84" s="220" t="s">
        <v>779</v>
      </c>
      <c r="D84" s="220" t="s">
        <v>88</v>
      </c>
      <c r="E84" s="221" t="s">
        <v>2</v>
      </c>
      <c r="F84" s="219" t="s">
        <v>1838</v>
      </c>
      <c r="G84" s="219" t="s">
        <v>1065</v>
      </c>
      <c r="H84" s="219" t="s">
        <v>2375</v>
      </c>
      <c r="I84" s="219" t="s">
        <v>1099</v>
      </c>
      <c r="J84" s="219" t="s">
        <v>1098</v>
      </c>
    </row>
    <row r="85" spans="1:10" ht="75" x14ac:dyDescent="0.25">
      <c r="A85" s="219" t="s">
        <v>867</v>
      </c>
      <c r="B85" s="220" t="s">
        <v>0</v>
      </c>
      <c r="C85" s="220" t="s">
        <v>868</v>
      </c>
      <c r="D85" s="220" t="s">
        <v>151</v>
      </c>
      <c r="E85" s="221" t="s">
        <v>2</v>
      </c>
      <c r="F85" s="219" t="s">
        <v>1831</v>
      </c>
      <c r="G85" s="219" t="s">
        <v>2376</v>
      </c>
      <c r="H85" s="219" t="s">
        <v>2377</v>
      </c>
      <c r="I85" s="219" t="s">
        <v>1099</v>
      </c>
      <c r="J85" s="219" t="s">
        <v>2378</v>
      </c>
    </row>
    <row r="86" spans="1:10" ht="60" x14ac:dyDescent="0.25">
      <c r="A86" s="219" t="s">
        <v>1008</v>
      </c>
      <c r="B86" s="220" t="s">
        <v>0</v>
      </c>
      <c r="C86" s="220" t="s">
        <v>1009</v>
      </c>
      <c r="D86" s="220" t="s">
        <v>128</v>
      </c>
      <c r="E86" s="221" t="s">
        <v>14</v>
      </c>
      <c r="F86" s="219" t="s">
        <v>1837</v>
      </c>
      <c r="G86" s="219" t="s">
        <v>2379</v>
      </c>
      <c r="H86" s="219" t="s">
        <v>2380</v>
      </c>
      <c r="I86" s="219" t="s">
        <v>1100</v>
      </c>
      <c r="J86" s="219" t="s">
        <v>2381</v>
      </c>
    </row>
    <row r="87" spans="1:10" ht="60" x14ac:dyDescent="0.25">
      <c r="A87" s="219" t="s">
        <v>871</v>
      </c>
      <c r="B87" s="220" t="s">
        <v>0</v>
      </c>
      <c r="C87" s="220" t="s">
        <v>872</v>
      </c>
      <c r="D87" s="220" t="s">
        <v>151</v>
      </c>
      <c r="E87" s="221" t="s">
        <v>14</v>
      </c>
      <c r="F87" s="219" t="s">
        <v>1835</v>
      </c>
      <c r="G87" s="219" t="s">
        <v>2382</v>
      </c>
      <c r="H87" s="219" t="s">
        <v>2383</v>
      </c>
      <c r="I87" s="219" t="s">
        <v>1100</v>
      </c>
      <c r="J87" s="219" t="s">
        <v>2102</v>
      </c>
    </row>
    <row r="88" spans="1:10" ht="45" x14ac:dyDescent="0.25">
      <c r="A88" s="219" t="s">
        <v>876</v>
      </c>
      <c r="B88" s="220" t="s">
        <v>0</v>
      </c>
      <c r="C88" s="220" t="s">
        <v>877</v>
      </c>
      <c r="D88" s="220" t="s">
        <v>291</v>
      </c>
      <c r="E88" s="221" t="s">
        <v>14</v>
      </c>
      <c r="F88" s="219" t="s">
        <v>1834</v>
      </c>
      <c r="G88" s="219" t="s">
        <v>2384</v>
      </c>
      <c r="H88" s="219" t="s">
        <v>2385</v>
      </c>
      <c r="I88" s="219" t="s">
        <v>1100</v>
      </c>
      <c r="J88" s="219" t="s">
        <v>2386</v>
      </c>
    </row>
    <row r="89" spans="1:10" ht="60" x14ac:dyDescent="0.25">
      <c r="A89" s="219" t="s">
        <v>436</v>
      </c>
      <c r="B89" s="220" t="s">
        <v>0</v>
      </c>
      <c r="C89" s="220" t="s">
        <v>1627</v>
      </c>
      <c r="D89" s="220" t="s">
        <v>128</v>
      </c>
      <c r="E89" s="221" t="s">
        <v>14</v>
      </c>
      <c r="F89" s="219" t="s">
        <v>1841</v>
      </c>
      <c r="G89" s="219" t="s">
        <v>2387</v>
      </c>
      <c r="H89" s="219" t="s">
        <v>2388</v>
      </c>
      <c r="I89" s="219" t="s">
        <v>1103</v>
      </c>
      <c r="J89" s="219" t="s">
        <v>1840</v>
      </c>
    </row>
    <row r="90" spans="1:10" ht="60" x14ac:dyDescent="0.25">
      <c r="A90" s="219" t="s">
        <v>1616</v>
      </c>
      <c r="B90" s="220" t="s">
        <v>0</v>
      </c>
      <c r="C90" s="220" t="s">
        <v>1617</v>
      </c>
      <c r="D90" s="220" t="s">
        <v>291</v>
      </c>
      <c r="E90" s="221" t="s">
        <v>13</v>
      </c>
      <c r="F90" s="219" t="s">
        <v>1843</v>
      </c>
      <c r="G90" s="219" t="s">
        <v>2389</v>
      </c>
      <c r="H90" s="219" t="s">
        <v>2390</v>
      </c>
      <c r="I90" s="219" t="s">
        <v>1103</v>
      </c>
      <c r="J90" s="219" t="s">
        <v>1842</v>
      </c>
    </row>
    <row r="91" spans="1:10" ht="30" x14ac:dyDescent="0.25">
      <c r="A91" s="219" t="s">
        <v>968</v>
      </c>
      <c r="B91" s="220" t="s">
        <v>105</v>
      </c>
      <c r="C91" s="220" t="s">
        <v>969</v>
      </c>
      <c r="D91" s="220" t="s">
        <v>88</v>
      </c>
      <c r="E91" s="221" t="s">
        <v>14</v>
      </c>
      <c r="F91" s="219" t="s">
        <v>1834</v>
      </c>
      <c r="G91" s="219" t="s">
        <v>2391</v>
      </c>
      <c r="H91" s="219" t="s">
        <v>2392</v>
      </c>
      <c r="I91" s="219" t="s">
        <v>1103</v>
      </c>
      <c r="J91" s="219" t="s">
        <v>2393</v>
      </c>
    </row>
    <row r="92" spans="1:10" ht="45" customHeight="1" x14ac:dyDescent="0.25">
      <c r="A92" s="219" t="s">
        <v>1743</v>
      </c>
      <c r="B92" s="220" t="s">
        <v>105</v>
      </c>
      <c r="C92" s="220" t="s">
        <v>1744</v>
      </c>
      <c r="D92" s="220" t="s">
        <v>88</v>
      </c>
      <c r="E92" s="221" t="s">
        <v>1745</v>
      </c>
      <c r="F92" s="219" t="s">
        <v>1814</v>
      </c>
      <c r="G92" s="219" t="s">
        <v>2394</v>
      </c>
      <c r="H92" s="219" t="s">
        <v>2394</v>
      </c>
      <c r="I92" s="219" t="s">
        <v>1105</v>
      </c>
      <c r="J92" s="219" t="s">
        <v>1844</v>
      </c>
    </row>
    <row r="93" spans="1:10" ht="60" x14ac:dyDescent="0.25">
      <c r="A93" s="219" t="s">
        <v>953</v>
      </c>
      <c r="B93" s="220" t="s">
        <v>105</v>
      </c>
      <c r="C93" s="220" t="s">
        <v>954</v>
      </c>
      <c r="D93" s="220" t="s">
        <v>88</v>
      </c>
      <c r="E93" s="221" t="s">
        <v>14</v>
      </c>
      <c r="F93" s="219" t="s">
        <v>1814</v>
      </c>
      <c r="G93" s="219" t="s">
        <v>2395</v>
      </c>
      <c r="H93" s="219" t="s">
        <v>2395</v>
      </c>
      <c r="I93" s="219" t="s">
        <v>1105</v>
      </c>
      <c r="J93" s="219" t="s">
        <v>2396</v>
      </c>
    </row>
    <row r="94" spans="1:10" ht="90" x14ac:dyDescent="0.25">
      <c r="A94" s="219" t="s">
        <v>984</v>
      </c>
      <c r="B94" s="220" t="s">
        <v>105</v>
      </c>
      <c r="C94" s="220" t="s">
        <v>985</v>
      </c>
      <c r="D94" s="220" t="s">
        <v>88</v>
      </c>
      <c r="E94" s="221" t="s">
        <v>14</v>
      </c>
      <c r="F94" s="219" t="s">
        <v>1814</v>
      </c>
      <c r="G94" s="219" t="s">
        <v>2397</v>
      </c>
      <c r="H94" s="219" t="s">
        <v>2397</v>
      </c>
      <c r="I94" s="219" t="s">
        <v>1105</v>
      </c>
      <c r="J94" s="219" t="s">
        <v>1101</v>
      </c>
    </row>
    <row r="95" spans="1:10" ht="75" x14ac:dyDescent="0.25">
      <c r="A95" s="219" t="s">
        <v>814</v>
      </c>
      <c r="B95" s="220" t="s">
        <v>105</v>
      </c>
      <c r="C95" s="220" t="s">
        <v>815</v>
      </c>
      <c r="D95" s="220" t="s">
        <v>88</v>
      </c>
      <c r="E95" s="221" t="s">
        <v>1</v>
      </c>
      <c r="F95" s="219" t="s">
        <v>1847</v>
      </c>
      <c r="G95" s="219" t="s">
        <v>2398</v>
      </c>
      <c r="H95" s="219" t="s">
        <v>2399</v>
      </c>
      <c r="I95" s="219" t="s">
        <v>1105</v>
      </c>
      <c r="J95" s="219" t="s">
        <v>2400</v>
      </c>
    </row>
    <row r="96" spans="1:10" ht="60" x14ac:dyDescent="0.25">
      <c r="A96" s="219" t="s">
        <v>1045</v>
      </c>
      <c r="B96" s="220" t="s">
        <v>0</v>
      </c>
      <c r="C96" s="220" t="s">
        <v>1046</v>
      </c>
      <c r="D96" s="220" t="s">
        <v>128</v>
      </c>
      <c r="E96" s="221" t="s">
        <v>13</v>
      </c>
      <c r="F96" s="219" t="s">
        <v>1845</v>
      </c>
      <c r="G96" s="219" t="s">
        <v>2401</v>
      </c>
      <c r="H96" s="219" t="s">
        <v>2402</v>
      </c>
      <c r="I96" s="219" t="s">
        <v>1105</v>
      </c>
      <c r="J96" s="219" t="s">
        <v>2403</v>
      </c>
    </row>
    <row r="97" spans="1:10" ht="60" customHeight="1" x14ac:dyDescent="0.25">
      <c r="A97" s="219" t="s">
        <v>1737</v>
      </c>
      <c r="B97" s="220" t="s">
        <v>0</v>
      </c>
      <c r="C97" s="220" t="s">
        <v>1738</v>
      </c>
      <c r="D97" s="220" t="s">
        <v>1846</v>
      </c>
      <c r="E97" s="221" t="s">
        <v>1</v>
      </c>
      <c r="F97" s="219" t="s">
        <v>1217</v>
      </c>
      <c r="G97" s="219" t="s">
        <v>2404</v>
      </c>
      <c r="H97" s="219" t="s">
        <v>2405</v>
      </c>
      <c r="I97" s="219" t="s">
        <v>1106</v>
      </c>
      <c r="J97" s="219" t="s">
        <v>2104</v>
      </c>
    </row>
    <row r="98" spans="1:10" ht="45" x14ac:dyDescent="0.25">
      <c r="A98" s="219" t="s">
        <v>884</v>
      </c>
      <c r="B98" s="220" t="s">
        <v>0</v>
      </c>
      <c r="C98" s="220" t="s">
        <v>885</v>
      </c>
      <c r="D98" s="220" t="s">
        <v>291</v>
      </c>
      <c r="E98" s="221" t="s">
        <v>14</v>
      </c>
      <c r="F98" s="219" t="s">
        <v>1814</v>
      </c>
      <c r="G98" s="219" t="s">
        <v>2406</v>
      </c>
      <c r="H98" s="219" t="s">
        <v>2406</v>
      </c>
      <c r="I98" s="219" t="s">
        <v>1106</v>
      </c>
      <c r="J98" s="219" t="s">
        <v>2407</v>
      </c>
    </row>
    <row r="99" spans="1:10" ht="45" x14ac:dyDescent="0.25">
      <c r="A99" s="219" t="s">
        <v>776</v>
      </c>
      <c r="B99" s="220" t="s">
        <v>105</v>
      </c>
      <c r="C99" s="220" t="s">
        <v>777</v>
      </c>
      <c r="D99" s="220" t="s">
        <v>88</v>
      </c>
      <c r="E99" s="221" t="s">
        <v>2</v>
      </c>
      <c r="F99" s="219" t="s">
        <v>1852</v>
      </c>
      <c r="G99" s="219" t="s">
        <v>2408</v>
      </c>
      <c r="H99" s="219" t="s">
        <v>2409</v>
      </c>
      <c r="I99" s="219" t="s">
        <v>1106</v>
      </c>
      <c r="J99" s="219" t="s">
        <v>1104</v>
      </c>
    </row>
    <row r="100" spans="1:10" ht="60" x14ac:dyDescent="0.25">
      <c r="A100" s="219" t="s">
        <v>1750</v>
      </c>
      <c r="B100" s="220" t="s">
        <v>0</v>
      </c>
      <c r="C100" s="220" t="s">
        <v>1751</v>
      </c>
      <c r="D100" s="220" t="s">
        <v>128</v>
      </c>
      <c r="E100" s="221" t="s">
        <v>14</v>
      </c>
      <c r="F100" s="219" t="s">
        <v>1850</v>
      </c>
      <c r="G100" s="219" t="s">
        <v>2410</v>
      </c>
      <c r="H100" s="219" t="s">
        <v>2411</v>
      </c>
      <c r="I100" s="219" t="s">
        <v>1106</v>
      </c>
      <c r="J100" s="219" t="s">
        <v>2105</v>
      </c>
    </row>
    <row r="101" spans="1:10" ht="30" x14ac:dyDescent="0.25">
      <c r="A101" s="219" t="s">
        <v>965</v>
      </c>
      <c r="B101" s="220" t="s">
        <v>105</v>
      </c>
      <c r="C101" s="220" t="s">
        <v>966</v>
      </c>
      <c r="D101" s="220" t="s">
        <v>88</v>
      </c>
      <c r="E101" s="221" t="s">
        <v>14</v>
      </c>
      <c r="F101" s="219" t="s">
        <v>1814</v>
      </c>
      <c r="G101" s="219" t="s">
        <v>2412</v>
      </c>
      <c r="H101" s="219" t="s">
        <v>2412</v>
      </c>
      <c r="I101" s="219" t="s">
        <v>1106</v>
      </c>
      <c r="J101" s="219" t="s">
        <v>2106</v>
      </c>
    </row>
    <row r="102" spans="1:10" ht="60" x14ac:dyDescent="0.25">
      <c r="A102" s="219" t="s">
        <v>1746</v>
      </c>
      <c r="B102" s="220" t="s">
        <v>0</v>
      </c>
      <c r="C102" s="220" t="s">
        <v>1747</v>
      </c>
      <c r="D102" s="220" t="s">
        <v>128</v>
      </c>
      <c r="E102" s="221" t="s">
        <v>14</v>
      </c>
      <c r="F102" s="219" t="s">
        <v>1825</v>
      </c>
      <c r="G102" s="219" t="s">
        <v>2413</v>
      </c>
      <c r="H102" s="219" t="s">
        <v>2414</v>
      </c>
      <c r="I102" s="219" t="s">
        <v>1106</v>
      </c>
      <c r="J102" s="219" t="s">
        <v>2107</v>
      </c>
    </row>
    <row r="103" spans="1:10" ht="45" x14ac:dyDescent="0.25">
      <c r="A103" s="219" t="s">
        <v>1646</v>
      </c>
      <c r="B103" s="220" t="s">
        <v>0</v>
      </c>
      <c r="C103" s="220" t="s">
        <v>1647</v>
      </c>
      <c r="D103" s="220" t="s">
        <v>476</v>
      </c>
      <c r="E103" s="221" t="s">
        <v>2</v>
      </c>
      <c r="F103" s="219" t="s">
        <v>1854</v>
      </c>
      <c r="G103" s="219" t="s">
        <v>2042</v>
      </c>
      <c r="H103" s="219" t="s">
        <v>2415</v>
      </c>
      <c r="I103" s="219" t="s">
        <v>1106</v>
      </c>
      <c r="J103" s="219" t="s">
        <v>2108</v>
      </c>
    </row>
    <row r="104" spans="1:10" ht="60" x14ac:dyDescent="0.25">
      <c r="A104" s="219" t="s">
        <v>1625</v>
      </c>
      <c r="B104" s="220" t="s">
        <v>0</v>
      </c>
      <c r="C104" s="220" t="s">
        <v>1626</v>
      </c>
      <c r="D104" s="220" t="s">
        <v>128</v>
      </c>
      <c r="E104" s="221" t="s">
        <v>14</v>
      </c>
      <c r="F104" s="219" t="s">
        <v>1853</v>
      </c>
      <c r="G104" s="219" t="s">
        <v>2416</v>
      </c>
      <c r="H104" s="219" t="s">
        <v>2417</v>
      </c>
      <c r="I104" s="219" t="s">
        <v>1106</v>
      </c>
      <c r="J104" s="219" t="s">
        <v>2418</v>
      </c>
    </row>
    <row r="105" spans="1:10" ht="45" x14ac:dyDescent="0.25">
      <c r="A105" s="219" t="s">
        <v>821</v>
      </c>
      <c r="B105" s="220" t="s">
        <v>105</v>
      </c>
      <c r="C105" s="220" t="s">
        <v>822</v>
      </c>
      <c r="D105" s="220" t="s">
        <v>88</v>
      </c>
      <c r="E105" s="221" t="s">
        <v>823</v>
      </c>
      <c r="F105" s="219" t="s">
        <v>1848</v>
      </c>
      <c r="G105" s="219" t="s">
        <v>1122</v>
      </c>
      <c r="H105" s="219" t="s">
        <v>1938</v>
      </c>
      <c r="I105" s="219" t="s">
        <v>1106</v>
      </c>
      <c r="J105" s="219" t="s">
        <v>1107</v>
      </c>
    </row>
    <row r="106" spans="1:10" ht="45" x14ac:dyDescent="0.25">
      <c r="A106" s="219" t="s">
        <v>1719</v>
      </c>
      <c r="B106" s="220" t="s">
        <v>0</v>
      </c>
      <c r="C106" s="220" t="s">
        <v>1720</v>
      </c>
      <c r="D106" s="220" t="s">
        <v>98</v>
      </c>
      <c r="E106" s="221" t="s">
        <v>44</v>
      </c>
      <c r="F106" s="219" t="s">
        <v>1849</v>
      </c>
      <c r="G106" s="219" t="s">
        <v>1152</v>
      </c>
      <c r="H106" s="219" t="s">
        <v>2419</v>
      </c>
      <c r="I106" s="219" t="s">
        <v>1110</v>
      </c>
      <c r="J106" s="219" t="s">
        <v>1108</v>
      </c>
    </row>
    <row r="107" spans="1:10" ht="60" x14ac:dyDescent="0.25">
      <c r="A107" s="219" t="s">
        <v>1754</v>
      </c>
      <c r="B107" s="220" t="s">
        <v>0</v>
      </c>
      <c r="C107" s="220" t="s">
        <v>1755</v>
      </c>
      <c r="D107" s="220" t="s">
        <v>128</v>
      </c>
      <c r="E107" s="221" t="s">
        <v>14</v>
      </c>
      <c r="F107" s="219" t="s">
        <v>1856</v>
      </c>
      <c r="G107" s="219" t="s">
        <v>2420</v>
      </c>
      <c r="H107" s="219" t="s">
        <v>2421</v>
      </c>
      <c r="I107" s="219" t="s">
        <v>1110</v>
      </c>
      <c r="J107" s="219" t="s">
        <v>2422</v>
      </c>
    </row>
    <row r="108" spans="1:10" ht="90" x14ac:dyDescent="0.25">
      <c r="A108" s="219" t="s">
        <v>1643</v>
      </c>
      <c r="B108" s="220" t="s">
        <v>105</v>
      </c>
      <c r="C108" s="220" t="s">
        <v>1644</v>
      </c>
      <c r="D108" s="220" t="s">
        <v>88</v>
      </c>
      <c r="E108" s="221" t="s">
        <v>1645</v>
      </c>
      <c r="F108" s="219" t="s">
        <v>1851</v>
      </c>
      <c r="G108" s="219" t="s">
        <v>2423</v>
      </c>
      <c r="H108" s="219" t="s">
        <v>2424</v>
      </c>
      <c r="I108" s="219" t="s">
        <v>1110</v>
      </c>
      <c r="J108" s="219" t="s">
        <v>2109</v>
      </c>
    </row>
    <row r="109" spans="1:10" ht="30" x14ac:dyDescent="0.25">
      <c r="A109" s="219" t="s">
        <v>1015</v>
      </c>
      <c r="B109" s="220" t="s">
        <v>105</v>
      </c>
      <c r="C109" s="220" t="s">
        <v>1016</v>
      </c>
      <c r="D109" s="220" t="s">
        <v>88</v>
      </c>
      <c r="E109" s="221" t="s">
        <v>14</v>
      </c>
      <c r="F109" s="219" t="s">
        <v>1775</v>
      </c>
      <c r="G109" s="219" t="s">
        <v>2425</v>
      </c>
      <c r="H109" s="219" t="s">
        <v>2426</v>
      </c>
      <c r="I109" s="219" t="s">
        <v>1110</v>
      </c>
      <c r="J109" s="219" t="s">
        <v>2110</v>
      </c>
    </row>
    <row r="110" spans="1:10" ht="60" x14ac:dyDescent="0.25">
      <c r="A110" s="219" t="s">
        <v>1035</v>
      </c>
      <c r="B110" s="220" t="s">
        <v>0</v>
      </c>
      <c r="C110" s="220" t="s">
        <v>1036</v>
      </c>
      <c r="D110" s="220" t="s">
        <v>128</v>
      </c>
      <c r="E110" s="221" t="s">
        <v>14</v>
      </c>
      <c r="F110" s="219" t="s">
        <v>1857</v>
      </c>
      <c r="G110" s="219" t="s">
        <v>2427</v>
      </c>
      <c r="H110" s="219" t="s">
        <v>2428</v>
      </c>
      <c r="I110" s="219" t="s">
        <v>1110</v>
      </c>
      <c r="J110" s="219" t="s">
        <v>2111</v>
      </c>
    </row>
    <row r="111" spans="1:10" ht="75" x14ac:dyDescent="0.25">
      <c r="A111" s="219" t="s">
        <v>1665</v>
      </c>
      <c r="B111" s="220" t="s">
        <v>105</v>
      </c>
      <c r="C111" s="220" t="s">
        <v>1666</v>
      </c>
      <c r="D111" s="220" t="s">
        <v>88</v>
      </c>
      <c r="E111" s="221" t="s">
        <v>14</v>
      </c>
      <c r="F111" s="219" t="s">
        <v>1801</v>
      </c>
      <c r="G111" s="219" t="s">
        <v>2429</v>
      </c>
      <c r="H111" s="219" t="s">
        <v>2430</v>
      </c>
      <c r="I111" s="219" t="s">
        <v>1110</v>
      </c>
      <c r="J111" s="219" t="s">
        <v>2431</v>
      </c>
    </row>
    <row r="112" spans="1:10" ht="30" x14ac:dyDescent="0.25">
      <c r="A112" s="219" t="s">
        <v>1701</v>
      </c>
      <c r="B112" s="220" t="s">
        <v>0</v>
      </c>
      <c r="C112" s="220" t="s">
        <v>1702</v>
      </c>
      <c r="D112" s="220" t="s">
        <v>98</v>
      </c>
      <c r="E112" s="221" t="s">
        <v>1</v>
      </c>
      <c r="F112" s="219" t="s">
        <v>1075</v>
      </c>
      <c r="G112" s="219" t="s">
        <v>2432</v>
      </c>
      <c r="H112" s="219" t="s">
        <v>2433</v>
      </c>
      <c r="I112" s="219" t="s">
        <v>1114</v>
      </c>
      <c r="J112" s="219" t="s">
        <v>1112</v>
      </c>
    </row>
    <row r="113" spans="1:10" ht="60" x14ac:dyDescent="0.25">
      <c r="A113" s="219" t="s">
        <v>516</v>
      </c>
      <c r="B113" s="220" t="s">
        <v>0</v>
      </c>
      <c r="C113" s="220" t="s">
        <v>517</v>
      </c>
      <c r="D113" s="220" t="s">
        <v>128</v>
      </c>
      <c r="E113" s="221" t="s">
        <v>14</v>
      </c>
      <c r="F113" s="219" t="s">
        <v>1814</v>
      </c>
      <c r="G113" s="219" t="s">
        <v>2434</v>
      </c>
      <c r="H113" s="219" t="s">
        <v>2434</v>
      </c>
      <c r="I113" s="219" t="s">
        <v>1114</v>
      </c>
      <c r="J113" s="219" t="s">
        <v>2435</v>
      </c>
    </row>
    <row r="114" spans="1:10" ht="45" x14ac:dyDescent="0.25">
      <c r="A114" s="219" t="s">
        <v>1012</v>
      </c>
      <c r="B114" s="220" t="s">
        <v>105</v>
      </c>
      <c r="C114" s="220" t="s">
        <v>1013</v>
      </c>
      <c r="D114" s="220" t="s">
        <v>88</v>
      </c>
      <c r="E114" s="221" t="s">
        <v>14</v>
      </c>
      <c r="F114" s="219" t="s">
        <v>1801</v>
      </c>
      <c r="G114" s="219" t="s">
        <v>2436</v>
      </c>
      <c r="H114" s="219" t="s">
        <v>2437</v>
      </c>
      <c r="I114" s="219" t="s">
        <v>1114</v>
      </c>
      <c r="J114" s="219" t="s">
        <v>1113</v>
      </c>
    </row>
    <row r="115" spans="1:10" ht="60" x14ac:dyDescent="0.25">
      <c r="A115" s="219" t="s">
        <v>1629</v>
      </c>
      <c r="B115" s="220" t="s">
        <v>0</v>
      </c>
      <c r="C115" s="220" t="s">
        <v>1630</v>
      </c>
      <c r="D115" s="220" t="s">
        <v>128</v>
      </c>
      <c r="E115" s="221" t="s">
        <v>14</v>
      </c>
      <c r="F115" s="219" t="s">
        <v>1859</v>
      </c>
      <c r="G115" s="219" t="s">
        <v>1147</v>
      </c>
      <c r="H115" s="219" t="s">
        <v>2438</v>
      </c>
      <c r="I115" s="219" t="s">
        <v>1114</v>
      </c>
      <c r="J115" s="219" t="s">
        <v>2112</v>
      </c>
    </row>
    <row r="116" spans="1:10" ht="60" x14ac:dyDescent="0.25">
      <c r="A116" s="219" t="s">
        <v>1667</v>
      </c>
      <c r="B116" s="220" t="s">
        <v>0</v>
      </c>
      <c r="C116" s="220" t="s">
        <v>1668</v>
      </c>
      <c r="D116" s="220" t="s">
        <v>151</v>
      </c>
      <c r="E116" s="221" t="s">
        <v>2</v>
      </c>
      <c r="F116" s="219" t="s">
        <v>1506</v>
      </c>
      <c r="G116" s="219" t="s">
        <v>2439</v>
      </c>
      <c r="H116" s="219" t="s">
        <v>2440</v>
      </c>
      <c r="I116" s="219" t="s">
        <v>1114</v>
      </c>
      <c r="J116" s="219" t="s">
        <v>2113</v>
      </c>
    </row>
    <row r="117" spans="1:10" ht="75" x14ac:dyDescent="0.25">
      <c r="A117" s="219" t="s">
        <v>1695</v>
      </c>
      <c r="B117" s="220" t="s">
        <v>0</v>
      </c>
      <c r="C117" s="220" t="s">
        <v>1696</v>
      </c>
      <c r="D117" s="220" t="s">
        <v>1846</v>
      </c>
      <c r="E117" s="221" t="s">
        <v>14</v>
      </c>
      <c r="F117" s="219" t="s">
        <v>1814</v>
      </c>
      <c r="G117" s="219" t="s">
        <v>2441</v>
      </c>
      <c r="H117" s="219" t="s">
        <v>2441</v>
      </c>
      <c r="I117" s="219" t="s">
        <v>1114</v>
      </c>
      <c r="J117" s="219" t="s">
        <v>2114</v>
      </c>
    </row>
    <row r="118" spans="1:10" ht="30" x14ac:dyDescent="0.25">
      <c r="A118" s="219" t="s">
        <v>794</v>
      </c>
      <c r="B118" s="220" t="s">
        <v>0</v>
      </c>
      <c r="C118" s="220" t="s">
        <v>795</v>
      </c>
      <c r="D118" s="220" t="s">
        <v>88</v>
      </c>
      <c r="E118" s="221" t="s">
        <v>2</v>
      </c>
      <c r="F118" s="219" t="s">
        <v>1864</v>
      </c>
      <c r="G118" s="219" t="s">
        <v>2442</v>
      </c>
      <c r="H118" s="219" t="s">
        <v>2443</v>
      </c>
      <c r="I118" s="219" t="s">
        <v>1114</v>
      </c>
      <c r="J118" s="219" t="s">
        <v>2115</v>
      </c>
    </row>
    <row r="119" spans="1:10" ht="45" x14ac:dyDescent="0.25">
      <c r="A119" s="219" t="s">
        <v>750</v>
      </c>
      <c r="B119" s="220" t="s">
        <v>0</v>
      </c>
      <c r="C119" s="220" t="s">
        <v>751</v>
      </c>
      <c r="D119" s="220" t="s">
        <v>291</v>
      </c>
      <c r="E119" s="221" t="s">
        <v>14</v>
      </c>
      <c r="F119" s="219" t="s">
        <v>1858</v>
      </c>
      <c r="G119" s="219" t="s">
        <v>2444</v>
      </c>
      <c r="H119" s="219" t="s">
        <v>2445</v>
      </c>
      <c r="I119" s="219" t="s">
        <v>1114</v>
      </c>
      <c r="J119" s="219" t="s">
        <v>2116</v>
      </c>
    </row>
    <row r="120" spans="1:10" ht="45" x14ac:dyDescent="0.25">
      <c r="A120" s="219" t="s">
        <v>882</v>
      </c>
      <c r="B120" s="220" t="s">
        <v>0</v>
      </c>
      <c r="C120" s="220" t="s">
        <v>883</v>
      </c>
      <c r="D120" s="220" t="s">
        <v>291</v>
      </c>
      <c r="E120" s="221" t="s">
        <v>14</v>
      </c>
      <c r="F120" s="219" t="s">
        <v>1814</v>
      </c>
      <c r="G120" s="219" t="s">
        <v>2446</v>
      </c>
      <c r="H120" s="219" t="s">
        <v>2446</v>
      </c>
      <c r="I120" s="219" t="s">
        <v>1114</v>
      </c>
      <c r="J120" s="219" t="s">
        <v>1115</v>
      </c>
    </row>
    <row r="121" spans="1:10" ht="60" x14ac:dyDescent="0.25">
      <c r="A121" s="219" t="s">
        <v>1056</v>
      </c>
      <c r="B121" s="220" t="s">
        <v>0</v>
      </c>
      <c r="C121" s="220" t="s">
        <v>1057</v>
      </c>
      <c r="D121" s="220" t="s">
        <v>128</v>
      </c>
      <c r="E121" s="221" t="s">
        <v>13</v>
      </c>
      <c r="F121" s="219" t="s">
        <v>1799</v>
      </c>
      <c r="G121" s="219" t="s">
        <v>2447</v>
      </c>
      <c r="H121" s="219" t="s">
        <v>2448</v>
      </c>
      <c r="I121" s="219" t="s">
        <v>1114</v>
      </c>
      <c r="J121" s="219" t="s">
        <v>1116</v>
      </c>
    </row>
    <row r="122" spans="1:10" ht="30" x14ac:dyDescent="0.25">
      <c r="A122" s="219" t="s">
        <v>766</v>
      </c>
      <c r="B122" s="220" t="s">
        <v>105</v>
      </c>
      <c r="C122" s="220" t="s">
        <v>767</v>
      </c>
      <c r="D122" s="220" t="s">
        <v>88</v>
      </c>
      <c r="E122" s="221" t="s">
        <v>14</v>
      </c>
      <c r="F122" s="219" t="s">
        <v>1814</v>
      </c>
      <c r="G122" s="219" t="s">
        <v>2449</v>
      </c>
      <c r="H122" s="219" t="s">
        <v>2449</v>
      </c>
      <c r="I122" s="219" t="s">
        <v>1114</v>
      </c>
      <c r="J122" s="219" t="s">
        <v>1861</v>
      </c>
    </row>
    <row r="123" spans="1:10" ht="60" x14ac:dyDescent="0.25">
      <c r="A123" s="219" t="s">
        <v>1634</v>
      </c>
      <c r="B123" s="220" t="s">
        <v>0</v>
      </c>
      <c r="C123" s="220" t="s">
        <v>1635</v>
      </c>
      <c r="D123" s="220" t="s">
        <v>128</v>
      </c>
      <c r="E123" s="221" t="s">
        <v>14</v>
      </c>
      <c r="F123" s="219" t="s">
        <v>1831</v>
      </c>
      <c r="G123" s="219" t="s">
        <v>2450</v>
      </c>
      <c r="H123" s="219" t="s">
        <v>2451</v>
      </c>
      <c r="I123" s="219" t="s">
        <v>1124</v>
      </c>
      <c r="J123" s="219" t="s">
        <v>1863</v>
      </c>
    </row>
    <row r="124" spans="1:10" ht="45" x14ac:dyDescent="0.25">
      <c r="A124" s="219" t="s">
        <v>1058</v>
      </c>
      <c r="B124" s="220" t="s">
        <v>105</v>
      </c>
      <c r="C124" s="220" t="s">
        <v>1059</v>
      </c>
      <c r="D124" s="220" t="s">
        <v>88</v>
      </c>
      <c r="E124" s="221" t="s">
        <v>823</v>
      </c>
      <c r="F124" s="219" t="s">
        <v>1862</v>
      </c>
      <c r="G124" s="219" t="s">
        <v>1527</v>
      </c>
      <c r="H124" s="219" t="s">
        <v>2452</v>
      </c>
      <c r="I124" s="219" t="s">
        <v>1124</v>
      </c>
      <c r="J124" s="219" t="s">
        <v>1117</v>
      </c>
    </row>
    <row r="125" spans="1:10" ht="60" x14ac:dyDescent="0.25">
      <c r="A125" s="219" t="s">
        <v>997</v>
      </c>
      <c r="B125" s="220" t="s">
        <v>0</v>
      </c>
      <c r="C125" s="220" t="s">
        <v>998</v>
      </c>
      <c r="D125" s="220" t="s">
        <v>128</v>
      </c>
      <c r="E125" s="221" t="s">
        <v>13</v>
      </c>
      <c r="F125" s="219" t="s">
        <v>1823</v>
      </c>
      <c r="G125" s="219" t="s">
        <v>2453</v>
      </c>
      <c r="H125" s="219" t="s">
        <v>2454</v>
      </c>
      <c r="I125" s="219" t="s">
        <v>1124</v>
      </c>
      <c r="J125" s="219" t="s">
        <v>1866</v>
      </c>
    </row>
    <row r="126" spans="1:10" ht="30" x14ac:dyDescent="0.25">
      <c r="A126" s="219" t="s">
        <v>805</v>
      </c>
      <c r="B126" s="220" t="s">
        <v>0</v>
      </c>
      <c r="C126" s="220" t="s">
        <v>806</v>
      </c>
      <c r="D126" s="220" t="s">
        <v>98</v>
      </c>
      <c r="E126" s="221" t="s">
        <v>13</v>
      </c>
      <c r="F126" s="219" t="s">
        <v>1860</v>
      </c>
      <c r="G126" s="219" t="s">
        <v>2455</v>
      </c>
      <c r="H126" s="219" t="s">
        <v>2456</v>
      </c>
      <c r="I126" s="219" t="s">
        <v>1124</v>
      </c>
      <c r="J126" s="219" t="s">
        <v>1118</v>
      </c>
    </row>
    <row r="127" spans="1:10" ht="45" x14ac:dyDescent="0.25">
      <c r="A127" s="219" t="s">
        <v>752</v>
      </c>
      <c r="B127" s="220" t="s">
        <v>0</v>
      </c>
      <c r="C127" s="220" t="s">
        <v>753</v>
      </c>
      <c r="D127" s="220" t="s">
        <v>291</v>
      </c>
      <c r="E127" s="221" t="s">
        <v>14</v>
      </c>
      <c r="F127" s="219" t="s">
        <v>1869</v>
      </c>
      <c r="G127" s="219" t="s">
        <v>2457</v>
      </c>
      <c r="H127" s="219" t="s">
        <v>2458</v>
      </c>
      <c r="I127" s="219" t="s">
        <v>1124</v>
      </c>
      <c r="J127" s="219" t="s">
        <v>1867</v>
      </c>
    </row>
    <row r="128" spans="1:10" ht="45" x14ac:dyDescent="0.25">
      <c r="A128" s="219" t="s">
        <v>944</v>
      </c>
      <c r="B128" s="220" t="s">
        <v>0</v>
      </c>
      <c r="C128" s="220" t="s">
        <v>945</v>
      </c>
      <c r="D128" s="220" t="s">
        <v>291</v>
      </c>
      <c r="E128" s="221" t="s">
        <v>14</v>
      </c>
      <c r="F128" s="219" t="s">
        <v>1814</v>
      </c>
      <c r="G128" s="219" t="s">
        <v>2459</v>
      </c>
      <c r="H128" s="219" t="s">
        <v>2459</v>
      </c>
      <c r="I128" s="219" t="s">
        <v>1124</v>
      </c>
      <c r="J128" s="219" t="s">
        <v>2460</v>
      </c>
    </row>
    <row r="129" spans="1:10" ht="60" x14ac:dyDescent="0.25">
      <c r="A129" s="219" t="s">
        <v>988</v>
      </c>
      <c r="B129" s="220" t="s">
        <v>0</v>
      </c>
      <c r="C129" s="220" t="s">
        <v>989</v>
      </c>
      <c r="D129" s="220" t="s">
        <v>128</v>
      </c>
      <c r="E129" s="221" t="s">
        <v>14</v>
      </c>
      <c r="F129" s="219" t="s">
        <v>1823</v>
      </c>
      <c r="G129" s="219" t="s">
        <v>2461</v>
      </c>
      <c r="H129" s="219" t="s">
        <v>2462</v>
      </c>
      <c r="I129" s="219" t="s">
        <v>1124</v>
      </c>
      <c r="J129" s="219" t="s">
        <v>1119</v>
      </c>
    </row>
    <row r="130" spans="1:10" ht="60" x14ac:dyDescent="0.25">
      <c r="A130" s="219" t="s">
        <v>1675</v>
      </c>
      <c r="B130" s="220" t="s">
        <v>0</v>
      </c>
      <c r="C130" s="220" t="s">
        <v>1676</v>
      </c>
      <c r="D130" s="220" t="s">
        <v>291</v>
      </c>
      <c r="E130" s="221" t="s">
        <v>14</v>
      </c>
      <c r="F130" s="219" t="s">
        <v>1814</v>
      </c>
      <c r="G130" s="219" t="s">
        <v>2463</v>
      </c>
      <c r="H130" s="219" t="s">
        <v>2463</v>
      </c>
      <c r="I130" s="219" t="s">
        <v>1124</v>
      </c>
      <c r="J130" s="219" t="s">
        <v>1121</v>
      </c>
    </row>
    <row r="131" spans="1:10" ht="60" x14ac:dyDescent="0.25">
      <c r="A131" s="219" t="s">
        <v>955</v>
      </c>
      <c r="B131" s="220" t="s">
        <v>0</v>
      </c>
      <c r="C131" s="220" t="s">
        <v>956</v>
      </c>
      <c r="D131" s="220" t="s">
        <v>128</v>
      </c>
      <c r="E131" s="221" t="s">
        <v>14</v>
      </c>
      <c r="F131" s="219" t="s">
        <v>1859</v>
      </c>
      <c r="G131" s="219" t="s">
        <v>2464</v>
      </c>
      <c r="H131" s="219" t="s">
        <v>2465</v>
      </c>
      <c r="I131" s="219" t="s">
        <v>1124</v>
      </c>
      <c r="J131" s="219" t="s">
        <v>2126</v>
      </c>
    </row>
    <row r="132" spans="1:10" ht="60" x14ac:dyDescent="0.25">
      <c r="A132" s="219" t="s">
        <v>1752</v>
      </c>
      <c r="B132" s="220" t="s">
        <v>0</v>
      </c>
      <c r="C132" s="220" t="s">
        <v>1753</v>
      </c>
      <c r="D132" s="220" t="s">
        <v>128</v>
      </c>
      <c r="E132" s="221" t="s">
        <v>14</v>
      </c>
      <c r="F132" s="219" t="s">
        <v>1825</v>
      </c>
      <c r="G132" s="219" t="s">
        <v>1353</v>
      </c>
      <c r="H132" s="219" t="s">
        <v>2466</v>
      </c>
      <c r="I132" s="219" t="s">
        <v>1124</v>
      </c>
      <c r="J132" s="219" t="s">
        <v>1870</v>
      </c>
    </row>
    <row r="133" spans="1:10" ht="75" x14ac:dyDescent="0.25">
      <c r="A133" s="219" t="s">
        <v>1663</v>
      </c>
      <c r="B133" s="220" t="s">
        <v>105</v>
      </c>
      <c r="C133" s="220" t="s">
        <v>1664</v>
      </c>
      <c r="D133" s="220" t="s">
        <v>88</v>
      </c>
      <c r="E133" s="221" t="s">
        <v>14</v>
      </c>
      <c r="F133" s="219" t="s">
        <v>1814</v>
      </c>
      <c r="G133" s="219" t="s">
        <v>2467</v>
      </c>
      <c r="H133" s="219" t="s">
        <v>2467</v>
      </c>
      <c r="I133" s="219" t="s">
        <v>1124</v>
      </c>
      <c r="J133" s="219" t="s">
        <v>1871</v>
      </c>
    </row>
    <row r="134" spans="1:10" ht="45" x14ac:dyDescent="0.25">
      <c r="A134" s="219" t="s">
        <v>892</v>
      </c>
      <c r="B134" s="220" t="s">
        <v>0</v>
      </c>
      <c r="C134" s="220" t="s">
        <v>893</v>
      </c>
      <c r="D134" s="220" t="s">
        <v>291</v>
      </c>
      <c r="E134" s="221" t="s">
        <v>13</v>
      </c>
      <c r="F134" s="219" t="s">
        <v>1868</v>
      </c>
      <c r="G134" s="219" t="s">
        <v>2468</v>
      </c>
      <c r="H134" s="219" t="s">
        <v>2469</v>
      </c>
      <c r="I134" s="219" t="s">
        <v>1124</v>
      </c>
      <c r="J134" s="219" t="s">
        <v>1872</v>
      </c>
    </row>
    <row r="135" spans="1:10" ht="45" x14ac:dyDescent="0.25">
      <c r="A135" s="219" t="s">
        <v>936</v>
      </c>
      <c r="B135" s="220" t="s">
        <v>0</v>
      </c>
      <c r="C135" s="220" t="s">
        <v>937</v>
      </c>
      <c r="D135" s="220" t="s">
        <v>291</v>
      </c>
      <c r="E135" s="221" t="s">
        <v>14</v>
      </c>
      <c r="F135" s="219" t="s">
        <v>1858</v>
      </c>
      <c r="G135" s="219" t="s">
        <v>2470</v>
      </c>
      <c r="H135" s="219" t="s">
        <v>2471</v>
      </c>
      <c r="I135" s="219" t="s">
        <v>1124</v>
      </c>
      <c r="J135" s="219" t="s">
        <v>1125</v>
      </c>
    </row>
    <row r="136" spans="1:10" ht="60" x14ac:dyDescent="0.25">
      <c r="A136" s="219" t="s">
        <v>754</v>
      </c>
      <c r="B136" s="220" t="s">
        <v>0</v>
      </c>
      <c r="C136" s="220" t="s">
        <v>755</v>
      </c>
      <c r="D136" s="220" t="s">
        <v>291</v>
      </c>
      <c r="E136" s="221" t="s">
        <v>14</v>
      </c>
      <c r="F136" s="219" t="s">
        <v>1850</v>
      </c>
      <c r="G136" s="219" t="s">
        <v>2472</v>
      </c>
      <c r="H136" s="219" t="s">
        <v>2473</v>
      </c>
      <c r="I136" s="219" t="s">
        <v>1124</v>
      </c>
      <c r="J136" s="219" t="s">
        <v>1126</v>
      </c>
    </row>
    <row r="137" spans="1:10" ht="60" x14ac:dyDescent="0.25">
      <c r="A137" s="219" t="s">
        <v>961</v>
      </c>
      <c r="B137" s="220" t="s">
        <v>0</v>
      </c>
      <c r="C137" s="220" t="s">
        <v>962</v>
      </c>
      <c r="D137" s="220" t="s">
        <v>128</v>
      </c>
      <c r="E137" s="221" t="s">
        <v>14</v>
      </c>
      <c r="F137" s="219" t="s">
        <v>1801</v>
      </c>
      <c r="G137" s="219" t="s">
        <v>2474</v>
      </c>
      <c r="H137" s="219" t="s">
        <v>2475</v>
      </c>
      <c r="I137" s="219" t="s">
        <v>1132</v>
      </c>
      <c r="J137" s="219" t="s">
        <v>2476</v>
      </c>
    </row>
    <row r="138" spans="1:10" ht="45" x14ac:dyDescent="0.25">
      <c r="A138" s="219" t="s">
        <v>748</v>
      </c>
      <c r="B138" s="220" t="s">
        <v>0</v>
      </c>
      <c r="C138" s="220" t="s">
        <v>749</v>
      </c>
      <c r="D138" s="220" t="s">
        <v>291</v>
      </c>
      <c r="E138" s="221" t="s">
        <v>14</v>
      </c>
      <c r="F138" s="219" t="s">
        <v>1831</v>
      </c>
      <c r="G138" s="219" t="s">
        <v>2477</v>
      </c>
      <c r="H138" s="219" t="s">
        <v>2478</v>
      </c>
      <c r="I138" s="219" t="s">
        <v>1132</v>
      </c>
      <c r="J138" s="219" t="s">
        <v>2117</v>
      </c>
    </row>
    <row r="139" spans="1:10" ht="60" x14ac:dyDescent="0.25">
      <c r="A139" s="219" t="s">
        <v>1748</v>
      </c>
      <c r="B139" s="220" t="s">
        <v>0</v>
      </c>
      <c r="C139" s="220" t="s">
        <v>1749</v>
      </c>
      <c r="D139" s="220" t="s">
        <v>128</v>
      </c>
      <c r="E139" s="221" t="s">
        <v>14</v>
      </c>
      <c r="F139" s="219" t="s">
        <v>1850</v>
      </c>
      <c r="G139" s="219" t="s">
        <v>2479</v>
      </c>
      <c r="H139" s="219" t="s">
        <v>1123</v>
      </c>
      <c r="I139" s="219" t="s">
        <v>1132</v>
      </c>
      <c r="J139" s="219" t="s">
        <v>1127</v>
      </c>
    </row>
    <row r="140" spans="1:10" ht="60" x14ac:dyDescent="0.25">
      <c r="A140" s="219" t="s">
        <v>622</v>
      </c>
      <c r="B140" s="220" t="s">
        <v>0</v>
      </c>
      <c r="C140" s="220" t="s">
        <v>623</v>
      </c>
      <c r="D140" s="220" t="s">
        <v>128</v>
      </c>
      <c r="E140" s="221" t="s">
        <v>14</v>
      </c>
      <c r="F140" s="219" t="s">
        <v>1814</v>
      </c>
      <c r="G140" s="219" t="s">
        <v>2480</v>
      </c>
      <c r="H140" s="219" t="s">
        <v>2480</v>
      </c>
      <c r="I140" s="219" t="s">
        <v>1132</v>
      </c>
      <c r="J140" s="219" t="s">
        <v>1874</v>
      </c>
    </row>
    <row r="141" spans="1:10" ht="60" x14ac:dyDescent="0.25">
      <c r="A141" s="219" t="s">
        <v>620</v>
      </c>
      <c r="B141" s="220" t="s">
        <v>0</v>
      </c>
      <c r="C141" s="220" t="s">
        <v>621</v>
      </c>
      <c r="D141" s="220" t="s">
        <v>128</v>
      </c>
      <c r="E141" s="221" t="s">
        <v>14</v>
      </c>
      <c r="F141" s="219" t="s">
        <v>1862</v>
      </c>
      <c r="G141" s="219" t="s">
        <v>2481</v>
      </c>
      <c r="H141" s="219" t="s">
        <v>2482</v>
      </c>
      <c r="I141" s="219" t="s">
        <v>1132</v>
      </c>
      <c r="J141" s="219" t="s">
        <v>2118</v>
      </c>
    </row>
    <row r="142" spans="1:10" ht="45" x14ac:dyDescent="0.25">
      <c r="A142" s="219" t="s">
        <v>878</v>
      </c>
      <c r="B142" s="220" t="s">
        <v>0</v>
      </c>
      <c r="C142" s="220" t="s">
        <v>879</v>
      </c>
      <c r="D142" s="220" t="s">
        <v>291</v>
      </c>
      <c r="E142" s="221" t="s">
        <v>14</v>
      </c>
      <c r="F142" s="219" t="s">
        <v>1775</v>
      </c>
      <c r="G142" s="219" t="s">
        <v>2483</v>
      </c>
      <c r="H142" s="219" t="s">
        <v>2484</v>
      </c>
      <c r="I142" s="219" t="s">
        <v>1132</v>
      </c>
      <c r="J142" s="219" t="s">
        <v>1129</v>
      </c>
    </row>
    <row r="143" spans="1:10" ht="60" x14ac:dyDescent="0.25">
      <c r="A143" s="219" t="s">
        <v>981</v>
      </c>
      <c r="B143" s="220" t="s">
        <v>0</v>
      </c>
      <c r="C143" s="220" t="s">
        <v>982</v>
      </c>
      <c r="D143" s="220" t="s">
        <v>128</v>
      </c>
      <c r="E143" s="221" t="s">
        <v>13</v>
      </c>
      <c r="F143" s="219" t="s">
        <v>1825</v>
      </c>
      <c r="G143" s="219" t="s">
        <v>2485</v>
      </c>
      <c r="H143" s="219" t="s">
        <v>2486</v>
      </c>
      <c r="I143" s="219" t="s">
        <v>1132</v>
      </c>
      <c r="J143" s="219" t="s">
        <v>1875</v>
      </c>
    </row>
    <row r="144" spans="1:10" ht="45" x14ac:dyDescent="0.25">
      <c r="A144" s="219" t="s">
        <v>972</v>
      </c>
      <c r="B144" s="220" t="s">
        <v>0</v>
      </c>
      <c r="C144" s="220" t="s">
        <v>973</v>
      </c>
      <c r="D144" s="220" t="s">
        <v>291</v>
      </c>
      <c r="E144" s="221" t="s">
        <v>14</v>
      </c>
      <c r="F144" s="219" t="s">
        <v>1825</v>
      </c>
      <c r="G144" s="219" t="s">
        <v>2487</v>
      </c>
      <c r="H144" s="219" t="s">
        <v>2488</v>
      </c>
      <c r="I144" s="219" t="s">
        <v>1132</v>
      </c>
      <c r="J144" s="219" t="s">
        <v>1130</v>
      </c>
    </row>
    <row r="145" spans="1:10" ht="30" x14ac:dyDescent="0.25">
      <c r="A145" s="219" t="s">
        <v>1654</v>
      </c>
      <c r="B145" s="220" t="s">
        <v>0</v>
      </c>
      <c r="C145" s="220" t="s">
        <v>1655</v>
      </c>
      <c r="D145" s="220" t="s">
        <v>476</v>
      </c>
      <c r="E145" s="221" t="s">
        <v>13</v>
      </c>
      <c r="F145" s="219" t="s">
        <v>1878</v>
      </c>
      <c r="G145" s="219" t="s">
        <v>1062</v>
      </c>
      <c r="H145" s="219" t="s">
        <v>2489</v>
      </c>
      <c r="I145" s="219" t="s">
        <v>1132</v>
      </c>
      <c r="J145" s="219" t="s">
        <v>1876</v>
      </c>
    </row>
    <row r="146" spans="1:10" ht="45" x14ac:dyDescent="0.25">
      <c r="A146" s="219" t="s">
        <v>756</v>
      </c>
      <c r="B146" s="220" t="s">
        <v>0</v>
      </c>
      <c r="C146" s="220" t="s">
        <v>757</v>
      </c>
      <c r="D146" s="220" t="s">
        <v>291</v>
      </c>
      <c r="E146" s="221" t="s">
        <v>14</v>
      </c>
      <c r="F146" s="219" t="s">
        <v>1859</v>
      </c>
      <c r="G146" s="219" t="s">
        <v>2490</v>
      </c>
      <c r="H146" s="219" t="s">
        <v>2491</v>
      </c>
      <c r="I146" s="219" t="s">
        <v>1132</v>
      </c>
      <c r="J146" s="219" t="s">
        <v>1131</v>
      </c>
    </row>
    <row r="147" spans="1:10" ht="60" x14ac:dyDescent="0.25">
      <c r="A147" s="219" t="s">
        <v>895</v>
      </c>
      <c r="B147" s="220" t="s">
        <v>0</v>
      </c>
      <c r="C147" s="220" t="s">
        <v>896</v>
      </c>
      <c r="D147" s="220" t="s">
        <v>291</v>
      </c>
      <c r="E147" s="221" t="s">
        <v>13</v>
      </c>
      <c r="F147" s="219" t="s">
        <v>1877</v>
      </c>
      <c r="G147" s="219" t="s">
        <v>1141</v>
      </c>
      <c r="H147" s="219" t="s">
        <v>2492</v>
      </c>
      <c r="I147" s="219" t="s">
        <v>1132</v>
      </c>
      <c r="J147" s="219" t="s">
        <v>1134</v>
      </c>
    </row>
    <row r="148" spans="1:10" ht="30" x14ac:dyDescent="0.25">
      <c r="A148" s="219" t="s">
        <v>809</v>
      </c>
      <c r="B148" s="220" t="s">
        <v>0</v>
      </c>
      <c r="C148" s="220" t="s">
        <v>810</v>
      </c>
      <c r="D148" s="220" t="s">
        <v>152</v>
      </c>
      <c r="E148" s="221" t="s">
        <v>1</v>
      </c>
      <c r="F148" s="219" t="s">
        <v>1880</v>
      </c>
      <c r="G148" s="219" t="s">
        <v>2493</v>
      </c>
      <c r="H148" s="219" t="s">
        <v>2494</v>
      </c>
      <c r="I148" s="219" t="s">
        <v>1132</v>
      </c>
      <c r="J148" s="219" t="s">
        <v>1879</v>
      </c>
    </row>
    <row r="149" spans="1:10" ht="45" x14ac:dyDescent="0.25">
      <c r="A149" s="219" t="s">
        <v>927</v>
      </c>
      <c r="B149" s="220" t="s">
        <v>0</v>
      </c>
      <c r="C149" s="220" t="s">
        <v>928</v>
      </c>
      <c r="D149" s="220" t="s">
        <v>291</v>
      </c>
      <c r="E149" s="221" t="s">
        <v>14</v>
      </c>
      <c r="F149" s="219" t="s">
        <v>1862</v>
      </c>
      <c r="G149" s="219" t="s">
        <v>2495</v>
      </c>
      <c r="H149" s="219" t="s">
        <v>2496</v>
      </c>
      <c r="I149" s="219" t="s">
        <v>1132</v>
      </c>
      <c r="J149" s="219" t="s">
        <v>1135</v>
      </c>
    </row>
    <row r="150" spans="1:10" ht="60" x14ac:dyDescent="0.25">
      <c r="A150" s="219" t="s">
        <v>1687</v>
      </c>
      <c r="B150" s="220" t="s">
        <v>0</v>
      </c>
      <c r="C150" s="220" t="s">
        <v>1688</v>
      </c>
      <c r="D150" s="220" t="s">
        <v>291</v>
      </c>
      <c r="E150" s="221" t="s">
        <v>14</v>
      </c>
      <c r="F150" s="219" t="s">
        <v>1801</v>
      </c>
      <c r="G150" s="219" t="s">
        <v>2497</v>
      </c>
      <c r="H150" s="219" t="s">
        <v>2498</v>
      </c>
      <c r="I150" s="219" t="s">
        <v>1132</v>
      </c>
      <c r="J150" s="219" t="s">
        <v>1136</v>
      </c>
    </row>
    <row r="151" spans="1:10" ht="60" x14ac:dyDescent="0.25">
      <c r="A151" s="219" t="s">
        <v>991</v>
      </c>
      <c r="B151" s="220" t="s">
        <v>0</v>
      </c>
      <c r="C151" s="220" t="s">
        <v>992</v>
      </c>
      <c r="D151" s="220" t="s">
        <v>128</v>
      </c>
      <c r="E151" s="221" t="s">
        <v>14</v>
      </c>
      <c r="F151" s="219" t="s">
        <v>1834</v>
      </c>
      <c r="G151" s="219" t="s">
        <v>1234</v>
      </c>
      <c r="H151" s="219" t="s">
        <v>2499</v>
      </c>
      <c r="I151" s="219" t="s">
        <v>1132</v>
      </c>
      <c r="J151" s="219" t="s">
        <v>1136</v>
      </c>
    </row>
    <row r="152" spans="1:10" ht="45" x14ac:dyDescent="0.25">
      <c r="A152" s="219" t="s">
        <v>890</v>
      </c>
      <c r="B152" s="220" t="s">
        <v>0</v>
      </c>
      <c r="C152" s="220" t="s">
        <v>891</v>
      </c>
      <c r="D152" s="220" t="s">
        <v>291</v>
      </c>
      <c r="E152" s="221" t="s">
        <v>14</v>
      </c>
      <c r="F152" s="219" t="s">
        <v>1814</v>
      </c>
      <c r="G152" s="219" t="s">
        <v>2500</v>
      </c>
      <c r="H152" s="219" t="s">
        <v>2500</v>
      </c>
      <c r="I152" s="219" t="s">
        <v>1132</v>
      </c>
      <c r="J152" s="219" t="s">
        <v>1137</v>
      </c>
    </row>
    <row r="153" spans="1:10" ht="30" x14ac:dyDescent="0.25">
      <c r="A153" s="219" t="s">
        <v>880</v>
      </c>
      <c r="B153" s="220" t="s">
        <v>0</v>
      </c>
      <c r="C153" s="220" t="s">
        <v>881</v>
      </c>
      <c r="D153" s="220" t="s">
        <v>291</v>
      </c>
      <c r="E153" s="221" t="s">
        <v>14</v>
      </c>
      <c r="F153" s="219" t="s">
        <v>1814</v>
      </c>
      <c r="G153" s="219" t="s">
        <v>2501</v>
      </c>
      <c r="H153" s="219" t="s">
        <v>2501</v>
      </c>
      <c r="I153" s="219" t="s">
        <v>1132</v>
      </c>
      <c r="J153" s="219" t="s">
        <v>1138</v>
      </c>
    </row>
    <row r="154" spans="1:10" ht="45" x14ac:dyDescent="0.25">
      <c r="A154" s="219" t="s">
        <v>930</v>
      </c>
      <c r="B154" s="220" t="s">
        <v>0</v>
      </c>
      <c r="C154" s="220" t="s">
        <v>931</v>
      </c>
      <c r="D154" s="220" t="s">
        <v>291</v>
      </c>
      <c r="E154" s="221" t="s">
        <v>14</v>
      </c>
      <c r="F154" s="219" t="s">
        <v>1834</v>
      </c>
      <c r="G154" s="219" t="s">
        <v>2502</v>
      </c>
      <c r="H154" s="219" t="s">
        <v>2503</v>
      </c>
      <c r="I154" s="219" t="s">
        <v>1132</v>
      </c>
      <c r="J154" s="219" t="s">
        <v>1139</v>
      </c>
    </row>
    <row r="155" spans="1:10" ht="45" x14ac:dyDescent="0.25">
      <c r="A155" s="219" t="s">
        <v>957</v>
      </c>
      <c r="B155" s="220" t="s">
        <v>105</v>
      </c>
      <c r="C155" s="220" t="s">
        <v>958</v>
      </c>
      <c r="D155" s="220" t="s">
        <v>88</v>
      </c>
      <c r="E155" s="221" t="s">
        <v>14</v>
      </c>
      <c r="F155" s="219" t="s">
        <v>1814</v>
      </c>
      <c r="G155" s="219" t="s">
        <v>2504</v>
      </c>
      <c r="H155" s="219" t="s">
        <v>2504</v>
      </c>
      <c r="I155" s="219" t="s">
        <v>1132</v>
      </c>
      <c r="J155" s="219" t="s">
        <v>1139</v>
      </c>
    </row>
    <row r="156" spans="1:10" ht="45" x14ac:dyDescent="0.25">
      <c r="A156" s="219" t="s">
        <v>1681</v>
      </c>
      <c r="B156" s="220" t="s">
        <v>105</v>
      </c>
      <c r="C156" s="220" t="s">
        <v>1682</v>
      </c>
      <c r="D156" s="220" t="s">
        <v>88</v>
      </c>
      <c r="E156" s="221" t="s">
        <v>14</v>
      </c>
      <c r="F156" s="219" t="s">
        <v>1801</v>
      </c>
      <c r="G156" s="219" t="s">
        <v>2505</v>
      </c>
      <c r="H156" s="219" t="s">
        <v>2506</v>
      </c>
      <c r="I156" s="219" t="s">
        <v>1132</v>
      </c>
      <c r="J156" s="219" t="s">
        <v>1140</v>
      </c>
    </row>
    <row r="157" spans="1:10" ht="60" x14ac:dyDescent="0.25">
      <c r="A157" s="219" t="s">
        <v>978</v>
      </c>
      <c r="B157" s="220" t="s">
        <v>0</v>
      </c>
      <c r="C157" s="220" t="s">
        <v>979</v>
      </c>
      <c r="D157" s="220" t="s">
        <v>128</v>
      </c>
      <c r="E157" s="221" t="s">
        <v>14</v>
      </c>
      <c r="F157" s="219" t="s">
        <v>1825</v>
      </c>
      <c r="G157" s="219" t="s">
        <v>1109</v>
      </c>
      <c r="H157" s="219" t="s">
        <v>2507</v>
      </c>
      <c r="I157" s="219" t="s">
        <v>1132</v>
      </c>
      <c r="J157" s="219" t="s">
        <v>1142</v>
      </c>
    </row>
    <row r="158" spans="1:10" ht="45" x14ac:dyDescent="0.25">
      <c r="A158" s="219" t="s">
        <v>918</v>
      </c>
      <c r="B158" s="220" t="s">
        <v>0</v>
      </c>
      <c r="C158" s="220" t="s">
        <v>919</v>
      </c>
      <c r="D158" s="220" t="s">
        <v>291</v>
      </c>
      <c r="E158" s="221" t="s">
        <v>14</v>
      </c>
      <c r="F158" s="219" t="s">
        <v>1825</v>
      </c>
      <c r="G158" s="219" t="s">
        <v>2508</v>
      </c>
      <c r="H158" s="219" t="s">
        <v>2509</v>
      </c>
      <c r="I158" s="219" t="s">
        <v>1132</v>
      </c>
      <c r="J158" s="219" t="s">
        <v>1142</v>
      </c>
    </row>
    <row r="159" spans="1:10" ht="45" x14ac:dyDescent="0.25">
      <c r="A159" s="219" t="s">
        <v>1679</v>
      </c>
      <c r="B159" s="220" t="s">
        <v>0</v>
      </c>
      <c r="C159" s="220" t="s">
        <v>1680</v>
      </c>
      <c r="D159" s="220" t="s">
        <v>291</v>
      </c>
      <c r="E159" s="221" t="s">
        <v>14</v>
      </c>
      <c r="F159" s="219" t="s">
        <v>1775</v>
      </c>
      <c r="G159" s="219" t="s">
        <v>2510</v>
      </c>
      <c r="H159" s="219" t="s">
        <v>2511</v>
      </c>
      <c r="I159" s="219" t="s">
        <v>1132</v>
      </c>
      <c r="J159" s="219" t="s">
        <v>1143</v>
      </c>
    </row>
    <row r="160" spans="1:10" ht="45" x14ac:dyDescent="0.25">
      <c r="A160" s="219" t="s">
        <v>1677</v>
      </c>
      <c r="B160" s="220" t="s">
        <v>0</v>
      </c>
      <c r="C160" s="220" t="s">
        <v>1678</v>
      </c>
      <c r="D160" s="220" t="s">
        <v>291</v>
      </c>
      <c r="E160" s="221" t="s">
        <v>13</v>
      </c>
      <c r="F160" s="219" t="s">
        <v>1882</v>
      </c>
      <c r="G160" s="219" t="s">
        <v>2154</v>
      </c>
      <c r="H160" s="219" t="s">
        <v>2512</v>
      </c>
      <c r="I160" s="219" t="s">
        <v>1132</v>
      </c>
      <c r="J160" s="219" t="s">
        <v>1143</v>
      </c>
    </row>
    <row r="161" spans="1:10" ht="45" x14ac:dyDescent="0.25">
      <c r="A161" s="219" t="s">
        <v>924</v>
      </c>
      <c r="B161" s="220" t="s">
        <v>0</v>
      </c>
      <c r="C161" s="220" t="s">
        <v>925</v>
      </c>
      <c r="D161" s="220" t="s">
        <v>291</v>
      </c>
      <c r="E161" s="221" t="s">
        <v>14</v>
      </c>
      <c r="F161" s="219" t="s">
        <v>1775</v>
      </c>
      <c r="G161" s="219" t="s">
        <v>2513</v>
      </c>
      <c r="H161" s="219" t="s">
        <v>2514</v>
      </c>
      <c r="I161" s="219" t="s">
        <v>1132</v>
      </c>
      <c r="J161" s="219" t="s">
        <v>1144</v>
      </c>
    </row>
    <row r="162" spans="1:10" ht="60" x14ac:dyDescent="0.25">
      <c r="A162" s="219" t="s">
        <v>959</v>
      </c>
      <c r="B162" s="220" t="s">
        <v>0</v>
      </c>
      <c r="C162" s="220" t="s">
        <v>960</v>
      </c>
      <c r="D162" s="220" t="s">
        <v>128</v>
      </c>
      <c r="E162" s="221" t="s">
        <v>14</v>
      </c>
      <c r="F162" s="219" t="s">
        <v>1801</v>
      </c>
      <c r="G162" s="219" t="s">
        <v>2515</v>
      </c>
      <c r="H162" s="219" t="s">
        <v>2516</v>
      </c>
      <c r="I162" s="219" t="s">
        <v>1149</v>
      </c>
      <c r="J162" s="219" t="s">
        <v>1144</v>
      </c>
    </row>
    <row r="163" spans="1:10" ht="30" x14ac:dyDescent="0.25">
      <c r="A163" s="219" t="s">
        <v>760</v>
      </c>
      <c r="B163" s="220" t="s">
        <v>0</v>
      </c>
      <c r="C163" s="220" t="s">
        <v>761</v>
      </c>
      <c r="D163" s="220" t="s">
        <v>291</v>
      </c>
      <c r="E163" s="221" t="s">
        <v>14</v>
      </c>
      <c r="F163" s="219" t="s">
        <v>1801</v>
      </c>
      <c r="G163" s="219" t="s">
        <v>2517</v>
      </c>
      <c r="H163" s="219" t="s">
        <v>2127</v>
      </c>
      <c r="I163" s="219" t="s">
        <v>1149</v>
      </c>
      <c r="J163" s="219" t="s">
        <v>1145</v>
      </c>
    </row>
    <row r="164" spans="1:10" ht="30" x14ac:dyDescent="0.25">
      <c r="A164" s="219" t="s">
        <v>1658</v>
      </c>
      <c r="B164" s="220" t="s">
        <v>0</v>
      </c>
      <c r="C164" s="220" t="s">
        <v>1659</v>
      </c>
      <c r="D164" s="220" t="s">
        <v>476</v>
      </c>
      <c r="E164" s="221" t="s">
        <v>2</v>
      </c>
      <c r="F164" s="219" t="s">
        <v>1883</v>
      </c>
      <c r="G164" s="219" t="s">
        <v>2518</v>
      </c>
      <c r="H164" s="219" t="s">
        <v>2519</v>
      </c>
      <c r="I164" s="219" t="s">
        <v>1149</v>
      </c>
      <c r="J164" s="219" t="s">
        <v>1145</v>
      </c>
    </row>
    <row r="165" spans="1:10" ht="45" x14ac:dyDescent="0.25">
      <c r="A165" s="219" t="s">
        <v>886</v>
      </c>
      <c r="B165" s="220" t="s">
        <v>0</v>
      </c>
      <c r="C165" s="220" t="s">
        <v>887</v>
      </c>
      <c r="D165" s="220" t="s">
        <v>291</v>
      </c>
      <c r="E165" s="221" t="s">
        <v>14</v>
      </c>
      <c r="F165" s="219" t="s">
        <v>1814</v>
      </c>
      <c r="G165" s="219" t="s">
        <v>2520</v>
      </c>
      <c r="H165" s="219" t="s">
        <v>2520</v>
      </c>
      <c r="I165" s="219" t="s">
        <v>1149</v>
      </c>
      <c r="J165" s="219" t="s">
        <v>1146</v>
      </c>
    </row>
    <row r="166" spans="1:10" ht="45" x14ac:dyDescent="0.25">
      <c r="A166" s="219" t="s">
        <v>758</v>
      </c>
      <c r="B166" s="220" t="s">
        <v>0</v>
      </c>
      <c r="C166" s="220" t="s">
        <v>759</v>
      </c>
      <c r="D166" s="220" t="s">
        <v>291</v>
      </c>
      <c r="E166" s="221" t="s">
        <v>14</v>
      </c>
      <c r="F166" s="219" t="s">
        <v>1801</v>
      </c>
      <c r="G166" s="219" t="s">
        <v>1155</v>
      </c>
      <c r="H166" s="219" t="s">
        <v>2521</v>
      </c>
      <c r="I166" s="219" t="s">
        <v>1149</v>
      </c>
      <c r="J166" s="219" t="s">
        <v>1146</v>
      </c>
    </row>
    <row r="167" spans="1:10" ht="45" x14ac:dyDescent="0.25">
      <c r="A167" s="219" t="s">
        <v>1684</v>
      </c>
      <c r="B167" s="220" t="s">
        <v>105</v>
      </c>
      <c r="C167" s="220" t="s">
        <v>1685</v>
      </c>
      <c r="D167" s="220">
        <v>107</v>
      </c>
      <c r="E167" s="221" t="s">
        <v>1686</v>
      </c>
      <c r="F167" s="219" t="s">
        <v>1831</v>
      </c>
      <c r="G167" s="219" t="s">
        <v>2015</v>
      </c>
      <c r="H167" s="219" t="s">
        <v>2522</v>
      </c>
      <c r="I167" s="219" t="s">
        <v>1149</v>
      </c>
      <c r="J167" s="219" t="s">
        <v>1146</v>
      </c>
    </row>
    <row r="168" spans="1:10" ht="30" x14ac:dyDescent="0.25">
      <c r="A168" s="219" t="s">
        <v>1740</v>
      </c>
      <c r="B168" s="220" t="s">
        <v>105</v>
      </c>
      <c r="C168" s="220" t="s">
        <v>1741</v>
      </c>
      <c r="D168" s="220" t="s">
        <v>88</v>
      </c>
      <c r="E168" s="221" t="s">
        <v>823</v>
      </c>
      <c r="F168" s="219" t="s">
        <v>1885</v>
      </c>
      <c r="G168" s="219" t="s">
        <v>2523</v>
      </c>
      <c r="H168" s="219" t="s">
        <v>2524</v>
      </c>
      <c r="I168" s="219" t="s">
        <v>1149</v>
      </c>
      <c r="J168" s="219" t="s">
        <v>1148</v>
      </c>
    </row>
    <row r="169" spans="1:10" ht="60" x14ac:dyDescent="0.25">
      <c r="A169" s="219" t="s">
        <v>994</v>
      </c>
      <c r="B169" s="220" t="s">
        <v>105</v>
      </c>
      <c r="C169" s="220" t="s">
        <v>995</v>
      </c>
      <c r="D169" s="220" t="s">
        <v>88</v>
      </c>
      <c r="E169" s="221" t="s">
        <v>14</v>
      </c>
      <c r="F169" s="219" t="s">
        <v>1814</v>
      </c>
      <c r="G169" s="219" t="s">
        <v>2525</v>
      </c>
      <c r="H169" s="219" t="s">
        <v>2525</v>
      </c>
      <c r="I169" s="219" t="s">
        <v>1149</v>
      </c>
      <c r="J169" s="219" t="s">
        <v>1148</v>
      </c>
    </row>
    <row r="170" spans="1:10" ht="45" x14ac:dyDescent="0.25">
      <c r="A170" s="219" t="s">
        <v>904</v>
      </c>
      <c r="B170" s="220" t="s">
        <v>0</v>
      </c>
      <c r="C170" s="220" t="s">
        <v>905</v>
      </c>
      <c r="D170" s="220" t="s">
        <v>291</v>
      </c>
      <c r="E170" s="221" t="s">
        <v>14</v>
      </c>
      <c r="F170" s="219" t="s">
        <v>1801</v>
      </c>
      <c r="G170" s="219" t="s">
        <v>1096</v>
      </c>
      <c r="H170" s="219" t="s">
        <v>2526</v>
      </c>
      <c r="I170" s="219" t="s">
        <v>1149</v>
      </c>
      <c r="J170" s="219" t="s">
        <v>1148</v>
      </c>
    </row>
    <row r="171" spans="1:10" ht="60" x14ac:dyDescent="0.25">
      <c r="A171" s="219" t="s">
        <v>518</v>
      </c>
      <c r="B171" s="220" t="s">
        <v>0</v>
      </c>
      <c r="C171" s="220" t="s">
        <v>519</v>
      </c>
      <c r="D171" s="220" t="s">
        <v>128</v>
      </c>
      <c r="E171" s="221" t="s">
        <v>14</v>
      </c>
      <c r="F171" s="219" t="s">
        <v>1834</v>
      </c>
      <c r="G171" s="219" t="s">
        <v>2527</v>
      </c>
      <c r="H171" s="219" t="s">
        <v>2528</v>
      </c>
      <c r="I171" s="219" t="s">
        <v>1149</v>
      </c>
      <c r="J171" s="219" t="s">
        <v>1150</v>
      </c>
    </row>
    <row r="172" spans="1:10" ht="45" x14ac:dyDescent="0.25">
      <c r="A172" s="219" t="s">
        <v>1716</v>
      </c>
      <c r="B172" s="220" t="s">
        <v>0</v>
      </c>
      <c r="C172" s="220" t="s">
        <v>1717</v>
      </c>
      <c r="D172" s="220" t="s">
        <v>98</v>
      </c>
      <c r="E172" s="221" t="s">
        <v>44</v>
      </c>
      <c r="F172" s="219" t="s">
        <v>1240</v>
      </c>
      <c r="G172" s="219" t="s">
        <v>2529</v>
      </c>
      <c r="H172" s="219" t="s">
        <v>1780</v>
      </c>
      <c r="I172" s="219" t="s">
        <v>1149</v>
      </c>
      <c r="J172" s="219" t="s">
        <v>1150</v>
      </c>
    </row>
    <row r="173" spans="1:10" ht="45" x14ac:dyDescent="0.25">
      <c r="A173" s="219" t="s">
        <v>910</v>
      </c>
      <c r="B173" s="220" t="s">
        <v>0</v>
      </c>
      <c r="C173" s="220" t="s">
        <v>911</v>
      </c>
      <c r="D173" s="220" t="s">
        <v>291</v>
      </c>
      <c r="E173" s="221" t="s">
        <v>14</v>
      </c>
      <c r="F173" s="219" t="s">
        <v>1814</v>
      </c>
      <c r="G173" s="219" t="s">
        <v>1366</v>
      </c>
      <c r="H173" s="219" t="s">
        <v>1366</v>
      </c>
      <c r="I173" s="219" t="s">
        <v>1149</v>
      </c>
      <c r="J173" s="219" t="s">
        <v>1150</v>
      </c>
    </row>
    <row r="174" spans="1:10" ht="60" x14ac:dyDescent="0.25">
      <c r="A174" s="219" t="s">
        <v>908</v>
      </c>
      <c r="B174" s="220" t="s">
        <v>105</v>
      </c>
      <c r="C174" s="220" t="s">
        <v>1683</v>
      </c>
      <c r="D174" s="220" t="s">
        <v>88</v>
      </c>
      <c r="E174" s="221" t="s">
        <v>14</v>
      </c>
      <c r="F174" s="219" t="s">
        <v>1801</v>
      </c>
      <c r="G174" s="219" t="s">
        <v>2530</v>
      </c>
      <c r="H174" s="219" t="s">
        <v>2531</v>
      </c>
      <c r="I174" s="219" t="s">
        <v>1149</v>
      </c>
      <c r="J174" s="219" t="s">
        <v>1150</v>
      </c>
    </row>
    <row r="175" spans="1:10" ht="45" x14ac:dyDescent="0.25">
      <c r="A175" s="219" t="s">
        <v>913</v>
      </c>
      <c r="B175" s="220" t="s">
        <v>0</v>
      </c>
      <c r="C175" s="220" t="s">
        <v>914</v>
      </c>
      <c r="D175" s="220" t="s">
        <v>291</v>
      </c>
      <c r="E175" s="221" t="s">
        <v>14</v>
      </c>
      <c r="F175" s="219" t="s">
        <v>1814</v>
      </c>
      <c r="G175" s="219" t="s">
        <v>2532</v>
      </c>
      <c r="H175" s="219" t="s">
        <v>2532</v>
      </c>
      <c r="I175" s="219" t="s">
        <v>1149</v>
      </c>
      <c r="J175" s="219" t="s">
        <v>1150</v>
      </c>
    </row>
    <row r="176" spans="1:10" ht="45" x14ac:dyDescent="0.25">
      <c r="A176" s="219" t="s">
        <v>888</v>
      </c>
      <c r="B176" s="220" t="s">
        <v>0</v>
      </c>
      <c r="C176" s="220" t="s">
        <v>889</v>
      </c>
      <c r="D176" s="220" t="s">
        <v>291</v>
      </c>
      <c r="E176" s="221" t="s">
        <v>14</v>
      </c>
      <c r="F176" s="219" t="s">
        <v>1814</v>
      </c>
      <c r="G176" s="219" t="s">
        <v>2533</v>
      </c>
      <c r="H176" s="219" t="s">
        <v>2533</v>
      </c>
      <c r="I176" s="219" t="s">
        <v>1149</v>
      </c>
      <c r="J176" s="219" t="s">
        <v>1150</v>
      </c>
    </row>
    <row r="177" spans="1:15" ht="60" x14ac:dyDescent="0.25">
      <c r="A177" s="219" t="s">
        <v>947</v>
      </c>
      <c r="B177" s="220" t="s">
        <v>0</v>
      </c>
      <c r="C177" s="220" t="s">
        <v>948</v>
      </c>
      <c r="D177" s="220" t="s">
        <v>291</v>
      </c>
      <c r="E177" s="221" t="s">
        <v>14</v>
      </c>
      <c r="F177" s="219" t="s">
        <v>1814</v>
      </c>
      <c r="G177" s="219" t="s">
        <v>2146</v>
      </c>
      <c r="H177" s="219" t="s">
        <v>2146</v>
      </c>
      <c r="I177" s="219" t="s">
        <v>1149</v>
      </c>
      <c r="J177" s="219" t="s">
        <v>1153</v>
      </c>
    </row>
    <row r="178" spans="1:15" ht="45" x14ac:dyDescent="0.25">
      <c r="A178" s="219" t="s">
        <v>933</v>
      </c>
      <c r="B178" s="220" t="s">
        <v>0</v>
      </c>
      <c r="C178" s="220" t="s">
        <v>934</v>
      </c>
      <c r="D178" s="220" t="s">
        <v>291</v>
      </c>
      <c r="E178" s="221" t="s">
        <v>14</v>
      </c>
      <c r="F178" s="219" t="s">
        <v>1814</v>
      </c>
      <c r="G178" s="219" t="s">
        <v>1546</v>
      </c>
      <c r="H178" s="219" t="s">
        <v>1546</v>
      </c>
      <c r="I178" s="219" t="s">
        <v>1149</v>
      </c>
      <c r="J178" s="219" t="s">
        <v>1153</v>
      </c>
    </row>
    <row r="179" spans="1:15" ht="45" x14ac:dyDescent="0.25">
      <c r="A179" s="219" t="s">
        <v>1693</v>
      </c>
      <c r="B179" s="220" t="s">
        <v>105</v>
      </c>
      <c r="C179" s="220" t="s">
        <v>1694</v>
      </c>
      <c r="D179" s="220" t="s">
        <v>88</v>
      </c>
      <c r="E179" s="221" t="s">
        <v>14</v>
      </c>
      <c r="F179" s="219" t="s">
        <v>1814</v>
      </c>
      <c r="G179" s="219" t="s">
        <v>2098</v>
      </c>
      <c r="H179" s="219" t="s">
        <v>2098</v>
      </c>
      <c r="I179" s="219" t="s">
        <v>1149</v>
      </c>
      <c r="J179" s="219" t="s">
        <v>1153</v>
      </c>
    </row>
    <row r="180" spans="1:15" ht="45" x14ac:dyDescent="0.25">
      <c r="A180" s="219" t="s">
        <v>1689</v>
      </c>
      <c r="B180" s="220" t="s">
        <v>105</v>
      </c>
      <c r="C180" s="220" t="s">
        <v>1690</v>
      </c>
      <c r="D180" s="220" t="s">
        <v>88</v>
      </c>
      <c r="E180" s="221" t="s">
        <v>14</v>
      </c>
      <c r="F180" s="219" t="s">
        <v>1814</v>
      </c>
      <c r="G180" s="219" t="s">
        <v>2534</v>
      </c>
      <c r="H180" s="219" t="s">
        <v>2534</v>
      </c>
      <c r="I180" s="219" t="s">
        <v>1149</v>
      </c>
      <c r="J180" s="219" t="s">
        <v>1153</v>
      </c>
    </row>
    <row r="181" spans="1:15" ht="45" x14ac:dyDescent="0.25">
      <c r="A181" s="219" t="s">
        <v>1691</v>
      </c>
      <c r="B181" s="220" t="s">
        <v>105</v>
      </c>
      <c r="C181" s="220" t="s">
        <v>1692</v>
      </c>
      <c r="D181" s="220" t="s">
        <v>88</v>
      </c>
      <c r="E181" s="221" t="s">
        <v>14</v>
      </c>
      <c r="F181" s="219" t="s">
        <v>1814</v>
      </c>
      <c r="G181" s="219" t="s">
        <v>2535</v>
      </c>
      <c r="H181" s="219" t="s">
        <v>2535</v>
      </c>
      <c r="I181" s="219" t="s">
        <v>1149</v>
      </c>
      <c r="J181" s="219" t="s">
        <v>1153</v>
      </c>
    </row>
    <row r="182" spans="1:15" ht="60" x14ac:dyDescent="0.25">
      <c r="A182" s="219" t="s">
        <v>1000</v>
      </c>
      <c r="B182" s="220" t="s">
        <v>0</v>
      </c>
      <c r="C182" s="220" t="s">
        <v>1001</v>
      </c>
      <c r="D182" s="220" t="s">
        <v>128</v>
      </c>
      <c r="E182" s="221" t="s">
        <v>14</v>
      </c>
      <c r="F182" s="219" t="s">
        <v>1814</v>
      </c>
      <c r="G182" s="219" t="s">
        <v>2536</v>
      </c>
      <c r="H182" s="219" t="s">
        <v>2536</v>
      </c>
      <c r="I182" s="219" t="s">
        <v>1149</v>
      </c>
      <c r="J182" s="219" t="s">
        <v>1153</v>
      </c>
    </row>
    <row r="183" spans="1:15" x14ac:dyDescent="0.25">
      <c r="A183" s="238"/>
      <c r="B183" s="238"/>
      <c r="C183" s="238"/>
      <c r="D183" s="238"/>
      <c r="E183" s="238"/>
      <c r="F183" s="238"/>
      <c r="G183" s="238"/>
      <c r="H183" s="238"/>
      <c r="I183" s="238"/>
      <c r="J183" s="238"/>
    </row>
    <row r="184" spans="1:15" ht="15.75" customHeight="1" x14ac:dyDescent="0.25">
      <c r="A184" s="405"/>
      <c r="B184" s="405"/>
      <c r="C184" s="405"/>
      <c r="D184" s="240"/>
      <c r="E184" s="239"/>
      <c r="F184" s="409" t="s">
        <v>15</v>
      </c>
      <c r="G184" s="405"/>
      <c r="H184" s="410">
        <v>818716.8</v>
      </c>
      <c r="I184" s="405"/>
      <c r="J184" s="405"/>
    </row>
    <row r="185" spans="1:15" x14ac:dyDescent="0.25">
      <c r="A185" s="405"/>
      <c r="B185" s="405"/>
      <c r="C185" s="405"/>
      <c r="D185" s="240"/>
      <c r="E185" s="239"/>
      <c r="F185" s="409" t="s">
        <v>16</v>
      </c>
      <c r="G185" s="405"/>
      <c r="H185" s="410">
        <v>237283.20000000001</v>
      </c>
      <c r="I185" s="405"/>
      <c r="J185" s="405"/>
    </row>
    <row r="186" spans="1:15" x14ac:dyDescent="0.25">
      <c r="A186" s="405"/>
      <c r="B186" s="405"/>
      <c r="C186" s="405"/>
      <c r="D186" s="240"/>
      <c r="E186" s="239"/>
      <c r="F186" s="409" t="s">
        <v>17</v>
      </c>
      <c r="G186" s="405"/>
      <c r="H186" s="410">
        <v>1056000</v>
      </c>
      <c r="I186" s="405"/>
      <c r="J186" s="405"/>
    </row>
    <row r="187" spans="1:15" ht="16.5" thickBot="1" x14ac:dyDescent="0.3">
      <c r="A187" s="225"/>
      <c r="B187" s="225"/>
      <c r="C187" s="225"/>
      <c r="D187" s="222"/>
      <c r="E187" s="225"/>
      <c r="F187" s="226"/>
      <c r="G187" s="225"/>
      <c r="H187" s="227"/>
      <c r="I187" s="225"/>
      <c r="J187" s="225"/>
    </row>
    <row r="188" spans="1:15" ht="21.75" thickBot="1" x14ac:dyDescent="0.3">
      <c r="A188" s="406" t="str">
        <f>Cronograma!A$101</f>
        <v>TOTAL GERAL: R$ 1.056.000,00 (UM MILHÃO E CINQUENTA E SEIS MIL)</v>
      </c>
      <c r="B188" s="407"/>
      <c r="C188" s="407"/>
      <c r="D188" s="407"/>
      <c r="E188" s="407"/>
      <c r="F188" s="407"/>
      <c r="G188" s="407"/>
      <c r="H188" s="407"/>
      <c r="I188" s="407"/>
      <c r="J188" s="408"/>
      <c r="K188" s="152"/>
      <c r="L188" s="152"/>
      <c r="M188" s="152"/>
      <c r="N188" s="152"/>
      <c r="O188" s="153"/>
    </row>
  </sheetData>
  <mergeCells count="14">
    <mergeCell ref="B5:E5"/>
    <mergeCell ref="B6:E6"/>
    <mergeCell ref="B7:E7"/>
    <mergeCell ref="A8:J8"/>
    <mergeCell ref="A184:C184"/>
    <mergeCell ref="F184:G184"/>
    <mergeCell ref="H184:J184"/>
    <mergeCell ref="A185:C185"/>
    <mergeCell ref="A188:J188"/>
    <mergeCell ref="F185:G185"/>
    <mergeCell ref="H185:J185"/>
    <mergeCell ref="A186:C186"/>
    <mergeCell ref="F186:G186"/>
    <mergeCell ref="H186:J186"/>
  </mergeCells>
  <pageMargins left="0.51181102362204722" right="0.51181102362204722" top="0.78740157480314965" bottom="0.78740157480314965" header="0.31496062992125984" footer="0.31496062992125984"/>
  <pageSetup paperSize="9" scale="4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53"/>
  <sheetViews>
    <sheetView view="pageBreakPreview" topLeftCell="A314" zoomScale="55" zoomScaleNormal="100" zoomScaleSheetLayoutView="55" workbookViewId="0">
      <selection activeCell="M351" sqref="M351:O351"/>
    </sheetView>
  </sheetViews>
  <sheetFormatPr defaultColWidth="8.85546875" defaultRowHeight="15" x14ac:dyDescent="0.25"/>
  <cols>
    <col min="1" max="1" width="11.5703125" style="1" customWidth="1"/>
    <col min="2" max="2" width="12" style="1" customWidth="1"/>
    <col min="3" max="3" width="77.140625" style="1" customWidth="1"/>
    <col min="4" max="4" width="9.85546875" style="1" bestFit="1" customWidth="1"/>
    <col min="5" max="5" width="12" style="1" customWidth="1"/>
    <col min="6" max="6" width="21.140625" style="2" customWidth="1"/>
    <col min="7" max="7" width="14.140625" style="1" customWidth="1"/>
    <col min="8" max="8" width="12.85546875" style="1" customWidth="1"/>
    <col min="9" max="9" width="13" style="1" customWidth="1"/>
    <col min="10" max="10" width="12.42578125" style="1" customWidth="1"/>
    <col min="11" max="11" width="12.7109375" style="1" customWidth="1"/>
    <col min="12" max="12" width="13.42578125" style="1" bestFit="1" customWidth="1"/>
    <col min="13" max="13" width="9.85546875" style="1" bestFit="1" customWidth="1"/>
    <col min="14" max="14" width="18.140625" style="1" bestFit="1" customWidth="1"/>
    <col min="15" max="15" width="14.7109375" style="1" customWidth="1"/>
    <col min="16" max="16384" width="8.85546875" style="1"/>
  </cols>
  <sheetData>
    <row r="1" spans="1:15" x14ac:dyDescent="0.25">
      <c r="A1" s="3"/>
      <c r="B1" s="4"/>
      <c r="C1" s="4"/>
      <c r="D1" s="4"/>
      <c r="E1" s="4"/>
      <c r="F1" s="5"/>
      <c r="G1" s="4"/>
      <c r="H1" s="4"/>
      <c r="I1" s="4"/>
      <c r="J1" s="4"/>
    </row>
    <row r="2" spans="1:15" x14ac:dyDescent="0.25">
      <c r="A2" s="7"/>
      <c r="F2" s="8"/>
    </row>
    <row r="3" spans="1:15" x14ac:dyDescent="0.25">
      <c r="A3" s="7"/>
      <c r="F3" s="8"/>
    </row>
    <row r="4" spans="1:15" x14ac:dyDescent="0.25">
      <c r="A4" s="7"/>
      <c r="F4" s="8"/>
    </row>
    <row r="5" spans="1:15" x14ac:dyDescent="0.25">
      <c r="A5" s="7"/>
      <c r="F5" s="8"/>
    </row>
    <row r="6" spans="1:15" x14ac:dyDescent="0.25">
      <c r="A6" s="7"/>
      <c r="F6" s="8"/>
    </row>
    <row r="7" spans="1:15" x14ac:dyDescent="0.25">
      <c r="A7" s="7"/>
      <c r="F7" s="8"/>
    </row>
    <row r="8" spans="1:15" x14ac:dyDescent="0.25">
      <c r="A8" s="7"/>
      <c r="F8" s="8"/>
    </row>
    <row r="9" spans="1:15" ht="15.75" thickBot="1" x14ac:dyDescent="0.3">
      <c r="A9" s="7"/>
      <c r="F9" s="8"/>
    </row>
    <row r="10" spans="1:15" ht="15.75" x14ac:dyDescent="0.25">
      <c r="A10" s="420" t="s">
        <v>20</v>
      </c>
      <c r="B10" s="421"/>
      <c r="C10" s="146" t="str">
        <f>Planilha!C8</f>
        <v>PREFEITURA DE CAMARAGIBE</v>
      </c>
      <c r="D10" s="48"/>
      <c r="E10" s="48"/>
      <c r="F10" s="48"/>
      <c r="G10" s="48"/>
      <c r="H10" s="48"/>
      <c r="I10" s="48"/>
      <c r="J10" s="48"/>
      <c r="K10" s="48"/>
    </row>
    <row r="11" spans="1:15" ht="63" x14ac:dyDescent="0.25">
      <c r="A11" s="422" t="s">
        <v>18</v>
      </c>
      <c r="B11" s="423"/>
      <c r="C11" s="51" t="str">
        <f>Planilha!C9</f>
        <v>CONTRATAÇÃO DE EMPRESA DE ECONTRATAÇÃO DE EMPRESA DE ENGENHARIA PARA A EXECUÇÃO DAS OBRAS DE REFORMA DA ESCOLA DA  VILA DA INABI  E DA CRECHE DO BOM JESUS DO MUNICÍPIO DE CAMARAGIBE - PE. (LOTE I)</v>
      </c>
      <c r="D11" s="37"/>
      <c r="E11" s="37"/>
      <c r="F11" s="37"/>
      <c r="G11" s="37"/>
      <c r="H11" s="37"/>
      <c r="I11" s="37"/>
      <c r="J11" s="37"/>
      <c r="K11" s="37"/>
    </row>
    <row r="12" spans="1:15" ht="16.5" thickBot="1" x14ac:dyDescent="0.3">
      <c r="A12" s="424" t="s">
        <v>19</v>
      </c>
      <c r="B12" s="425"/>
      <c r="C12" s="53">
        <f>Planilha!C10</f>
        <v>45474</v>
      </c>
      <c r="D12" s="49"/>
      <c r="E12" s="49"/>
      <c r="F12" s="49"/>
      <c r="G12" s="49"/>
      <c r="H12" s="49"/>
      <c r="I12" s="49"/>
      <c r="J12" s="49"/>
      <c r="K12" s="49"/>
    </row>
    <row r="13" spans="1:15" ht="24" thickBot="1" x14ac:dyDescent="0.3">
      <c r="A13" s="426" t="s">
        <v>75</v>
      </c>
      <c r="B13" s="427"/>
      <c r="C13" s="427"/>
      <c r="D13" s="427"/>
      <c r="E13" s="427"/>
      <c r="F13" s="427"/>
      <c r="G13" s="427"/>
      <c r="H13" s="427"/>
      <c r="I13" s="427"/>
      <c r="J13" s="427"/>
      <c r="K13" s="427"/>
      <c r="L13" s="414"/>
      <c r="M13" s="414"/>
      <c r="N13" s="414"/>
      <c r="O13" s="428"/>
    </row>
    <row r="14" spans="1:15" x14ac:dyDescent="0.25">
      <c r="A14" s="429" t="s">
        <v>4</v>
      </c>
      <c r="B14" s="430" t="s">
        <v>5</v>
      </c>
      <c r="C14" s="430" t="s">
        <v>6</v>
      </c>
      <c r="D14" s="430" t="s">
        <v>28</v>
      </c>
      <c r="E14" s="431" t="s">
        <v>7</v>
      </c>
      <c r="F14" s="431" t="s">
        <v>29</v>
      </c>
      <c r="G14" s="429"/>
      <c r="H14" s="431" t="s">
        <v>30</v>
      </c>
      <c r="I14" s="429"/>
      <c r="J14" s="431" t="s">
        <v>11</v>
      </c>
      <c r="K14" s="429"/>
      <c r="L14" s="429"/>
      <c r="M14" s="429" t="s">
        <v>31</v>
      </c>
      <c r="N14" s="429" t="s">
        <v>32</v>
      </c>
      <c r="O14" s="429" t="s">
        <v>33</v>
      </c>
    </row>
    <row r="15" spans="1:15" ht="30" x14ac:dyDescent="0.25">
      <c r="A15" s="429"/>
      <c r="B15" s="430"/>
      <c r="C15" s="430"/>
      <c r="D15" s="430"/>
      <c r="E15" s="431"/>
      <c r="F15" s="22" t="s">
        <v>34</v>
      </c>
      <c r="G15" s="22" t="s">
        <v>35</v>
      </c>
      <c r="H15" s="22" t="s">
        <v>34</v>
      </c>
      <c r="I15" s="22" t="s">
        <v>35</v>
      </c>
      <c r="J15" s="22" t="s">
        <v>34</v>
      </c>
      <c r="K15" s="22" t="s">
        <v>35</v>
      </c>
      <c r="L15" s="22" t="s">
        <v>36</v>
      </c>
      <c r="M15" s="429"/>
      <c r="N15" s="429"/>
      <c r="O15" s="429"/>
    </row>
    <row r="16" spans="1:15" ht="25.5" x14ac:dyDescent="0.25">
      <c r="A16" s="241" t="s">
        <v>38</v>
      </c>
      <c r="B16" s="242" t="s">
        <v>0</v>
      </c>
      <c r="C16" s="242" t="s">
        <v>1156</v>
      </c>
      <c r="D16" s="242" t="s">
        <v>39</v>
      </c>
      <c r="E16" s="243" t="s">
        <v>40</v>
      </c>
      <c r="F16" s="241" t="s">
        <v>2537</v>
      </c>
      <c r="G16" s="241" t="s">
        <v>1157</v>
      </c>
      <c r="H16" s="241" t="s">
        <v>1158</v>
      </c>
      <c r="I16" s="241" t="s">
        <v>1157</v>
      </c>
      <c r="J16" s="241" t="s">
        <v>2538</v>
      </c>
      <c r="K16" s="241" t="s">
        <v>1157</v>
      </c>
      <c r="L16" s="244">
        <v>296950.64179321361</v>
      </c>
      <c r="M16" s="241" t="s">
        <v>2539</v>
      </c>
      <c r="N16" s="244">
        <v>296950.64179319999</v>
      </c>
      <c r="O16" s="241" t="s">
        <v>2539</v>
      </c>
    </row>
    <row r="17" spans="1:15" ht="25.5" x14ac:dyDescent="0.25">
      <c r="A17" s="241" t="s">
        <v>41</v>
      </c>
      <c r="B17" s="242" t="s">
        <v>0</v>
      </c>
      <c r="C17" s="242" t="s">
        <v>216</v>
      </c>
      <c r="D17" s="242" t="s">
        <v>39</v>
      </c>
      <c r="E17" s="243" t="s">
        <v>40</v>
      </c>
      <c r="F17" s="241" t="s">
        <v>2540</v>
      </c>
      <c r="G17" s="241" t="s">
        <v>1157</v>
      </c>
      <c r="H17" s="241" t="s">
        <v>1159</v>
      </c>
      <c r="I17" s="241" t="s">
        <v>1157</v>
      </c>
      <c r="J17" s="241" t="s">
        <v>2541</v>
      </c>
      <c r="K17" s="241" t="s">
        <v>1157</v>
      </c>
      <c r="L17" s="244">
        <v>111830.19285764128</v>
      </c>
      <c r="M17" s="241" t="s">
        <v>2542</v>
      </c>
      <c r="N17" s="244">
        <v>408780.83465079998</v>
      </c>
      <c r="O17" s="241" t="s">
        <v>2543</v>
      </c>
    </row>
    <row r="18" spans="1:15" ht="25.5" x14ac:dyDescent="0.25">
      <c r="A18" s="241" t="s">
        <v>548</v>
      </c>
      <c r="B18" s="242" t="s">
        <v>0</v>
      </c>
      <c r="C18" s="242" t="s">
        <v>1164</v>
      </c>
      <c r="D18" s="242" t="s">
        <v>39</v>
      </c>
      <c r="E18" s="243" t="s">
        <v>40</v>
      </c>
      <c r="F18" s="241" t="s">
        <v>2544</v>
      </c>
      <c r="G18" s="241" t="s">
        <v>1157</v>
      </c>
      <c r="H18" s="241" t="s">
        <v>1165</v>
      </c>
      <c r="I18" s="241" t="s">
        <v>1157</v>
      </c>
      <c r="J18" s="241" t="s">
        <v>2545</v>
      </c>
      <c r="K18" s="241" t="s">
        <v>1157</v>
      </c>
      <c r="L18" s="244">
        <v>58198.353093890248</v>
      </c>
      <c r="M18" s="241" t="s">
        <v>2546</v>
      </c>
      <c r="N18" s="244">
        <v>466979.1877447</v>
      </c>
      <c r="O18" s="241" t="s">
        <v>2547</v>
      </c>
    </row>
    <row r="19" spans="1:15" ht="25.5" x14ac:dyDescent="0.25">
      <c r="A19" s="241" t="s">
        <v>106</v>
      </c>
      <c r="B19" s="242" t="s">
        <v>0</v>
      </c>
      <c r="C19" s="242" t="s">
        <v>217</v>
      </c>
      <c r="D19" s="242" t="s">
        <v>39</v>
      </c>
      <c r="E19" s="243" t="s">
        <v>40</v>
      </c>
      <c r="F19" s="241" t="s">
        <v>2548</v>
      </c>
      <c r="G19" s="241" t="s">
        <v>1157</v>
      </c>
      <c r="H19" s="241" t="s">
        <v>1159</v>
      </c>
      <c r="I19" s="241" t="s">
        <v>1157</v>
      </c>
      <c r="J19" s="241" t="s">
        <v>2549</v>
      </c>
      <c r="K19" s="241" t="s">
        <v>1157</v>
      </c>
      <c r="L19" s="244">
        <v>48746.782547435963</v>
      </c>
      <c r="M19" s="241" t="s">
        <v>1163</v>
      </c>
      <c r="N19" s="244">
        <v>515725.97029209998</v>
      </c>
      <c r="O19" s="241" t="s">
        <v>2550</v>
      </c>
    </row>
    <row r="20" spans="1:15" x14ac:dyDescent="0.25">
      <c r="A20" s="241" t="s">
        <v>549</v>
      </c>
      <c r="B20" s="242" t="s">
        <v>0</v>
      </c>
      <c r="C20" s="242" t="s">
        <v>550</v>
      </c>
      <c r="D20" s="242" t="s">
        <v>37</v>
      </c>
      <c r="E20" s="243" t="s">
        <v>44</v>
      </c>
      <c r="F20" s="241" t="s">
        <v>2551</v>
      </c>
      <c r="G20" s="241" t="s">
        <v>1157</v>
      </c>
      <c r="H20" s="241" t="s">
        <v>2552</v>
      </c>
      <c r="I20" s="241" t="s">
        <v>1157</v>
      </c>
      <c r="J20" s="241" t="s">
        <v>2553</v>
      </c>
      <c r="K20" s="241" t="s">
        <v>1157</v>
      </c>
      <c r="L20" s="244">
        <v>40110.788794710497</v>
      </c>
      <c r="M20" s="241" t="s">
        <v>2554</v>
      </c>
      <c r="N20" s="244">
        <v>555836.75908680004</v>
      </c>
      <c r="O20" s="241" t="s">
        <v>2555</v>
      </c>
    </row>
    <row r="21" spans="1:15" ht="25.5" x14ac:dyDescent="0.25">
      <c r="A21" s="241" t="s">
        <v>642</v>
      </c>
      <c r="B21" s="242" t="s">
        <v>0</v>
      </c>
      <c r="C21" s="242" t="s">
        <v>1182</v>
      </c>
      <c r="D21" s="242" t="s">
        <v>37</v>
      </c>
      <c r="E21" s="243" t="s">
        <v>13</v>
      </c>
      <c r="F21" s="241" t="s">
        <v>2556</v>
      </c>
      <c r="G21" s="241" t="s">
        <v>1157</v>
      </c>
      <c r="H21" s="241" t="s">
        <v>2557</v>
      </c>
      <c r="I21" s="241" t="s">
        <v>1157</v>
      </c>
      <c r="J21" s="241" t="s">
        <v>2558</v>
      </c>
      <c r="K21" s="241" t="s">
        <v>1157</v>
      </c>
      <c r="L21" s="244">
        <v>39393.829369608931</v>
      </c>
      <c r="M21" s="241" t="s">
        <v>2559</v>
      </c>
      <c r="N21" s="244">
        <v>595230.58845639997</v>
      </c>
      <c r="O21" s="241" t="s">
        <v>2560</v>
      </c>
    </row>
    <row r="22" spans="1:15" x14ac:dyDescent="0.25">
      <c r="A22" s="241" t="s">
        <v>42</v>
      </c>
      <c r="B22" s="242" t="s">
        <v>0</v>
      </c>
      <c r="C22" s="242" t="s">
        <v>43</v>
      </c>
      <c r="D22" s="242" t="s">
        <v>37</v>
      </c>
      <c r="E22" s="243" t="s">
        <v>44</v>
      </c>
      <c r="F22" s="241" t="s">
        <v>2561</v>
      </c>
      <c r="G22" s="241" t="s">
        <v>1157</v>
      </c>
      <c r="H22" s="241" t="s">
        <v>1077</v>
      </c>
      <c r="I22" s="241" t="s">
        <v>1157</v>
      </c>
      <c r="J22" s="241" t="s">
        <v>2562</v>
      </c>
      <c r="K22" s="241" t="s">
        <v>1157</v>
      </c>
      <c r="L22" s="244">
        <v>28489.975648963908</v>
      </c>
      <c r="M22" s="241" t="s">
        <v>2563</v>
      </c>
      <c r="N22" s="244">
        <v>623720.5641054</v>
      </c>
      <c r="O22" s="241" t="s">
        <v>2564</v>
      </c>
    </row>
    <row r="23" spans="1:15" x14ac:dyDescent="0.25">
      <c r="A23" s="241" t="s">
        <v>50</v>
      </c>
      <c r="B23" s="242" t="s">
        <v>0</v>
      </c>
      <c r="C23" s="242" t="s">
        <v>641</v>
      </c>
      <c r="D23" s="242" t="s">
        <v>37</v>
      </c>
      <c r="E23" s="243" t="s">
        <v>40</v>
      </c>
      <c r="F23" s="241" t="s">
        <v>2565</v>
      </c>
      <c r="G23" s="241" t="s">
        <v>1157</v>
      </c>
      <c r="H23" s="241" t="s">
        <v>1242</v>
      </c>
      <c r="I23" s="241" t="s">
        <v>1157</v>
      </c>
      <c r="J23" s="241" t="s">
        <v>2566</v>
      </c>
      <c r="K23" s="241" t="s">
        <v>1157</v>
      </c>
      <c r="L23" s="244">
        <v>24719.404776835348</v>
      </c>
      <c r="M23" s="241" t="s">
        <v>2567</v>
      </c>
      <c r="N23" s="244">
        <v>648439.96888219996</v>
      </c>
      <c r="O23" s="241" t="s">
        <v>2568</v>
      </c>
    </row>
    <row r="24" spans="1:15" ht="25.5" x14ac:dyDescent="0.25">
      <c r="A24" s="241" t="s">
        <v>129</v>
      </c>
      <c r="B24" s="242" t="s">
        <v>0</v>
      </c>
      <c r="C24" s="242" t="s">
        <v>224</v>
      </c>
      <c r="D24" s="242" t="s">
        <v>39</v>
      </c>
      <c r="E24" s="243" t="s">
        <v>40</v>
      </c>
      <c r="F24" s="241" t="s">
        <v>2569</v>
      </c>
      <c r="G24" s="241" t="s">
        <v>1157</v>
      </c>
      <c r="H24" s="241" t="s">
        <v>1159</v>
      </c>
      <c r="I24" s="241" t="s">
        <v>1157</v>
      </c>
      <c r="J24" s="241" t="s">
        <v>2570</v>
      </c>
      <c r="K24" s="241" t="s">
        <v>1157</v>
      </c>
      <c r="L24" s="244">
        <v>20748.725660526219</v>
      </c>
      <c r="M24" s="241" t="s">
        <v>2571</v>
      </c>
      <c r="N24" s="244">
        <v>669188.69454269996</v>
      </c>
      <c r="O24" s="241" t="s">
        <v>2572</v>
      </c>
    </row>
    <row r="25" spans="1:15" ht="25.5" x14ac:dyDescent="0.25">
      <c r="A25" s="241" t="s">
        <v>643</v>
      </c>
      <c r="B25" s="242" t="s">
        <v>0</v>
      </c>
      <c r="C25" s="242" t="s">
        <v>644</v>
      </c>
      <c r="D25" s="242" t="s">
        <v>39</v>
      </c>
      <c r="E25" s="243" t="s">
        <v>560</v>
      </c>
      <c r="F25" s="241" t="s">
        <v>2573</v>
      </c>
      <c r="G25" s="241" t="s">
        <v>1157</v>
      </c>
      <c r="H25" s="241" t="s">
        <v>1168</v>
      </c>
      <c r="I25" s="241" t="s">
        <v>1157</v>
      </c>
      <c r="J25" s="241" t="s">
        <v>2574</v>
      </c>
      <c r="K25" s="241" t="s">
        <v>1157</v>
      </c>
      <c r="L25" s="244">
        <v>20186.564813288078</v>
      </c>
      <c r="M25" s="241" t="s">
        <v>2575</v>
      </c>
      <c r="N25" s="244">
        <v>689375.259356</v>
      </c>
      <c r="O25" s="241" t="s">
        <v>2576</v>
      </c>
    </row>
    <row r="26" spans="1:15" x14ac:dyDescent="0.25">
      <c r="A26" s="241" t="s">
        <v>45</v>
      </c>
      <c r="B26" s="242" t="s">
        <v>0</v>
      </c>
      <c r="C26" s="242" t="s">
        <v>640</v>
      </c>
      <c r="D26" s="242" t="s">
        <v>37</v>
      </c>
      <c r="E26" s="243" t="s">
        <v>40</v>
      </c>
      <c r="F26" s="241" t="s">
        <v>2577</v>
      </c>
      <c r="G26" s="241" t="s">
        <v>1157</v>
      </c>
      <c r="H26" s="241" t="s">
        <v>2089</v>
      </c>
      <c r="I26" s="241" t="s">
        <v>1157</v>
      </c>
      <c r="J26" s="241" t="s">
        <v>2578</v>
      </c>
      <c r="K26" s="241" t="s">
        <v>1157</v>
      </c>
      <c r="L26" s="244">
        <v>18370.282895019474</v>
      </c>
      <c r="M26" s="241" t="s">
        <v>1173</v>
      </c>
      <c r="N26" s="244">
        <v>707745.54225099995</v>
      </c>
      <c r="O26" s="241" t="s">
        <v>2579</v>
      </c>
    </row>
    <row r="27" spans="1:15" ht="25.5" x14ac:dyDescent="0.25">
      <c r="A27" s="241" t="s">
        <v>162</v>
      </c>
      <c r="B27" s="242" t="s">
        <v>0</v>
      </c>
      <c r="C27" s="242" t="s">
        <v>223</v>
      </c>
      <c r="D27" s="242" t="s">
        <v>39</v>
      </c>
      <c r="E27" s="243" t="s">
        <v>40</v>
      </c>
      <c r="F27" s="241" t="s">
        <v>2580</v>
      </c>
      <c r="G27" s="241" t="s">
        <v>1157</v>
      </c>
      <c r="H27" s="241" t="s">
        <v>1159</v>
      </c>
      <c r="I27" s="241" t="s">
        <v>1157</v>
      </c>
      <c r="J27" s="241" t="s">
        <v>2581</v>
      </c>
      <c r="K27" s="241" t="s">
        <v>1157</v>
      </c>
      <c r="L27" s="244">
        <v>16747.088648995294</v>
      </c>
      <c r="M27" s="241" t="s">
        <v>2582</v>
      </c>
      <c r="N27" s="244">
        <v>724492.63089999999</v>
      </c>
      <c r="O27" s="241" t="s">
        <v>2583</v>
      </c>
    </row>
    <row r="28" spans="1:15" ht="25.5" x14ac:dyDescent="0.25">
      <c r="A28" s="241" t="s">
        <v>1166</v>
      </c>
      <c r="B28" s="242" t="s">
        <v>0</v>
      </c>
      <c r="C28" s="242" t="s">
        <v>1167</v>
      </c>
      <c r="D28" s="242" t="s">
        <v>37</v>
      </c>
      <c r="E28" s="243" t="s">
        <v>2</v>
      </c>
      <c r="F28" s="241" t="s">
        <v>2584</v>
      </c>
      <c r="G28" s="241" t="s">
        <v>1157</v>
      </c>
      <c r="H28" s="241" t="s">
        <v>2585</v>
      </c>
      <c r="I28" s="241" t="s">
        <v>1157</v>
      </c>
      <c r="J28" s="241" t="s">
        <v>2586</v>
      </c>
      <c r="K28" s="241" t="s">
        <v>1157</v>
      </c>
      <c r="L28" s="244">
        <v>14564.067591214924</v>
      </c>
      <c r="M28" s="241" t="s">
        <v>1177</v>
      </c>
      <c r="N28" s="244">
        <v>739056.69849119999</v>
      </c>
      <c r="O28" s="241" t="s">
        <v>2587</v>
      </c>
    </row>
    <row r="29" spans="1:15" ht="25.5" x14ac:dyDescent="0.25">
      <c r="A29" s="241" t="s">
        <v>51</v>
      </c>
      <c r="B29" s="242" t="s">
        <v>0</v>
      </c>
      <c r="C29" s="242" t="s">
        <v>52</v>
      </c>
      <c r="D29" s="242" t="s">
        <v>37</v>
      </c>
      <c r="E29" s="243" t="s">
        <v>40</v>
      </c>
      <c r="F29" s="241" t="s">
        <v>2588</v>
      </c>
      <c r="G29" s="241" t="s">
        <v>1157</v>
      </c>
      <c r="H29" s="241" t="s">
        <v>1242</v>
      </c>
      <c r="I29" s="241" t="s">
        <v>1157</v>
      </c>
      <c r="J29" s="241" t="s">
        <v>2589</v>
      </c>
      <c r="K29" s="241" t="s">
        <v>1157</v>
      </c>
      <c r="L29" s="244">
        <v>14378.401463320584</v>
      </c>
      <c r="M29" s="241" t="s">
        <v>2590</v>
      </c>
      <c r="N29" s="244">
        <v>753435.09995449998</v>
      </c>
      <c r="O29" s="241" t="s">
        <v>2591</v>
      </c>
    </row>
    <row r="30" spans="1:15" ht="25.5" x14ac:dyDescent="0.25">
      <c r="A30" s="241" t="s">
        <v>1160</v>
      </c>
      <c r="B30" s="242" t="s">
        <v>0</v>
      </c>
      <c r="C30" s="242" t="s">
        <v>1161</v>
      </c>
      <c r="D30" s="242" t="s">
        <v>37</v>
      </c>
      <c r="E30" s="243" t="s">
        <v>2</v>
      </c>
      <c r="F30" s="241" t="s">
        <v>2592</v>
      </c>
      <c r="G30" s="241" t="s">
        <v>1157</v>
      </c>
      <c r="H30" s="241" t="s">
        <v>2593</v>
      </c>
      <c r="I30" s="241" t="s">
        <v>1157</v>
      </c>
      <c r="J30" s="241" t="s">
        <v>2594</v>
      </c>
      <c r="K30" s="241" t="s">
        <v>1157</v>
      </c>
      <c r="L30" s="244">
        <v>14261.091605660262</v>
      </c>
      <c r="M30" s="241" t="s">
        <v>2595</v>
      </c>
      <c r="N30" s="244">
        <v>767696.19156019995</v>
      </c>
      <c r="O30" s="241" t="s">
        <v>2596</v>
      </c>
    </row>
    <row r="31" spans="1:15" ht="25.5" x14ac:dyDescent="0.25">
      <c r="A31" s="241" t="s">
        <v>154</v>
      </c>
      <c r="B31" s="242" t="s">
        <v>0</v>
      </c>
      <c r="C31" s="242" t="s">
        <v>218</v>
      </c>
      <c r="D31" s="242" t="s">
        <v>39</v>
      </c>
      <c r="E31" s="243" t="s">
        <v>40</v>
      </c>
      <c r="F31" s="241" t="s">
        <v>2597</v>
      </c>
      <c r="G31" s="241" t="s">
        <v>1157</v>
      </c>
      <c r="H31" s="241" t="s">
        <v>1159</v>
      </c>
      <c r="I31" s="241" t="s">
        <v>1157</v>
      </c>
      <c r="J31" s="241" t="s">
        <v>2598</v>
      </c>
      <c r="K31" s="241" t="s">
        <v>1157</v>
      </c>
      <c r="L31" s="244">
        <v>13646.688748955485</v>
      </c>
      <c r="M31" s="241" t="s">
        <v>1178</v>
      </c>
      <c r="N31" s="244">
        <v>781342.88030920003</v>
      </c>
      <c r="O31" s="241" t="s">
        <v>2599</v>
      </c>
    </row>
    <row r="32" spans="1:15" ht="25.5" x14ac:dyDescent="0.25">
      <c r="A32" s="241" t="s">
        <v>651</v>
      </c>
      <c r="B32" s="242" t="s">
        <v>0</v>
      </c>
      <c r="C32" s="242" t="s">
        <v>652</v>
      </c>
      <c r="D32" s="242" t="s">
        <v>39</v>
      </c>
      <c r="E32" s="243" t="s">
        <v>40</v>
      </c>
      <c r="F32" s="241" t="s">
        <v>2600</v>
      </c>
      <c r="G32" s="241" t="s">
        <v>1157</v>
      </c>
      <c r="H32" s="241" t="s">
        <v>1241</v>
      </c>
      <c r="I32" s="241" t="s">
        <v>1157</v>
      </c>
      <c r="J32" s="241" t="s">
        <v>2601</v>
      </c>
      <c r="K32" s="241" t="s">
        <v>1157</v>
      </c>
      <c r="L32" s="244">
        <v>11927.979172248581</v>
      </c>
      <c r="M32" s="241" t="s">
        <v>2602</v>
      </c>
      <c r="N32" s="244">
        <v>793270.8594814</v>
      </c>
      <c r="O32" s="241" t="s">
        <v>2603</v>
      </c>
    </row>
    <row r="33" spans="1:15" x14ac:dyDescent="0.25">
      <c r="A33" s="241" t="s">
        <v>53</v>
      </c>
      <c r="B33" s="242" t="s">
        <v>0</v>
      </c>
      <c r="C33" s="242" t="s">
        <v>645</v>
      </c>
      <c r="D33" s="242" t="s">
        <v>37</v>
      </c>
      <c r="E33" s="243" t="s">
        <v>40</v>
      </c>
      <c r="F33" s="241" t="s">
        <v>2577</v>
      </c>
      <c r="G33" s="241" t="s">
        <v>1157</v>
      </c>
      <c r="H33" s="241" t="s">
        <v>1079</v>
      </c>
      <c r="I33" s="241" t="s">
        <v>1157</v>
      </c>
      <c r="J33" s="241" t="s">
        <v>2604</v>
      </c>
      <c r="K33" s="241" t="s">
        <v>1157</v>
      </c>
      <c r="L33" s="244">
        <v>10383.20337544579</v>
      </c>
      <c r="M33" s="241" t="s">
        <v>1889</v>
      </c>
      <c r="N33" s="244">
        <v>803654.06285680004</v>
      </c>
      <c r="O33" s="241" t="s">
        <v>2605</v>
      </c>
    </row>
    <row r="34" spans="1:15" ht="25.5" x14ac:dyDescent="0.25">
      <c r="A34" s="241" t="s">
        <v>791</v>
      </c>
      <c r="B34" s="242" t="s">
        <v>105</v>
      </c>
      <c r="C34" s="242" t="s">
        <v>792</v>
      </c>
      <c r="D34" s="242" t="s">
        <v>54</v>
      </c>
      <c r="E34" s="243" t="s">
        <v>139</v>
      </c>
      <c r="F34" s="241" t="s">
        <v>2606</v>
      </c>
      <c r="G34" s="241" t="s">
        <v>1157</v>
      </c>
      <c r="H34" s="241" t="s">
        <v>2147</v>
      </c>
      <c r="I34" s="241" t="s">
        <v>1157</v>
      </c>
      <c r="J34" s="241" t="s">
        <v>2607</v>
      </c>
      <c r="K34" s="241" t="s">
        <v>1157</v>
      </c>
      <c r="L34" s="244">
        <v>9686.6486946073965</v>
      </c>
      <c r="M34" s="241" t="s">
        <v>2608</v>
      </c>
      <c r="N34" s="244">
        <v>813340.71155140002</v>
      </c>
      <c r="O34" s="241" t="s">
        <v>2609</v>
      </c>
    </row>
    <row r="35" spans="1:15" ht="25.5" x14ac:dyDescent="0.25">
      <c r="A35" s="241" t="s">
        <v>678</v>
      </c>
      <c r="B35" s="242" t="s">
        <v>0</v>
      </c>
      <c r="C35" s="242" t="s">
        <v>1343</v>
      </c>
      <c r="D35" s="242" t="s">
        <v>37</v>
      </c>
      <c r="E35" s="243" t="s">
        <v>14</v>
      </c>
      <c r="F35" s="241" t="s">
        <v>2610</v>
      </c>
      <c r="G35" s="241" t="s">
        <v>1157</v>
      </c>
      <c r="H35" s="241" t="s">
        <v>1082</v>
      </c>
      <c r="I35" s="241" t="s">
        <v>1157</v>
      </c>
      <c r="J35" s="241" t="s">
        <v>2611</v>
      </c>
      <c r="K35" s="241" t="s">
        <v>1157</v>
      </c>
      <c r="L35" s="244">
        <v>9538.3560552380204</v>
      </c>
      <c r="M35" s="241" t="s">
        <v>1189</v>
      </c>
      <c r="N35" s="244">
        <v>822879.0676066</v>
      </c>
      <c r="O35" s="241" t="s">
        <v>2612</v>
      </c>
    </row>
    <row r="36" spans="1:15" ht="25.5" x14ac:dyDescent="0.25">
      <c r="A36" s="241" t="s">
        <v>653</v>
      </c>
      <c r="B36" s="242" t="s">
        <v>0</v>
      </c>
      <c r="C36" s="242" t="s">
        <v>654</v>
      </c>
      <c r="D36" s="242" t="s">
        <v>37</v>
      </c>
      <c r="E36" s="243" t="s">
        <v>2</v>
      </c>
      <c r="F36" s="241" t="s">
        <v>2613</v>
      </c>
      <c r="G36" s="241" t="s">
        <v>1157</v>
      </c>
      <c r="H36" s="241" t="s">
        <v>2614</v>
      </c>
      <c r="I36" s="241" t="s">
        <v>1157</v>
      </c>
      <c r="J36" s="241" t="s">
        <v>2615</v>
      </c>
      <c r="K36" s="241" t="s">
        <v>1157</v>
      </c>
      <c r="L36" s="244">
        <v>9304.5416716578584</v>
      </c>
      <c r="M36" s="241" t="s">
        <v>1192</v>
      </c>
      <c r="N36" s="244">
        <v>832183.60927829996</v>
      </c>
      <c r="O36" s="241" t="s">
        <v>2616</v>
      </c>
    </row>
    <row r="37" spans="1:15" x14ac:dyDescent="0.25">
      <c r="A37" s="241" t="s">
        <v>1183</v>
      </c>
      <c r="B37" s="242" t="s">
        <v>0</v>
      </c>
      <c r="C37" s="242" t="s">
        <v>1184</v>
      </c>
      <c r="D37" s="242" t="s">
        <v>37</v>
      </c>
      <c r="E37" s="243" t="s">
        <v>14</v>
      </c>
      <c r="F37" s="241" t="s">
        <v>2617</v>
      </c>
      <c r="G37" s="241" t="s">
        <v>1157</v>
      </c>
      <c r="H37" s="241" t="s">
        <v>2618</v>
      </c>
      <c r="I37" s="241" t="s">
        <v>1157</v>
      </c>
      <c r="J37" s="241" t="s">
        <v>2619</v>
      </c>
      <c r="K37" s="241" t="s">
        <v>1157</v>
      </c>
      <c r="L37" s="244">
        <v>8734.8708350548968</v>
      </c>
      <c r="M37" s="241" t="s">
        <v>1193</v>
      </c>
      <c r="N37" s="244">
        <v>840918.48011340003</v>
      </c>
      <c r="O37" s="241" t="s">
        <v>2620</v>
      </c>
    </row>
    <row r="38" spans="1:15" ht="25.5" x14ac:dyDescent="0.25">
      <c r="A38" s="241" t="s">
        <v>170</v>
      </c>
      <c r="B38" s="242" t="s">
        <v>0</v>
      </c>
      <c r="C38" s="242" t="s">
        <v>171</v>
      </c>
      <c r="D38" s="242" t="s">
        <v>37</v>
      </c>
      <c r="E38" s="243" t="s">
        <v>1</v>
      </c>
      <c r="F38" s="241" t="s">
        <v>2621</v>
      </c>
      <c r="G38" s="241" t="s">
        <v>1157</v>
      </c>
      <c r="H38" s="241" t="s">
        <v>2622</v>
      </c>
      <c r="I38" s="241" t="s">
        <v>1157</v>
      </c>
      <c r="J38" s="241" t="s">
        <v>2623</v>
      </c>
      <c r="K38" s="241" t="s">
        <v>1157</v>
      </c>
      <c r="L38" s="244">
        <v>8245.7608422713747</v>
      </c>
      <c r="M38" s="241" t="s">
        <v>1199</v>
      </c>
      <c r="N38" s="244">
        <v>849164.24095570005</v>
      </c>
      <c r="O38" s="241" t="s">
        <v>2624</v>
      </c>
    </row>
    <row r="39" spans="1:15" ht="25.5" x14ac:dyDescent="0.25">
      <c r="A39" s="241" t="s">
        <v>648</v>
      </c>
      <c r="B39" s="242" t="s">
        <v>0</v>
      </c>
      <c r="C39" s="242" t="s">
        <v>1244</v>
      </c>
      <c r="D39" s="242" t="s">
        <v>37</v>
      </c>
      <c r="E39" s="243" t="s">
        <v>13</v>
      </c>
      <c r="F39" s="241" t="s">
        <v>2625</v>
      </c>
      <c r="G39" s="241" t="s">
        <v>1157</v>
      </c>
      <c r="H39" s="241" t="s">
        <v>2626</v>
      </c>
      <c r="I39" s="241" t="s">
        <v>1157</v>
      </c>
      <c r="J39" s="241" t="s">
        <v>2627</v>
      </c>
      <c r="K39" s="241" t="s">
        <v>1157</v>
      </c>
      <c r="L39" s="244">
        <v>7937.3138687260589</v>
      </c>
      <c r="M39" s="241" t="s">
        <v>1202</v>
      </c>
      <c r="N39" s="244">
        <v>857101.55482439999</v>
      </c>
      <c r="O39" s="241" t="s">
        <v>2628</v>
      </c>
    </row>
    <row r="40" spans="1:15" ht="25.5" x14ac:dyDescent="0.25">
      <c r="A40" s="241" t="s">
        <v>1174</v>
      </c>
      <c r="B40" s="242" t="s">
        <v>105</v>
      </c>
      <c r="C40" s="242" t="s">
        <v>790</v>
      </c>
      <c r="D40" s="242" t="s">
        <v>73</v>
      </c>
      <c r="E40" s="243" t="s">
        <v>7</v>
      </c>
      <c r="F40" s="241" t="s">
        <v>2629</v>
      </c>
      <c r="G40" s="241" t="s">
        <v>1157</v>
      </c>
      <c r="H40" s="241" t="s">
        <v>2253</v>
      </c>
      <c r="I40" s="241" t="s">
        <v>1157</v>
      </c>
      <c r="J40" s="241" t="s">
        <v>2630</v>
      </c>
      <c r="K40" s="241" t="s">
        <v>1157</v>
      </c>
      <c r="L40" s="244">
        <v>7872.2552243238106</v>
      </c>
      <c r="M40" s="241" t="s">
        <v>1202</v>
      </c>
      <c r="N40" s="244">
        <v>864973.81004869996</v>
      </c>
      <c r="O40" s="241" t="s">
        <v>2631</v>
      </c>
    </row>
    <row r="41" spans="1:15" x14ac:dyDescent="0.25">
      <c r="A41" s="241" t="s">
        <v>649</v>
      </c>
      <c r="B41" s="242" t="s">
        <v>0</v>
      </c>
      <c r="C41" s="242" t="s">
        <v>650</v>
      </c>
      <c r="D41" s="242" t="s">
        <v>37</v>
      </c>
      <c r="E41" s="243" t="s">
        <v>13</v>
      </c>
      <c r="F41" s="241" t="s">
        <v>2632</v>
      </c>
      <c r="G41" s="241" t="s">
        <v>1157</v>
      </c>
      <c r="H41" s="241" t="s">
        <v>2633</v>
      </c>
      <c r="I41" s="241" t="s">
        <v>1157</v>
      </c>
      <c r="J41" s="241" t="s">
        <v>2634</v>
      </c>
      <c r="K41" s="241" t="s">
        <v>1157</v>
      </c>
      <c r="L41" s="244">
        <v>7795.55690392819</v>
      </c>
      <c r="M41" s="241" t="s">
        <v>2635</v>
      </c>
      <c r="N41" s="244">
        <v>872769.36695259996</v>
      </c>
      <c r="O41" s="241" t="s">
        <v>2636</v>
      </c>
    </row>
    <row r="42" spans="1:15" ht="25.5" x14ac:dyDescent="0.25">
      <c r="A42" s="245" t="s">
        <v>657</v>
      </c>
      <c r="B42" s="246" t="s">
        <v>0</v>
      </c>
      <c r="C42" s="246" t="s">
        <v>658</v>
      </c>
      <c r="D42" s="246" t="s">
        <v>37</v>
      </c>
      <c r="E42" s="247" t="s">
        <v>2</v>
      </c>
      <c r="F42" s="245" t="s">
        <v>2613</v>
      </c>
      <c r="G42" s="245" t="s">
        <v>1157</v>
      </c>
      <c r="H42" s="245" t="s">
        <v>2637</v>
      </c>
      <c r="I42" s="245" t="s">
        <v>1157</v>
      </c>
      <c r="J42" s="245" t="s">
        <v>2638</v>
      </c>
      <c r="K42" s="245" t="s">
        <v>1157</v>
      </c>
      <c r="L42" s="248">
        <v>7576.2360929351817</v>
      </c>
      <c r="M42" s="245" t="s">
        <v>1893</v>
      </c>
      <c r="N42" s="248">
        <v>880345.6030455</v>
      </c>
      <c r="O42" s="245" t="s">
        <v>2639</v>
      </c>
    </row>
    <row r="43" spans="1:15" x14ac:dyDescent="0.25">
      <c r="A43" s="245" t="s">
        <v>1890</v>
      </c>
      <c r="B43" s="246" t="s">
        <v>0</v>
      </c>
      <c r="C43" s="246" t="s">
        <v>1891</v>
      </c>
      <c r="D43" s="246" t="s">
        <v>37</v>
      </c>
      <c r="E43" s="247" t="s">
        <v>13</v>
      </c>
      <c r="F43" s="245" t="s">
        <v>2640</v>
      </c>
      <c r="G43" s="245" t="s">
        <v>1157</v>
      </c>
      <c r="H43" s="245" t="s">
        <v>2018</v>
      </c>
      <c r="I43" s="245" t="s">
        <v>1157</v>
      </c>
      <c r="J43" s="245" t="s">
        <v>2641</v>
      </c>
      <c r="K43" s="245" t="s">
        <v>1157</v>
      </c>
      <c r="L43" s="248">
        <v>7488.3083620367925</v>
      </c>
      <c r="M43" s="245" t="s">
        <v>2642</v>
      </c>
      <c r="N43" s="248">
        <v>887833.91140750004</v>
      </c>
      <c r="O43" s="245" t="s">
        <v>2643</v>
      </c>
    </row>
    <row r="44" spans="1:15" ht="25.5" x14ac:dyDescent="0.25">
      <c r="A44" s="245" t="s">
        <v>227</v>
      </c>
      <c r="B44" s="246" t="s">
        <v>0</v>
      </c>
      <c r="C44" s="246" t="s">
        <v>228</v>
      </c>
      <c r="D44" s="246" t="s">
        <v>39</v>
      </c>
      <c r="E44" s="247" t="s">
        <v>40</v>
      </c>
      <c r="F44" s="245" t="s">
        <v>2644</v>
      </c>
      <c r="G44" s="245" t="s">
        <v>1157</v>
      </c>
      <c r="H44" s="245" t="s">
        <v>1169</v>
      </c>
      <c r="I44" s="245" t="s">
        <v>1157</v>
      </c>
      <c r="J44" s="245" t="s">
        <v>2645</v>
      </c>
      <c r="K44" s="245" t="s">
        <v>1157</v>
      </c>
      <c r="L44" s="248">
        <v>7111.9045681713342</v>
      </c>
      <c r="M44" s="245" t="s">
        <v>2646</v>
      </c>
      <c r="N44" s="248">
        <v>894945.81597570004</v>
      </c>
      <c r="O44" s="245" t="s">
        <v>2647</v>
      </c>
    </row>
    <row r="45" spans="1:15" ht="25.5" x14ac:dyDescent="0.25">
      <c r="A45" s="245" t="s">
        <v>60</v>
      </c>
      <c r="B45" s="246" t="s">
        <v>0</v>
      </c>
      <c r="C45" s="246" t="s">
        <v>61</v>
      </c>
      <c r="D45" s="246" t="s">
        <v>37</v>
      </c>
      <c r="E45" s="247" t="s">
        <v>40</v>
      </c>
      <c r="F45" s="245" t="s">
        <v>2588</v>
      </c>
      <c r="G45" s="245" t="s">
        <v>1157</v>
      </c>
      <c r="H45" s="245" t="s">
        <v>1078</v>
      </c>
      <c r="I45" s="245" t="s">
        <v>1157</v>
      </c>
      <c r="J45" s="245" t="s">
        <v>2648</v>
      </c>
      <c r="K45" s="245" t="s">
        <v>1157</v>
      </c>
      <c r="L45" s="248">
        <v>6478.1808790785044</v>
      </c>
      <c r="M45" s="245" t="s">
        <v>1204</v>
      </c>
      <c r="N45" s="248">
        <v>901423.99685480003</v>
      </c>
      <c r="O45" s="245" t="s">
        <v>2649</v>
      </c>
    </row>
    <row r="46" spans="1:15" ht="25.5" x14ac:dyDescent="0.25">
      <c r="A46" s="245" t="s">
        <v>667</v>
      </c>
      <c r="B46" s="246" t="s">
        <v>0</v>
      </c>
      <c r="C46" s="246" t="s">
        <v>668</v>
      </c>
      <c r="D46" s="246" t="s">
        <v>39</v>
      </c>
      <c r="E46" s="247" t="s">
        <v>40</v>
      </c>
      <c r="F46" s="245" t="s">
        <v>2650</v>
      </c>
      <c r="G46" s="245" t="s">
        <v>1157</v>
      </c>
      <c r="H46" s="245" t="s">
        <v>1159</v>
      </c>
      <c r="I46" s="245" t="s">
        <v>1157</v>
      </c>
      <c r="J46" s="245" t="s">
        <v>2651</v>
      </c>
      <c r="K46" s="245" t="s">
        <v>1157</v>
      </c>
      <c r="L46" s="248">
        <v>6122.0405853471848</v>
      </c>
      <c r="M46" s="245" t="s">
        <v>1205</v>
      </c>
      <c r="N46" s="248">
        <v>907546.03744009999</v>
      </c>
      <c r="O46" s="245" t="s">
        <v>2652</v>
      </c>
    </row>
    <row r="47" spans="1:15" x14ac:dyDescent="0.25">
      <c r="A47" s="245" t="s">
        <v>327</v>
      </c>
      <c r="B47" s="246" t="s">
        <v>0</v>
      </c>
      <c r="C47" s="246" t="s">
        <v>328</v>
      </c>
      <c r="D47" s="246" t="s">
        <v>37</v>
      </c>
      <c r="E47" s="247" t="s">
        <v>44</v>
      </c>
      <c r="F47" s="245" t="s">
        <v>2653</v>
      </c>
      <c r="G47" s="245" t="s">
        <v>1157</v>
      </c>
      <c r="H47" s="245" t="s">
        <v>2158</v>
      </c>
      <c r="I47" s="245" t="s">
        <v>1157</v>
      </c>
      <c r="J47" s="245" t="s">
        <v>2654</v>
      </c>
      <c r="K47" s="245" t="s">
        <v>1157</v>
      </c>
      <c r="L47" s="248">
        <v>5812.4010326461512</v>
      </c>
      <c r="M47" s="245" t="s">
        <v>1208</v>
      </c>
      <c r="N47" s="248">
        <v>913358.43847269996</v>
      </c>
      <c r="O47" s="245" t="s">
        <v>2655</v>
      </c>
    </row>
    <row r="48" spans="1:15" ht="25.5" x14ac:dyDescent="0.25">
      <c r="A48" s="245" t="s">
        <v>1186</v>
      </c>
      <c r="B48" s="246" t="s">
        <v>0</v>
      </c>
      <c r="C48" s="246" t="s">
        <v>1187</v>
      </c>
      <c r="D48" s="246" t="s">
        <v>39</v>
      </c>
      <c r="E48" s="247" t="s">
        <v>40</v>
      </c>
      <c r="F48" s="245" t="s">
        <v>2656</v>
      </c>
      <c r="G48" s="245" t="s">
        <v>1157</v>
      </c>
      <c r="H48" s="245" t="s">
        <v>1188</v>
      </c>
      <c r="I48" s="245" t="s">
        <v>1157</v>
      </c>
      <c r="J48" s="245" t="s">
        <v>2657</v>
      </c>
      <c r="K48" s="245" t="s">
        <v>1157</v>
      </c>
      <c r="L48" s="248">
        <v>5343.2240867089058</v>
      </c>
      <c r="M48" s="245" t="s">
        <v>1897</v>
      </c>
      <c r="N48" s="248">
        <v>918701.66255939996</v>
      </c>
      <c r="O48" s="245" t="s">
        <v>2658</v>
      </c>
    </row>
    <row r="49" spans="1:15" ht="25.5" x14ac:dyDescent="0.25">
      <c r="A49" s="245" t="s">
        <v>55</v>
      </c>
      <c r="B49" s="246" t="s">
        <v>0</v>
      </c>
      <c r="C49" s="246" t="s">
        <v>56</v>
      </c>
      <c r="D49" s="246" t="s">
        <v>37</v>
      </c>
      <c r="E49" s="247" t="s">
        <v>40</v>
      </c>
      <c r="F49" s="245" t="s">
        <v>2659</v>
      </c>
      <c r="G49" s="245" t="s">
        <v>1157</v>
      </c>
      <c r="H49" s="245" t="s">
        <v>1072</v>
      </c>
      <c r="I49" s="245" t="s">
        <v>1157</v>
      </c>
      <c r="J49" s="245" t="s">
        <v>2660</v>
      </c>
      <c r="K49" s="245" t="s">
        <v>1157</v>
      </c>
      <c r="L49" s="248">
        <v>5313.654109540691</v>
      </c>
      <c r="M49" s="245" t="s">
        <v>1209</v>
      </c>
      <c r="N49" s="248">
        <v>924015.31666889996</v>
      </c>
      <c r="O49" s="245" t="s">
        <v>1219</v>
      </c>
    </row>
    <row r="50" spans="1:15" ht="25.5" x14ac:dyDescent="0.25">
      <c r="A50" s="245" t="s">
        <v>477</v>
      </c>
      <c r="B50" s="246" t="s">
        <v>0</v>
      </c>
      <c r="C50" s="246" t="s">
        <v>478</v>
      </c>
      <c r="D50" s="246" t="s">
        <v>37</v>
      </c>
      <c r="E50" s="247" t="s">
        <v>1</v>
      </c>
      <c r="F50" s="245" t="s">
        <v>2661</v>
      </c>
      <c r="G50" s="245" t="s">
        <v>1157</v>
      </c>
      <c r="H50" s="245" t="s">
        <v>2504</v>
      </c>
      <c r="I50" s="245" t="s">
        <v>1157</v>
      </c>
      <c r="J50" s="245" t="s">
        <v>2662</v>
      </c>
      <c r="K50" s="245" t="s">
        <v>1157</v>
      </c>
      <c r="L50" s="248">
        <v>5291.7993425735476</v>
      </c>
      <c r="M50" s="245" t="s">
        <v>1209</v>
      </c>
      <c r="N50" s="248">
        <v>929307.11601150001</v>
      </c>
      <c r="O50" s="245" t="s">
        <v>2663</v>
      </c>
    </row>
    <row r="51" spans="1:15" ht="25.5" x14ac:dyDescent="0.25">
      <c r="A51" s="245" t="s">
        <v>1194</v>
      </c>
      <c r="B51" s="246" t="s">
        <v>0</v>
      </c>
      <c r="C51" s="246" t="s">
        <v>1195</v>
      </c>
      <c r="D51" s="246" t="s">
        <v>37</v>
      </c>
      <c r="E51" s="247" t="s">
        <v>2</v>
      </c>
      <c r="F51" s="245" t="s">
        <v>2664</v>
      </c>
      <c r="G51" s="245" t="s">
        <v>1157</v>
      </c>
      <c r="H51" s="245" t="s">
        <v>2665</v>
      </c>
      <c r="I51" s="245" t="s">
        <v>1157</v>
      </c>
      <c r="J51" s="245" t="s">
        <v>2666</v>
      </c>
      <c r="K51" s="245" t="s">
        <v>1157</v>
      </c>
      <c r="L51" s="248">
        <v>5258.8519297273651</v>
      </c>
      <c r="M51" s="245" t="s">
        <v>1209</v>
      </c>
      <c r="N51" s="248">
        <v>934565.96794120001</v>
      </c>
      <c r="O51" s="245" t="s">
        <v>2667</v>
      </c>
    </row>
    <row r="52" spans="1:15" ht="38.25" x14ac:dyDescent="0.25">
      <c r="A52" s="245" t="s">
        <v>1175</v>
      </c>
      <c r="B52" s="246" t="s">
        <v>0</v>
      </c>
      <c r="C52" s="246" t="s">
        <v>1176</v>
      </c>
      <c r="D52" s="246" t="s">
        <v>37</v>
      </c>
      <c r="E52" s="247" t="s">
        <v>13</v>
      </c>
      <c r="F52" s="245" t="s">
        <v>2668</v>
      </c>
      <c r="G52" s="245" t="s">
        <v>1157</v>
      </c>
      <c r="H52" s="245" t="s">
        <v>2024</v>
      </c>
      <c r="I52" s="245" t="s">
        <v>1157</v>
      </c>
      <c r="J52" s="245" t="s">
        <v>2669</v>
      </c>
      <c r="K52" s="245" t="s">
        <v>1157</v>
      </c>
      <c r="L52" s="248">
        <v>4996.3370212306918</v>
      </c>
      <c r="M52" s="245" t="s">
        <v>1211</v>
      </c>
      <c r="N52" s="248">
        <v>939562.3049624</v>
      </c>
      <c r="O52" s="245" t="s">
        <v>2670</v>
      </c>
    </row>
    <row r="53" spans="1:15" x14ac:dyDescent="0.25">
      <c r="A53" s="245" t="s">
        <v>160</v>
      </c>
      <c r="B53" s="246" t="s">
        <v>0</v>
      </c>
      <c r="C53" s="246" t="s">
        <v>161</v>
      </c>
      <c r="D53" s="246" t="s">
        <v>37</v>
      </c>
      <c r="E53" s="247" t="s">
        <v>44</v>
      </c>
      <c r="F53" s="245" t="s">
        <v>2671</v>
      </c>
      <c r="G53" s="245" t="s">
        <v>1157</v>
      </c>
      <c r="H53" s="245" t="s">
        <v>2672</v>
      </c>
      <c r="I53" s="245" t="s">
        <v>1157</v>
      </c>
      <c r="J53" s="245" t="s">
        <v>2673</v>
      </c>
      <c r="K53" s="245" t="s">
        <v>1157</v>
      </c>
      <c r="L53" s="248">
        <v>4922.7441223986862</v>
      </c>
      <c r="M53" s="245" t="s">
        <v>1211</v>
      </c>
      <c r="N53" s="248">
        <v>944485.04908479995</v>
      </c>
      <c r="O53" s="245" t="s">
        <v>2674</v>
      </c>
    </row>
    <row r="54" spans="1:15" ht="25.5" x14ac:dyDescent="0.25">
      <c r="A54" s="245" t="s">
        <v>1895</v>
      </c>
      <c r="B54" s="246" t="s">
        <v>0</v>
      </c>
      <c r="C54" s="246" t="s">
        <v>1896</v>
      </c>
      <c r="D54" s="246" t="s">
        <v>37</v>
      </c>
      <c r="E54" s="247" t="s">
        <v>14</v>
      </c>
      <c r="F54" s="245" t="s">
        <v>2675</v>
      </c>
      <c r="G54" s="245" t="s">
        <v>1157</v>
      </c>
      <c r="H54" s="245" t="s">
        <v>2039</v>
      </c>
      <c r="I54" s="245" t="s">
        <v>1157</v>
      </c>
      <c r="J54" s="245" t="s">
        <v>2676</v>
      </c>
      <c r="K54" s="245" t="s">
        <v>1157</v>
      </c>
      <c r="L54" s="248">
        <v>4739.9660410561555</v>
      </c>
      <c r="M54" s="245" t="s">
        <v>1900</v>
      </c>
      <c r="N54" s="248">
        <v>949225.01512590004</v>
      </c>
      <c r="O54" s="245" t="s">
        <v>2677</v>
      </c>
    </row>
    <row r="55" spans="1:15" ht="25.5" x14ac:dyDescent="0.25">
      <c r="A55" s="245" t="s">
        <v>47</v>
      </c>
      <c r="B55" s="246" t="s">
        <v>0</v>
      </c>
      <c r="C55" s="246" t="s">
        <v>48</v>
      </c>
      <c r="D55" s="246" t="s">
        <v>37</v>
      </c>
      <c r="E55" s="247" t="s">
        <v>1</v>
      </c>
      <c r="F55" s="245" t="s">
        <v>2678</v>
      </c>
      <c r="G55" s="245" t="s">
        <v>1157</v>
      </c>
      <c r="H55" s="245" t="s">
        <v>2679</v>
      </c>
      <c r="I55" s="245" t="s">
        <v>1157</v>
      </c>
      <c r="J55" s="245" t="s">
        <v>2680</v>
      </c>
      <c r="K55" s="245" t="s">
        <v>1157</v>
      </c>
      <c r="L55" s="248">
        <v>4713.152971609863</v>
      </c>
      <c r="M55" s="245" t="s">
        <v>1900</v>
      </c>
      <c r="N55" s="248">
        <v>953938.16809749999</v>
      </c>
      <c r="O55" s="245" t="s">
        <v>2681</v>
      </c>
    </row>
    <row r="56" spans="1:15" ht="38.25" x14ac:dyDescent="0.25">
      <c r="A56" s="245" t="s">
        <v>1190</v>
      </c>
      <c r="B56" s="246" t="s">
        <v>0</v>
      </c>
      <c r="C56" s="246" t="s">
        <v>1191</v>
      </c>
      <c r="D56" s="246" t="s">
        <v>37</v>
      </c>
      <c r="E56" s="247" t="s">
        <v>13</v>
      </c>
      <c r="F56" s="245" t="s">
        <v>2682</v>
      </c>
      <c r="G56" s="245" t="s">
        <v>1157</v>
      </c>
      <c r="H56" s="245" t="s">
        <v>2683</v>
      </c>
      <c r="I56" s="245" t="s">
        <v>1157</v>
      </c>
      <c r="J56" s="245" t="s">
        <v>2684</v>
      </c>
      <c r="K56" s="245" t="s">
        <v>1157</v>
      </c>
      <c r="L56" s="248">
        <v>4648.5258609334915</v>
      </c>
      <c r="M56" s="245" t="s">
        <v>1214</v>
      </c>
      <c r="N56" s="248">
        <v>958586.69395840005</v>
      </c>
      <c r="O56" s="245" t="s">
        <v>2685</v>
      </c>
    </row>
    <row r="57" spans="1:15" ht="25.5" x14ac:dyDescent="0.25">
      <c r="A57" s="245" t="s">
        <v>1171</v>
      </c>
      <c r="B57" s="246" t="s">
        <v>105</v>
      </c>
      <c r="C57" s="246" t="s">
        <v>1172</v>
      </c>
      <c r="D57" s="246" t="s">
        <v>37</v>
      </c>
      <c r="E57" s="247" t="s">
        <v>7</v>
      </c>
      <c r="F57" s="245" t="s">
        <v>2686</v>
      </c>
      <c r="G57" s="245" t="s">
        <v>1157</v>
      </c>
      <c r="H57" s="245" t="s">
        <v>2687</v>
      </c>
      <c r="I57" s="245" t="s">
        <v>1157</v>
      </c>
      <c r="J57" s="245" t="s">
        <v>2688</v>
      </c>
      <c r="K57" s="245" t="s">
        <v>1157</v>
      </c>
      <c r="L57" s="248">
        <v>4156.0997122763274</v>
      </c>
      <c r="M57" s="245" t="s">
        <v>1218</v>
      </c>
      <c r="N57" s="248">
        <v>962742.79367070005</v>
      </c>
      <c r="O57" s="245" t="s">
        <v>2689</v>
      </c>
    </row>
    <row r="58" spans="1:15" ht="25.5" x14ac:dyDescent="0.25">
      <c r="A58" s="245" t="s">
        <v>99</v>
      </c>
      <c r="B58" s="246" t="s">
        <v>0</v>
      </c>
      <c r="C58" s="246" t="s">
        <v>1233</v>
      </c>
      <c r="D58" s="246" t="s">
        <v>39</v>
      </c>
      <c r="E58" s="247" t="s">
        <v>40</v>
      </c>
      <c r="F58" s="245" t="s">
        <v>2690</v>
      </c>
      <c r="G58" s="245" t="s">
        <v>1157</v>
      </c>
      <c r="H58" s="245" t="s">
        <v>1234</v>
      </c>
      <c r="I58" s="245" t="s">
        <v>1157</v>
      </c>
      <c r="J58" s="245" t="s">
        <v>2691</v>
      </c>
      <c r="K58" s="245" t="s">
        <v>1157</v>
      </c>
      <c r="L58" s="248">
        <v>4105.8754338062754</v>
      </c>
      <c r="M58" s="245" t="s">
        <v>1222</v>
      </c>
      <c r="N58" s="248">
        <v>966848.66910449998</v>
      </c>
      <c r="O58" s="245" t="s">
        <v>2692</v>
      </c>
    </row>
    <row r="59" spans="1:15" ht="25.5" x14ac:dyDescent="0.25">
      <c r="A59" s="245" t="s">
        <v>1898</v>
      </c>
      <c r="B59" s="246" t="s">
        <v>0</v>
      </c>
      <c r="C59" s="246" t="s">
        <v>1899</v>
      </c>
      <c r="D59" s="246" t="s">
        <v>37</v>
      </c>
      <c r="E59" s="247" t="s">
        <v>1</v>
      </c>
      <c r="F59" s="245" t="s">
        <v>2693</v>
      </c>
      <c r="G59" s="245" t="s">
        <v>1157</v>
      </c>
      <c r="H59" s="245" t="s">
        <v>2694</v>
      </c>
      <c r="I59" s="245" t="s">
        <v>1157</v>
      </c>
      <c r="J59" s="245" t="s">
        <v>2695</v>
      </c>
      <c r="K59" s="245" t="s">
        <v>1157</v>
      </c>
      <c r="L59" s="248">
        <v>3672.1683798799186</v>
      </c>
      <c r="M59" s="245" t="s">
        <v>2128</v>
      </c>
      <c r="N59" s="248">
        <v>970520.83748440002</v>
      </c>
      <c r="O59" s="245" t="s">
        <v>2696</v>
      </c>
    </row>
    <row r="60" spans="1:15" x14ac:dyDescent="0.25">
      <c r="A60" s="245" t="s">
        <v>155</v>
      </c>
      <c r="B60" s="246" t="s">
        <v>0</v>
      </c>
      <c r="C60" s="246" t="s">
        <v>222</v>
      </c>
      <c r="D60" s="246" t="s">
        <v>37</v>
      </c>
      <c r="E60" s="247" t="s">
        <v>57</v>
      </c>
      <c r="F60" s="245" t="s">
        <v>2697</v>
      </c>
      <c r="G60" s="245" t="s">
        <v>1157</v>
      </c>
      <c r="H60" s="245" t="s">
        <v>2698</v>
      </c>
      <c r="I60" s="245" t="s">
        <v>1157</v>
      </c>
      <c r="J60" s="245" t="s">
        <v>2699</v>
      </c>
      <c r="K60" s="245" t="s">
        <v>1157</v>
      </c>
      <c r="L60" s="248">
        <v>3619.6782105906254</v>
      </c>
      <c r="M60" s="245" t="s">
        <v>2128</v>
      </c>
      <c r="N60" s="248">
        <v>974140.51569499995</v>
      </c>
      <c r="O60" s="245" t="s">
        <v>2700</v>
      </c>
    </row>
    <row r="61" spans="1:15" ht="25.5" x14ac:dyDescent="0.25">
      <c r="A61" s="245" t="s">
        <v>58</v>
      </c>
      <c r="B61" s="246" t="s">
        <v>0</v>
      </c>
      <c r="C61" s="246" t="s">
        <v>59</v>
      </c>
      <c r="D61" s="246" t="s">
        <v>37</v>
      </c>
      <c r="E61" s="247" t="s">
        <v>40</v>
      </c>
      <c r="F61" s="245" t="s">
        <v>2659</v>
      </c>
      <c r="G61" s="245" t="s">
        <v>1157</v>
      </c>
      <c r="H61" s="245" t="s">
        <v>1888</v>
      </c>
      <c r="I61" s="245" t="s">
        <v>1157</v>
      </c>
      <c r="J61" s="245" t="s">
        <v>2701</v>
      </c>
      <c r="K61" s="245" t="s">
        <v>1157</v>
      </c>
      <c r="L61" s="248">
        <v>3500.7603545209258</v>
      </c>
      <c r="M61" s="245" t="s">
        <v>1229</v>
      </c>
      <c r="N61" s="248">
        <v>977641.27604949998</v>
      </c>
      <c r="O61" s="245" t="s">
        <v>2702</v>
      </c>
    </row>
    <row r="62" spans="1:15" ht="25.5" x14ac:dyDescent="0.25">
      <c r="A62" s="245" t="s">
        <v>1179</v>
      </c>
      <c r="B62" s="246" t="s">
        <v>0</v>
      </c>
      <c r="C62" s="246" t="s">
        <v>1180</v>
      </c>
      <c r="D62" s="246" t="s">
        <v>37</v>
      </c>
      <c r="E62" s="247" t="s">
        <v>2</v>
      </c>
      <c r="F62" s="245" t="s">
        <v>2703</v>
      </c>
      <c r="G62" s="245" t="s">
        <v>1157</v>
      </c>
      <c r="H62" s="245" t="s">
        <v>2704</v>
      </c>
      <c r="I62" s="245" t="s">
        <v>1157</v>
      </c>
      <c r="J62" s="245" t="s">
        <v>2705</v>
      </c>
      <c r="K62" s="245" t="s">
        <v>1157</v>
      </c>
      <c r="L62" s="248">
        <v>3437.7403980840309</v>
      </c>
      <c r="M62" s="245" t="s">
        <v>1901</v>
      </c>
      <c r="N62" s="248">
        <v>981079.01644759998</v>
      </c>
      <c r="O62" s="245" t="s">
        <v>2706</v>
      </c>
    </row>
    <row r="63" spans="1:15" ht="25.5" x14ac:dyDescent="0.25">
      <c r="A63" s="245" t="s">
        <v>1212</v>
      </c>
      <c r="B63" s="246" t="s">
        <v>0</v>
      </c>
      <c r="C63" s="246" t="s">
        <v>1213</v>
      </c>
      <c r="D63" s="246" t="s">
        <v>37</v>
      </c>
      <c r="E63" s="247" t="s">
        <v>14</v>
      </c>
      <c r="F63" s="245" t="s">
        <v>2707</v>
      </c>
      <c r="G63" s="245" t="s">
        <v>1157</v>
      </c>
      <c r="H63" s="245" t="s">
        <v>2708</v>
      </c>
      <c r="I63" s="245" t="s">
        <v>1157</v>
      </c>
      <c r="J63" s="245" t="s">
        <v>2709</v>
      </c>
      <c r="K63" s="245" t="s">
        <v>1157</v>
      </c>
      <c r="L63" s="248">
        <v>3313.7317537704821</v>
      </c>
      <c r="M63" s="245" t="s">
        <v>1230</v>
      </c>
      <c r="N63" s="248">
        <v>984392.74820140004</v>
      </c>
      <c r="O63" s="245" t="s">
        <v>1243</v>
      </c>
    </row>
    <row r="64" spans="1:15" x14ac:dyDescent="0.25">
      <c r="A64" s="245" t="s">
        <v>655</v>
      </c>
      <c r="B64" s="246" t="s">
        <v>0</v>
      </c>
      <c r="C64" s="246" t="s">
        <v>656</v>
      </c>
      <c r="D64" s="246" t="s">
        <v>37</v>
      </c>
      <c r="E64" s="247" t="s">
        <v>44</v>
      </c>
      <c r="F64" s="245" t="s">
        <v>2710</v>
      </c>
      <c r="G64" s="245" t="s">
        <v>1157</v>
      </c>
      <c r="H64" s="245" t="s">
        <v>2094</v>
      </c>
      <c r="I64" s="245" t="s">
        <v>1157</v>
      </c>
      <c r="J64" s="245" t="s">
        <v>2711</v>
      </c>
      <c r="K64" s="245" t="s">
        <v>1157</v>
      </c>
      <c r="L64" s="248">
        <v>3284.7105478432991</v>
      </c>
      <c r="M64" s="245" t="s">
        <v>1230</v>
      </c>
      <c r="N64" s="248">
        <v>987677.45874919998</v>
      </c>
      <c r="O64" s="245" t="s">
        <v>2712</v>
      </c>
    </row>
    <row r="65" spans="1:15" ht="25.5" x14ac:dyDescent="0.25">
      <c r="A65" s="245" t="s">
        <v>66</v>
      </c>
      <c r="B65" s="246" t="s">
        <v>0</v>
      </c>
      <c r="C65" s="246" t="s">
        <v>67</v>
      </c>
      <c r="D65" s="246" t="s">
        <v>37</v>
      </c>
      <c r="E65" s="247" t="s">
        <v>1</v>
      </c>
      <c r="F65" s="245" t="s">
        <v>2713</v>
      </c>
      <c r="G65" s="245" t="s">
        <v>1157</v>
      </c>
      <c r="H65" s="245" t="s">
        <v>2714</v>
      </c>
      <c r="I65" s="245" t="s">
        <v>1157</v>
      </c>
      <c r="J65" s="245" t="s">
        <v>2715</v>
      </c>
      <c r="K65" s="245" t="s">
        <v>1157</v>
      </c>
      <c r="L65" s="248">
        <v>3182.8097524769719</v>
      </c>
      <c r="M65" s="245" t="s">
        <v>1237</v>
      </c>
      <c r="N65" s="248">
        <v>990860.26850170002</v>
      </c>
      <c r="O65" s="245" t="s">
        <v>2716</v>
      </c>
    </row>
    <row r="66" spans="1:15" ht="25.5" x14ac:dyDescent="0.25">
      <c r="A66" s="245" t="s">
        <v>404</v>
      </c>
      <c r="B66" s="246" t="s">
        <v>0</v>
      </c>
      <c r="C66" s="246" t="s">
        <v>405</v>
      </c>
      <c r="D66" s="246" t="s">
        <v>39</v>
      </c>
      <c r="E66" s="247" t="s">
        <v>40</v>
      </c>
      <c r="F66" s="245" t="s">
        <v>2717</v>
      </c>
      <c r="G66" s="245" t="s">
        <v>1157</v>
      </c>
      <c r="H66" s="245" t="s">
        <v>1159</v>
      </c>
      <c r="I66" s="245" t="s">
        <v>1157</v>
      </c>
      <c r="J66" s="245" t="s">
        <v>2718</v>
      </c>
      <c r="K66" s="245" t="s">
        <v>1157</v>
      </c>
      <c r="L66" s="248">
        <v>3087.7809524864019</v>
      </c>
      <c r="M66" s="245" t="s">
        <v>1904</v>
      </c>
      <c r="N66" s="248">
        <v>993948.04945419997</v>
      </c>
      <c r="O66" s="245" t="s">
        <v>2719</v>
      </c>
    </row>
    <row r="67" spans="1:15" ht="25.5" x14ac:dyDescent="0.25">
      <c r="A67" s="245" t="s">
        <v>1220</v>
      </c>
      <c r="B67" s="246" t="s">
        <v>0</v>
      </c>
      <c r="C67" s="246" t="s">
        <v>1221</v>
      </c>
      <c r="D67" s="246" t="s">
        <v>37</v>
      </c>
      <c r="E67" s="247" t="s">
        <v>13</v>
      </c>
      <c r="F67" s="245" t="s">
        <v>2720</v>
      </c>
      <c r="G67" s="245" t="s">
        <v>1157</v>
      </c>
      <c r="H67" s="245" t="s">
        <v>2010</v>
      </c>
      <c r="I67" s="245" t="s">
        <v>1157</v>
      </c>
      <c r="J67" s="245" t="s">
        <v>2721</v>
      </c>
      <c r="K67" s="245" t="s">
        <v>1157</v>
      </c>
      <c r="L67" s="248">
        <v>2668.8442432259926</v>
      </c>
      <c r="M67" s="245" t="s">
        <v>1247</v>
      </c>
      <c r="N67" s="248">
        <v>996616.8936974</v>
      </c>
      <c r="O67" s="245" t="s">
        <v>2722</v>
      </c>
    </row>
    <row r="68" spans="1:15" ht="51" x14ac:dyDescent="0.25">
      <c r="A68" s="245" t="s">
        <v>772</v>
      </c>
      <c r="B68" s="246" t="s">
        <v>0</v>
      </c>
      <c r="C68" s="246" t="s">
        <v>773</v>
      </c>
      <c r="D68" s="246" t="s">
        <v>49</v>
      </c>
      <c r="E68" s="247" t="s">
        <v>774</v>
      </c>
      <c r="F68" s="245" t="s">
        <v>2723</v>
      </c>
      <c r="G68" s="245" t="s">
        <v>1157</v>
      </c>
      <c r="H68" s="245" t="s">
        <v>2328</v>
      </c>
      <c r="I68" s="245" t="s">
        <v>1157</v>
      </c>
      <c r="J68" s="245" t="s">
        <v>2724</v>
      </c>
      <c r="K68" s="245" t="s">
        <v>1157</v>
      </c>
      <c r="L68" s="248">
        <v>2596.5779015167973</v>
      </c>
      <c r="M68" s="245" t="s">
        <v>1247</v>
      </c>
      <c r="N68" s="248">
        <v>999213.47159890004</v>
      </c>
      <c r="O68" s="245" t="s">
        <v>2725</v>
      </c>
    </row>
    <row r="69" spans="1:15" ht="38.25" x14ac:dyDescent="0.25">
      <c r="A69" s="245" t="s">
        <v>1196</v>
      </c>
      <c r="B69" s="246" t="s">
        <v>0</v>
      </c>
      <c r="C69" s="246" t="s">
        <v>1197</v>
      </c>
      <c r="D69" s="246" t="s">
        <v>37</v>
      </c>
      <c r="E69" s="247" t="s">
        <v>13</v>
      </c>
      <c r="F69" s="245" t="s">
        <v>2726</v>
      </c>
      <c r="G69" s="245" t="s">
        <v>1157</v>
      </c>
      <c r="H69" s="245" t="s">
        <v>1865</v>
      </c>
      <c r="I69" s="245" t="s">
        <v>1157</v>
      </c>
      <c r="J69" s="245" t="s">
        <v>2727</v>
      </c>
      <c r="K69" s="245" t="s">
        <v>1157</v>
      </c>
      <c r="L69" s="248">
        <v>2488.1390046670813</v>
      </c>
      <c r="M69" s="245" t="s">
        <v>1250</v>
      </c>
      <c r="N69" s="248">
        <v>1001701.6106036</v>
      </c>
      <c r="O69" s="245" t="s">
        <v>2728</v>
      </c>
    </row>
    <row r="70" spans="1:15" ht="38.25" x14ac:dyDescent="0.25">
      <c r="A70" s="245" t="s">
        <v>1225</v>
      </c>
      <c r="B70" s="246" t="s">
        <v>0</v>
      </c>
      <c r="C70" s="246" t="s">
        <v>1226</v>
      </c>
      <c r="D70" s="246" t="s">
        <v>37</v>
      </c>
      <c r="E70" s="247" t="s">
        <v>14</v>
      </c>
      <c r="F70" s="245" t="s">
        <v>2729</v>
      </c>
      <c r="G70" s="245" t="s">
        <v>1157</v>
      </c>
      <c r="H70" s="245" t="s">
        <v>2730</v>
      </c>
      <c r="I70" s="245" t="s">
        <v>1157</v>
      </c>
      <c r="J70" s="245" t="s">
        <v>2731</v>
      </c>
      <c r="K70" s="245" t="s">
        <v>1157</v>
      </c>
      <c r="L70" s="248">
        <v>2457.0383543806747</v>
      </c>
      <c r="M70" s="245" t="s">
        <v>1905</v>
      </c>
      <c r="N70" s="248">
        <v>1004158.648958</v>
      </c>
      <c r="O70" s="245" t="s">
        <v>2732</v>
      </c>
    </row>
    <row r="71" spans="1:15" ht="38.25" x14ac:dyDescent="0.25">
      <c r="A71" s="245" t="s">
        <v>1902</v>
      </c>
      <c r="B71" s="246" t="s">
        <v>0</v>
      </c>
      <c r="C71" s="246" t="s">
        <v>1903</v>
      </c>
      <c r="D71" s="246" t="s">
        <v>37</v>
      </c>
      <c r="E71" s="247" t="s">
        <v>14</v>
      </c>
      <c r="F71" s="245" t="s">
        <v>2733</v>
      </c>
      <c r="G71" s="245" t="s">
        <v>1157</v>
      </c>
      <c r="H71" s="245" t="s">
        <v>2734</v>
      </c>
      <c r="I71" s="245" t="s">
        <v>1157</v>
      </c>
      <c r="J71" s="245" t="s">
        <v>2735</v>
      </c>
      <c r="K71" s="245" t="s">
        <v>1157</v>
      </c>
      <c r="L71" s="248">
        <v>2377.5526795947499</v>
      </c>
      <c r="M71" s="245" t="s">
        <v>1905</v>
      </c>
      <c r="N71" s="248">
        <v>1006536.2016376</v>
      </c>
      <c r="O71" s="245" t="s">
        <v>2736</v>
      </c>
    </row>
    <row r="72" spans="1:15" ht="25.5" x14ac:dyDescent="0.25">
      <c r="A72" s="245" t="s">
        <v>1200</v>
      </c>
      <c r="B72" s="246" t="s">
        <v>0</v>
      </c>
      <c r="C72" s="246" t="s">
        <v>1201</v>
      </c>
      <c r="D72" s="246" t="s">
        <v>37</v>
      </c>
      <c r="E72" s="247" t="s">
        <v>13</v>
      </c>
      <c r="F72" s="245" t="s">
        <v>2737</v>
      </c>
      <c r="G72" s="245" t="s">
        <v>1157</v>
      </c>
      <c r="H72" s="245" t="s">
        <v>2738</v>
      </c>
      <c r="I72" s="245" t="s">
        <v>1157</v>
      </c>
      <c r="J72" s="245" t="s">
        <v>2739</v>
      </c>
      <c r="K72" s="245" t="s">
        <v>1157</v>
      </c>
      <c r="L72" s="248">
        <v>2254.9105640139901</v>
      </c>
      <c r="M72" s="245" t="s">
        <v>1253</v>
      </c>
      <c r="N72" s="248">
        <v>1008791.1122016</v>
      </c>
      <c r="O72" s="245" t="s">
        <v>2740</v>
      </c>
    </row>
    <row r="73" spans="1:15" ht="25.5" x14ac:dyDescent="0.25">
      <c r="A73" s="245" t="s">
        <v>172</v>
      </c>
      <c r="B73" s="246" t="s">
        <v>0</v>
      </c>
      <c r="C73" s="246" t="s">
        <v>229</v>
      </c>
      <c r="D73" s="246" t="s">
        <v>39</v>
      </c>
      <c r="E73" s="247" t="s">
        <v>40</v>
      </c>
      <c r="F73" s="245" t="s">
        <v>2741</v>
      </c>
      <c r="G73" s="245" t="s">
        <v>1157</v>
      </c>
      <c r="H73" s="245" t="s">
        <v>1159</v>
      </c>
      <c r="I73" s="245" t="s">
        <v>1157</v>
      </c>
      <c r="J73" s="245" t="s">
        <v>2742</v>
      </c>
      <c r="K73" s="245" t="s">
        <v>1157</v>
      </c>
      <c r="L73" s="248">
        <v>2213.5008596423099</v>
      </c>
      <c r="M73" s="245" t="s">
        <v>1253</v>
      </c>
      <c r="N73" s="248">
        <v>1011004.6130612</v>
      </c>
      <c r="O73" s="245" t="s">
        <v>2743</v>
      </c>
    </row>
    <row r="74" spans="1:15" ht="25.5" x14ac:dyDescent="0.25">
      <c r="A74" s="245" t="s">
        <v>163</v>
      </c>
      <c r="B74" s="246" t="s">
        <v>0</v>
      </c>
      <c r="C74" s="246" t="s">
        <v>164</v>
      </c>
      <c r="D74" s="246" t="s">
        <v>37</v>
      </c>
      <c r="E74" s="247" t="s">
        <v>44</v>
      </c>
      <c r="F74" s="245" t="s">
        <v>2744</v>
      </c>
      <c r="G74" s="245" t="s">
        <v>1157</v>
      </c>
      <c r="H74" s="245" t="s">
        <v>2146</v>
      </c>
      <c r="I74" s="245" t="s">
        <v>1157</v>
      </c>
      <c r="J74" s="245" t="s">
        <v>2745</v>
      </c>
      <c r="K74" s="245" t="s">
        <v>1157</v>
      </c>
      <c r="L74" s="248">
        <v>2191.72627318489</v>
      </c>
      <c r="M74" s="245" t="s">
        <v>1253</v>
      </c>
      <c r="N74" s="248">
        <v>1013196.3393344</v>
      </c>
      <c r="O74" s="245" t="s">
        <v>2746</v>
      </c>
    </row>
    <row r="75" spans="1:15" ht="25.5" x14ac:dyDescent="0.25">
      <c r="A75" s="245" t="s">
        <v>571</v>
      </c>
      <c r="B75" s="246" t="s">
        <v>0</v>
      </c>
      <c r="C75" s="246" t="s">
        <v>1418</v>
      </c>
      <c r="D75" s="246" t="s">
        <v>37</v>
      </c>
      <c r="E75" s="247" t="s">
        <v>13</v>
      </c>
      <c r="F75" s="245" t="s">
        <v>2747</v>
      </c>
      <c r="G75" s="245" t="s">
        <v>1157</v>
      </c>
      <c r="H75" s="245" t="s">
        <v>1529</v>
      </c>
      <c r="I75" s="245" t="s">
        <v>1157</v>
      </c>
      <c r="J75" s="245" t="s">
        <v>2748</v>
      </c>
      <c r="K75" s="245" t="s">
        <v>1157</v>
      </c>
      <c r="L75" s="248">
        <v>2118.6049616861228</v>
      </c>
      <c r="M75" s="245" t="s">
        <v>1908</v>
      </c>
      <c r="N75" s="248">
        <v>1015314.9442960999</v>
      </c>
      <c r="O75" s="245" t="s">
        <v>2749</v>
      </c>
    </row>
    <row r="76" spans="1:15" ht="25.5" x14ac:dyDescent="0.25">
      <c r="A76" s="245" t="s">
        <v>107</v>
      </c>
      <c r="B76" s="246" t="s">
        <v>0</v>
      </c>
      <c r="C76" s="246" t="s">
        <v>108</v>
      </c>
      <c r="D76" s="246" t="s">
        <v>37</v>
      </c>
      <c r="E76" s="247" t="s">
        <v>40</v>
      </c>
      <c r="F76" s="245" t="s">
        <v>2750</v>
      </c>
      <c r="G76" s="245" t="s">
        <v>1157</v>
      </c>
      <c r="H76" s="245" t="s">
        <v>1939</v>
      </c>
      <c r="I76" s="245" t="s">
        <v>1157</v>
      </c>
      <c r="J76" s="245" t="s">
        <v>2751</v>
      </c>
      <c r="K76" s="245" t="s">
        <v>1157</v>
      </c>
      <c r="L76" s="248">
        <v>2112.2151228868156</v>
      </c>
      <c r="M76" s="245" t="s">
        <v>1908</v>
      </c>
      <c r="N76" s="248">
        <v>1017427.159419</v>
      </c>
      <c r="O76" s="245" t="s">
        <v>1913</v>
      </c>
    </row>
    <row r="77" spans="1:15" x14ac:dyDescent="0.25">
      <c r="A77" s="245" t="s">
        <v>113</v>
      </c>
      <c r="B77" s="246" t="s">
        <v>0</v>
      </c>
      <c r="C77" s="246" t="s">
        <v>1259</v>
      </c>
      <c r="D77" s="246" t="s">
        <v>37</v>
      </c>
      <c r="E77" s="247" t="s">
        <v>57</v>
      </c>
      <c r="F77" s="245" t="s">
        <v>2752</v>
      </c>
      <c r="G77" s="245" t="s">
        <v>1157</v>
      </c>
      <c r="H77" s="245" t="s">
        <v>2753</v>
      </c>
      <c r="I77" s="245" t="s">
        <v>1157</v>
      </c>
      <c r="J77" s="245" t="s">
        <v>2754</v>
      </c>
      <c r="K77" s="245" t="s">
        <v>1157</v>
      </c>
      <c r="L77" s="248">
        <v>2002.6144182237192</v>
      </c>
      <c r="M77" s="245" t="s">
        <v>1912</v>
      </c>
      <c r="N77" s="248">
        <v>1019429.7738372</v>
      </c>
      <c r="O77" s="245" t="s">
        <v>1271</v>
      </c>
    </row>
    <row r="78" spans="1:15" x14ac:dyDescent="0.25">
      <c r="A78" s="245" t="s">
        <v>402</v>
      </c>
      <c r="B78" s="246" t="s">
        <v>0</v>
      </c>
      <c r="C78" s="246" t="s">
        <v>403</v>
      </c>
      <c r="D78" s="246" t="s">
        <v>37</v>
      </c>
      <c r="E78" s="247" t="s">
        <v>44</v>
      </c>
      <c r="F78" s="245" t="s">
        <v>2755</v>
      </c>
      <c r="G78" s="245" t="s">
        <v>1157</v>
      </c>
      <c r="H78" s="245" t="s">
        <v>1075</v>
      </c>
      <c r="I78" s="245" t="s">
        <v>1157</v>
      </c>
      <c r="J78" s="245" t="s">
        <v>2756</v>
      </c>
      <c r="K78" s="245" t="s">
        <v>1157</v>
      </c>
      <c r="L78" s="248">
        <v>1976.4700418639563</v>
      </c>
      <c r="M78" s="245" t="s">
        <v>1912</v>
      </c>
      <c r="N78" s="248">
        <v>1021406.2438791</v>
      </c>
      <c r="O78" s="245" t="s">
        <v>2757</v>
      </c>
    </row>
    <row r="79" spans="1:15" ht="25.5" x14ac:dyDescent="0.25">
      <c r="A79" s="245" t="s">
        <v>410</v>
      </c>
      <c r="B79" s="246" t="s">
        <v>0</v>
      </c>
      <c r="C79" s="246" t="s">
        <v>411</v>
      </c>
      <c r="D79" s="246" t="s">
        <v>39</v>
      </c>
      <c r="E79" s="247" t="s">
        <v>40</v>
      </c>
      <c r="F79" s="245" t="s">
        <v>2758</v>
      </c>
      <c r="G79" s="245" t="s">
        <v>1157</v>
      </c>
      <c r="H79" s="245" t="s">
        <v>1279</v>
      </c>
      <c r="I79" s="245" t="s">
        <v>1157</v>
      </c>
      <c r="J79" s="245" t="s">
        <v>2759</v>
      </c>
      <c r="K79" s="245" t="s">
        <v>1157</v>
      </c>
      <c r="L79" s="248">
        <v>1962.395625540453</v>
      </c>
      <c r="M79" s="245" t="s">
        <v>1912</v>
      </c>
      <c r="N79" s="248">
        <v>1023368.6395046</v>
      </c>
      <c r="O79" s="245" t="s">
        <v>2760</v>
      </c>
    </row>
    <row r="80" spans="1:15" ht="25.5" x14ac:dyDescent="0.25">
      <c r="A80" s="245" t="s">
        <v>169</v>
      </c>
      <c r="B80" s="246" t="s">
        <v>0</v>
      </c>
      <c r="C80" s="246" t="s">
        <v>1235</v>
      </c>
      <c r="D80" s="246" t="s">
        <v>39</v>
      </c>
      <c r="E80" s="247" t="s">
        <v>40</v>
      </c>
      <c r="F80" s="245" t="s">
        <v>2761</v>
      </c>
      <c r="G80" s="245" t="s">
        <v>1157</v>
      </c>
      <c r="H80" s="245" t="s">
        <v>1236</v>
      </c>
      <c r="I80" s="245" t="s">
        <v>1157</v>
      </c>
      <c r="J80" s="245" t="s">
        <v>2762</v>
      </c>
      <c r="K80" s="245" t="s">
        <v>1157</v>
      </c>
      <c r="L80" s="248">
        <v>1851.6117457088628</v>
      </c>
      <c r="M80" s="245" t="s">
        <v>1256</v>
      </c>
      <c r="N80" s="248">
        <v>1025220.2512503</v>
      </c>
      <c r="O80" s="245" t="s">
        <v>2763</v>
      </c>
    </row>
    <row r="81" spans="1:15" x14ac:dyDescent="0.25">
      <c r="A81" s="245" t="s">
        <v>1245</v>
      </c>
      <c r="B81" s="246" t="s">
        <v>0</v>
      </c>
      <c r="C81" s="246" t="s">
        <v>1246</v>
      </c>
      <c r="D81" s="246" t="s">
        <v>37</v>
      </c>
      <c r="E81" s="247" t="s">
        <v>57</v>
      </c>
      <c r="F81" s="245" t="s">
        <v>2764</v>
      </c>
      <c r="G81" s="245" t="s">
        <v>1157</v>
      </c>
      <c r="H81" s="245" t="s">
        <v>2765</v>
      </c>
      <c r="I81" s="245" t="s">
        <v>1157</v>
      </c>
      <c r="J81" s="245" t="s">
        <v>2766</v>
      </c>
      <c r="K81" s="245" t="s">
        <v>1157</v>
      </c>
      <c r="L81" s="248">
        <v>1712.4528078639778</v>
      </c>
      <c r="M81" s="245" t="s">
        <v>1261</v>
      </c>
      <c r="N81" s="248">
        <v>1026932.7040582</v>
      </c>
      <c r="O81" s="245" t="s">
        <v>2767</v>
      </c>
    </row>
    <row r="82" spans="1:15" ht="25.5" x14ac:dyDescent="0.25">
      <c r="A82" s="245" t="s">
        <v>1248</v>
      </c>
      <c r="B82" s="246" t="s">
        <v>0</v>
      </c>
      <c r="C82" s="246" t="s">
        <v>1249</v>
      </c>
      <c r="D82" s="246" t="s">
        <v>39</v>
      </c>
      <c r="E82" s="247" t="s">
        <v>40</v>
      </c>
      <c r="F82" s="245" t="s">
        <v>2768</v>
      </c>
      <c r="G82" s="245" t="s">
        <v>1157</v>
      </c>
      <c r="H82" s="245" t="s">
        <v>1159</v>
      </c>
      <c r="I82" s="245" t="s">
        <v>1157</v>
      </c>
      <c r="J82" s="245" t="s">
        <v>2769</v>
      </c>
      <c r="K82" s="245" t="s">
        <v>1157</v>
      </c>
      <c r="L82" s="248">
        <v>1689.930580865371</v>
      </c>
      <c r="M82" s="245" t="s">
        <v>1268</v>
      </c>
      <c r="N82" s="248">
        <v>1028622.6346391001</v>
      </c>
      <c r="O82" s="245" t="s">
        <v>1280</v>
      </c>
    </row>
    <row r="83" spans="1:15" x14ac:dyDescent="0.25">
      <c r="A83" s="245" t="s">
        <v>1227</v>
      </c>
      <c r="B83" s="246" t="s">
        <v>0</v>
      </c>
      <c r="C83" s="246" t="s">
        <v>1228</v>
      </c>
      <c r="D83" s="246" t="s">
        <v>37</v>
      </c>
      <c r="E83" s="247" t="s">
        <v>13</v>
      </c>
      <c r="F83" s="245" t="s">
        <v>2770</v>
      </c>
      <c r="G83" s="245" t="s">
        <v>1157</v>
      </c>
      <c r="H83" s="245" t="s">
        <v>2771</v>
      </c>
      <c r="I83" s="245" t="s">
        <v>1157</v>
      </c>
      <c r="J83" s="245" t="s">
        <v>2772</v>
      </c>
      <c r="K83" s="245" t="s">
        <v>1157</v>
      </c>
      <c r="L83" s="248">
        <v>1678.4491407187995</v>
      </c>
      <c r="M83" s="245" t="s">
        <v>1268</v>
      </c>
      <c r="N83" s="248">
        <v>1030301.0837798</v>
      </c>
      <c r="O83" s="245" t="s">
        <v>2773</v>
      </c>
    </row>
    <row r="84" spans="1:15" ht="63.75" x14ac:dyDescent="0.25">
      <c r="A84" s="245" t="s">
        <v>457</v>
      </c>
      <c r="B84" s="246" t="s">
        <v>0</v>
      </c>
      <c r="C84" s="246" t="s">
        <v>458</v>
      </c>
      <c r="D84" s="246" t="s">
        <v>71</v>
      </c>
      <c r="E84" s="247" t="s">
        <v>14</v>
      </c>
      <c r="F84" s="245" t="s">
        <v>2774</v>
      </c>
      <c r="G84" s="245" t="s">
        <v>1157</v>
      </c>
      <c r="H84" s="245" t="s">
        <v>2775</v>
      </c>
      <c r="I84" s="245" t="s">
        <v>1157</v>
      </c>
      <c r="J84" s="245" t="s">
        <v>2776</v>
      </c>
      <c r="K84" s="245" t="s">
        <v>1157</v>
      </c>
      <c r="L84" s="248">
        <v>1667.8036135271145</v>
      </c>
      <c r="M84" s="245" t="s">
        <v>1268</v>
      </c>
      <c r="N84" s="248">
        <v>1031968.8873933</v>
      </c>
      <c r="O84" s="245" t="s">
        <v>2777</v>
      </c>
    </row>
    <row r="85" spans="1:15" x14ac:dyDescent="0.25">
      <c r="A85" s="245" t="s">
        <v>1906</v>
      </c>
      <c r="B85" s="246" t="s">
        <v>0</v>
      </c>
      <c r="C85" s="246" t="s">
        <v>1907</v>
      </c>
      <c r="D85" s="246" t="s">
        <v>37</v>
      </c>
      <c r="E85" s="247" t="s">
        <v>44</v>
      </c>
      <c r="F85" s="245" t="s">
        <v>2778</v>
      </c>
      <c r="G85" s="245" t="s">
        <v>1157</v>
      </c>
      <c r="H85" s="245" t="s">
        <v>2779</v>
      </c>
      <c r="I85" s="245" t="s">
        <v>1157</v>
      </c>
      <c r="J85" s="245" t="s">
        <v>2780</v>
      </c>
      <c r="K85" s="245" t="s">
        <v>1157</v>
      </c>
      <c r="L85" s="248">
        <v>1583.2400682409177</v>
      </c>
      <c r="M85" s="245" t="s">
        <v>1274</v>
      </c>
      <c r="N85" s="248">
        <v>1033552.1274615</v>
      </c>
      <c r="O85" s="245" t="s">
        <v>2781</v>
      </c>
    </row>
    <row r="86" spans="1:15" ht="25.5" x14ac:dyDescent="0.25">
      <c r="A86" s="245" t="s">
        <v>237</v>
      </c>
      <c r="B86" s="246" t="s">
        <v>0</v>
      </c>
      <c r="C86" s="246" t="s">
        <v>238</v>
      </c>
      <c r="D86" s="246" t="s">
        <v>39</v>
      </c>
      <c r="E86" s="247" t="s">
        <v>40</v>
      </c>
      <c r="F86" s="245" t="s">
        <v>2782</v>
      </c>
      <c r="G86" s="245" t="s">
        <v>1157</v>
      </c>
      <c r="H86" s="245" t="s">
        <v>1169</v>
      </c>
      <c r="I86" s="245" t="s">
        <v>1157</v>
      </c>
      <c r="J86" s="245" t="s">
        <v>2783</v>
      </c>
      <c r="K86" s="245" t="s">
        <v>1157</v>
      </c>
      <c r="L86" s="248">
        <v>1556.1954507542162</v>
      </c>
      <c r="M86" s="245" t="s">
        <v>1274</v>
      </c>
      <c r="N86" s="248">
        <v>1035108.3229123</v>
      </c>
      <c r="O86" s="245" t="s">
        <v>2784</v>
      </c>
    </row>
    <row r="87" spans="1:15" ht="38.25" x14ac:dyDescent="0.25">
      <c r="A87" s="245" t="s">
        <v>1909</v>
      </c>
      <c r="B87" s="246" t="s">
        <v>0</v>
      </c>
      <c r="C87" s="246" t="s">
        <v>1910</v>
      </c>
      <c r="D87" s="246" t="s">
        <v>49</v>
      </c>
      <c r="E87" s="247" t="s">
        <v>1911</v>
      </c>
      <c r="F87" s="245" t="s">
        <v>2785</v>
      </c>
      <c r="G87" s="245" t="s">
        <v>1157</v>
      </c>
      <c r="H87" s="245" t="s">
        <v>2786</v>
      </c>
      <c r="I87" s="245" t="s">
        <v>1157</v>
      </c>
      <c r="J87" s="245" t="s">
        <v>2787</v>
      </c>
      <c r="K87" s="245" t="s">
        <v>1157</v>
      </c>
      <c r="L87" s="248">
        <v>1549.4031493237324</v>
      </c>
      <c r="M87" s="245" t="s">
        <v>1274</v>
      </c>
      <c r="N87" s="248">
        <v>1036657.7260616</v>
      </c>
      <c r="O87" s="245" t="s">
        <v>2788</v>
      </c>
    </row>
    <row r="88" spans="1:15" ht="25.5" x14ac:dyDescent="0.25">
      <c r="A88" s="245" t="s">
        <v>670</v>
      </c>
      <c r="B88" s="246" t="s">
        <v>0</v>
      </c>
      <c r="C88" s="246" t="s">
        <v>671</v>
      </c>
      <c r="D88" s="246" t="s">
        <v>37</v>
      </c>
      <c r="E88" s="247" t="s">
        <v>57</v>
      </c>
      <c r="F88" s="245" t="s">
        <v>2789</v>
      </c>
      <c r="G88" s="245" t="s">
        <v>1157</v>
      </c>
      <c r="H88" s="245" t="s">
        <v>2790</v>
      </c>
      <c r="I88" s="245" t="s">
        <v>1157</v>
      </c>
      <c r="J88" s="245" t="s">
        <v>2791</v>
      </c>
      <c r="K88" s="245" t="s">
        <v>1157</v>
      </c>
      <c r="L88" s="248">
        <v>1509.1470950965713</v>
      </c>
      <c r="M88" s="245" t="s">
        <v>1274</v>
      </c>
      <c r="N88" s="248">
        <v>1038166.8731567001</v>
      </c>
      <c r="O88" s="245" t="s">
        <v>2792</v>
      </c>
    </row>
    <row r="89" spans="1:15" ht="25.5" x14ac:dyDescent="0.25">
      <c r="A89" s="245" t="s">
        <v>225</v>
      </c>
      <c r="B89" s="246" t="s">
        <v>0</v>
      </c>
      <c r="C89" s="246" t="s">
        <v>226</v>
      </c>
      <c r="D89" s="246" t="s">
        <v>37</v>
      </c>
      <c r="E89" s="247" t="s">
        <v>13</v>
      </c>
      <c r="F89" s="245" t="s">
        <v>2793</v>
      </c>
      <c r="G89" s="245" t="s">
        <v>1157</v>
      </c>
      <c r="H89" s="245" t="s">
        <v>2794</v>
      </c>
      <c r="I89" s="245" t="s">
        <v>1157</v>
      </c>
      <c r="J89" s="245" t="s">
        <v>2795</v>
      </c>
      <c r="K89" s="245" t="s">
        <v>1157</v>
      </c>
      <c r="L89" s="248">
        <v>1485.7279726502145</v>
      </c>
      <c r="M89" s="245" t="s">
        <v>1274</v>
      </c>
      <c r="N89" s="248">
        <v>1039652.6011294</v>
      </c>
      <c r="O89" s="245" t="s">
        <v>1291</v>
      </c>
    </row>
    <row r="90" spans="1:15" ht="25.5" x14ac:dyDescent="0.25">
      <c r="A90" s="245" t="s">
        <v>232</v>
      </c>
      <c r="B90" s="246" t="s">
        <v>0</v>
      </c>
      <c r="C90" s="246" t="s">
        <v>233</v>
      </c>
      <c r="D90" s="246" t="s">
        <v>39</v>
      </c>
      <c r="E90" s="247" t="s">
        <v>40</v>
      </c>
      <c r="F90" s="245" t="s">
        <v>2796</v>
      </c>
      <c r="G90" s="245" t="s">
        <v>1157</v>
      </c>
      <c r="H90" s="245" t="s">
        <v>1297</v>
      </c>
      <c r="I90" s="245" t="s">
        <v>1157</v>
      </c>
      <c r="J90" s="245" t="s">
        <v>2797</v>
      </c>
      <c r="K90" s="245" t="s">
        <v>1157</v>
      </c>
      <c r="L90" s="248">
        <v>1415.8154118798989</v>
      </c>
      <c r="M90" s="245" t="s">
        <v>1278</v>
      </c>
      <c r="N90" s="248">
        <v>1041068.4165413</v>
      </c>
      <c r="O90" s="245" t="s">
        <v>2798</v>
      </c>
    </row>
    <row r="91" spans="1:15" ht="25.5" x14ac:dyDescent="0.25">
      <c r="A91" s="245" t="s">
        <v>165</v>
      </c>
      <c r="B91" s="246" t="s">
        <v>0</v>
      </c>
      <c r="C91" s="246" t="s">
        <v>221</v>
      </c>
      <c r="D91" s="246" t="s">
        <v>39</v>
      </c>
      <c r="E91" s="247" t="s">
        <v>40</v>
      </c>
      <c r="F91" s="245" t="s">
        <v>2799</v>
      </c>
      <c r="G91" s="245" t="s">
        <v>1157</v>
      </c>
      <c r="H91" s="245" t="s">
        <v>1169</v>
      </c>
      <c r="I91" s="245" t="s">
        <v>1157</v>
      </c>
      <c r="J91" s="245" t="s">
        <v>2800</v>
      </c>
      <c r="K91" s="245" t="s">
        <v>1157</v>
      </c>
      <c r="L91" s="248">
        <v>1391.6960378572376</v>
      </c>
      <c r="M91" s="245" t="s">
        <v>1278</v>
      </c>
      <c r="N91" s="248">
        <v>1042460.1125792</v>
      </c>
      <c r="O91" s="245" t="s">
        <v>2801</v>
      </c>
    </row>
    <row r="92" spans="1:15" ht="25.5" x14ac:dyDescent="0.25">
      <c r="A92" s="245" t="s">
        <v>1915</v>
      </c>
      <c r="B92" s="246" t="s">
        <v>0</v>
      </c>
      <c r="C92" s="246" t="s">
        <v>1916</v>
      </c>
      <c r="D92" s="246" t="s">
        <v>37</v>
      </c>
      <c r="E92" s="247" t="s">
        <v>2</v>
      </c>
      <c r="F92" s="245" t="s">
        <v>2802</v>
      </c>
      <c r="G92" s="245" t="s">
        <v>1157</v>
      </c>
      <c r="H92" s="245" t="s">
        <v>2803</v>
      </c>
      <c r="I92" s="245" t="s">
        <v>1157</v>
      </c>
      <c r="J92" s="245" t="s">
        <v>2804</v>
      </c>
      <c r="K92" s="245" t="s">
        <v>1157</v>
      </c>
      <c r="L92" s="248">
        <v>1338.2530021951222</v>
      </c>
      <c r="M92" s="245" t="s">
        <v>1917</v>
      </c>
      <c r="N92" s="248">
        <v>1043798.3655814</v>
      </c>
      <c r="O92" s="245" t="s">
        <v>2805</v>
      </c>
    </row>
    <row r="93" spans="1:15" x14ac:dyDescent="0.25">
      <c r="A93" s="245" t="s">
        <v>1238</v>
      </c>
      <c r="B93" s="246" t="s">
        <v>0</v>
      </c>
      <c r="C93" s="246" t="s">
        <v>1239</v>
      </c>
      <c r="D93" s="246" t="s">
        <v>37</v>
      </c>
      <c r="E93" s="247" t="s">
        <v>44</v>
      </c>
      <c r="F93" s="245" t="s">
        <v>2806</v>
      </c>
      <c r="G93" s="245" t="s">
        <v>1157</v>
      </c>
      <c r="H93" s="245" t="s">
        <v>1066</v>
      </c>
      <c r="I93" s="245" t="s">
        <v>1157</v>
      </c>
      <c r="J93" s="245" t="s">
        <v>2807</v>
      </c>
      <c r="K93" s="245" t="s">
        <v>1157</v>
      </c>
      <c r="L93" s="248">
        <v>1280.4759970011692</v>
      </c>
      <c r="M93" s="245" t="s">
        <v>1917</v>
      </c>
      <c r="N93" s="248">
        <v>1045078.8415784</v>
      </c>
      <c r="O93" s="245" t="s">
        <v>2808</v>
      </c>
    </row>
    <row r="94" spans="1:15" x14ac:dyDescent="0.25">
      <c r="A94" s="249" t="s">
        <v>558</v>
      </c>
      <c r="B94" s="250" t="s">
        <v>0</v>
      </c>
      <c r="C94" s="250" t="s">
        <v>559</v>
      </c>
      <c r="D94" s="250" t="s">
        <v>37</v>
      </c>
      <c r="E94" s="251" t="s">
        <v>57</v>
      </c>
      <c r="F94" s="249" t="s">
        <v>2809</v>
      </c>
      <c r="G94" s="249" t="s">
        <v>1157</v>
      </c>
      <c r="H94" s="249" t="s">
        <v>2534</v>
      </c>
      <c r="I94" s="249" t="s">
        <v>1157</v>
      </c>
      <c r="J94" s="249" t="s">
        <v>2810</v>
      </c>
      <c r="K94" s="249" t="s">
        <v>1157</v>
      </c>
      <c r="L94" s="252">
        <v>1239.7275353375203</v>
      </c>
      <c r="M94" s="249" t="s">
        <v>1288</v>
      </c>
      <c r="N94" s="252">
        <v>1046318.5691137</v>
      </c>
      <c r="O94" s="249" t="s">
        <v>2811</v>
      </c>
    </row>
    <row r="95" spans="1:15" ht="25.5" x14ac:dyDescent="0.25">
      <c r="A95" s="249" t="s">
        <v>230</v>
      </c>
      <c r="B95" s="250" t="s">
        <v>0</v>
      </c>
      <c r="C95" s="250" t="s">
        <v>231</v>
      </c>
      <c r="D95" s="250" t="s">
        <v>37</v>
      </c>
      <c r="E95" s="251" t="s">
        <v>13</v>
      </c>
      <c r="F95" s="249" t="s">
        <v>2812</v>
      </c>
      <c r="G95" s="249" t="s">
        <v>1157</v>
      </c>
      <c r="H95" s="249" t="s">
        <v>1068</v>
      </c>
      <c r="I95" s="249" t="s">
        <v>1157</v>
      </c>
      <c r="J95" s="249" t="s">
        <v>2813</v>
      </c>
      <c r="K95" s="249" t="s">
        <v>1157</v>
      </c>
      <c r="L95" s="252">
        <v>1237.7269590714131</v>
      </c>
      <c r="M95" s="249" t="s">
        <v>1288</v>
      </c>
      <c r="N95" s="252">
        <v>1047556.2960727999</v>
      </c>
      <c r="O95" s="249" t="s">
        <v>2814</v>
      </c>
    </row>
    <row r="96" spans="1:15" ht="25.5" x14ac:dyDescent="0.25">
      <c r="A96" s="249" t="s">
        <v>1223</v>
      </c>
      <c r="B96" s="250" t="s">
        <v>0</v>
      </c>
      <c r="C96" s="250" t="s">
        <v>1224</v>
      </c>
      <c r="D96" s="250" t="s">
        <v>37</v>
      </c>
      <c r="E96" s="251" t="s">
        <v>13</v>
      </c>
      <c r="F96" s="249" t="s">
        <v>2815</v>
      </c>
      <c r="G96" s="249" t="s">
        <v>1157</v>
      </c>
      <c r="H96" s="249" t="s">
        <v>2816</v>
      </c>
      <c r="I96" s="249" t="s">
        <v>1157</v>
      </c>
      <c r="J96" s="249" t="s">
        <v>2817</v>
      </c>
      <c r="K96" s="249" t="s">
        <v>1157</v>
      </c>
      <c r="L96" s="252">
        <v>1236.1086696347029</v>
      </c>
      <c r="M96" s="249" t="s">
        <v>1288</v>
      </c>
      <c r="N96" s="252">
        <v>1048792.4047423999</v>
      </c>
      <c r="O96" s="249" t="s">
        <v>2818</v>
      </c>
    </row>
    <row r="97" spans="1:15" ht="63.75" x14ac:dyDescent="0.25">
      <c r="A97" s="249" t="s">
        <v>646</v>
      </c>
      <c r="B97" s="250" t="s">
        <v>0</v>
      </c>
      <c r="C97" s="250" t="s">
        <v>647</v>
      </c>
      <c r="D97" s="250" t="s">
        <v>71</v>
      </c>
      <c r="E97" s="251" t="s">
        <v>14</v>
      </c>
      <c r="F97" s="249" t="s">
        <v>2819</v>
      </c>
      <c r="G97" s="249" t="s">
        <v>1157</v>
      </c>
      <c r="H97" s="249" t="s">
        <v>2820</v>
      </c>
      <c r="I97" s="249" t="s">
        <v>1157</v>
      </c>
      <c r="J97" s="249" t="s">
        <v>2821</v>
      </c>
      <c r="K97" s="249" t="s">
        <v>1157</v>
      </c>
      <c r="L97" s="252">
        <v>1210.422291259702</v>
      </c>
      <c r="M97" s="249" t="s">
        <v>1288</v>
      </c>
      <c r="N97" s="252">
        <v>1050002.8270337</v>
      </c>
      <c r="O97" s="249" t="s">
        <v>2822</v>
      </c>
    </row>
    <row r="98" spans="1:15" ht="25.5" x14ac:dyDescent="0.25">
      <c r="A98" s="249" t="s">
        <v>1328</v>
      </c>
      <c r="B98" s="250" t="s">
        <v>0</v>
      </c>
      <c r="C98" s="250" t="s">
        <v>1329</v>
      </c>
      <c r="D98" s="250" t="s">
        <v>37</v>
      </c>
      <c r="E98" s="251" t="s">
        <v>13</v>
      </c>
      <c r="F98" s="249" t="s">
        <v>2823</v>
      </c>
      <c r="G98" s="249" t="s">
        <v>1157</v>
      </c>
      <c r="H98" s="249" t="s">
        <v>1170</v>
      </c>
      <c r="I98" s="249" t="s">
        <v>1157</v>
      </c>
      <c r="J98" s="249" t="s">
        <v>2824</v>
      </c>
      <c r="K98" s="249" t="s">
        <v>1157</v>
      </c>
      <c r="L98" s="252">
        <v>1193.6065461052099</v>
      </c>
      <c r="M98" s="249" t="s">
        <v>1288</v>
      </c>
      <c r="N98" s="252">
        <v>1051196.4335798</v>
      </c>
      <c r="O98" s="249" t="s">
        <v>2825</v>
      </c>
    </row>
    <row r="99" spans="1:15" ht="25.5" x14ac:dyDescent="0.25">
      <c r="A99" s="249" t="s">
        <v>144</v>
      </c>
      <c r="B99" s="250" t="s">
        <v>0</v>
      </c>
      <c r="C99" s="250" t="s">
        <v>1379</v>
      </c>
      <c r="D99" s="250" t="s">
        <v>39</v>
      </c>
      <c r="E99" s="251" t="s">
        <v>40</v>
      </c>
      <c r="F99" s="249" t="s">
        <v>2826</v>
      </c>
      <c r="G99" s="249" t="s">
        <v>1157</v>
      </c>
      <c r="H99" s="249" t="s">
        <v>1380</v>
      </c>
      <c r="I99" s="249" t="s">
        <v>1157</v>
      </c>
      <c r="J99" s="249" t="s">
        <v>2827</v>
      </c>
      <c r="K99" s="249" t="s">
        <v>1157</v>
      </c>
      <c r="L99" s="252">
        <v>1134.6918766483518</v>
      </c>
      <c r="M99" s="249" t="s">
        <v>1296</v>
      </c>
      <c r="N99" s="252">
        <v>1052331.1254565001</v>
      </c>
      <c r="O99" s="249" t="s">
        <v>2828</v>
      </c>
    </row>
    <row r="100" spans="1:15" ht="38.25" x14ac:dyDescent="0.25">
      <c r="A100" s="249" t="s">
        <v>1275</v>
      </c>
      <c r="B100" s="250" t="s">
        <v>105</v>
      </c>
      <c r="C100" s="250" t="s">
        <v>1276</v>
      </c>
      <c r="D100" s="250" t="s">
        <v>37</v>
      </c>
      <c r="E100" s="251" t="s">
        <v>7</v>
      </c>
      <c r="F100" s="249" t="s">
        <v>2829</v>
      </c>
      <c r="G100" s="249" t="s">
        <v>1157</v>
      </c>
      <c r="H100" s="249" t="s">
        <v>2830</v>
      </c>
      <c r="I100" s="249" t="s">
        <v>1157</v>
      </c>
      <c r="J100" s="249" t="s">
        <v>2831</v>
      </c>
      <c r="K100" s="249" t="s">
        <v>1157</v>
      </c>
      <c r="L100" s="252">
        <v>1132.8210275535555</v>
      </c>
      <c r="M100" s="249" t="s">
        <v>1296</v>
      </c>
      <c r="N100" s="252">
        <v>1053463.9464841001</v>
      </c>
      <c r="O100" s="249" t="s">
        <v>2832</v>
      </c>
    </row>
    <row r="101" spans="1:15" ht="25.5" x14ac:dyDescent="0.25">
      <c r="A101" s="249" t="s">
        <v>117</v>
      </c>
      <c r="B101" s="250" t="s">
        <v>0</v>
      </c>
      <c r="C101" s="250" t="s">
        <v>1375</v>
      </c>
      <c r="D101" s="250" t="s">
        <v>39</v>
      </c>
      <c r="E101" s="251" t="s">
        <v>40</v>
      </c>
      <c r="F101" s="249" t="s">
        <v>2833</v>
      </c>
      <c r="G101" s="249" t="s">
        <v>1157</v>
      </c>
      <c r="H101" s="249" t="s">
        <v>1376</v>
      </c>
      <c r="I101" s="249" t="s">
        <v>1157</v>
      </c>
      <c r="J101" s="249" t="s">
        <v>2834</v>
      </c>
      <c r="K101" s="249" t="s">
        <v>1157</v>
      </c>
      <c r="L101" s="252">
        <v>1119.5924546135952</v>
      </c>
      <c r="M101" s="249" t="s">
        <v>1296</v>
      </c>
      <c r="N101" s="252">
        <v>1054583.5389387</v>
      </c>
      <c r="O101" s="249" t="s">
        <v>2835</v>
      </c>
    </row>
    <row r="102" spans="1:15" ht="25.5" x14ac:dyDescent="0.25">
      <c r="A102" s="249" t="s">
        <v>1269</v>
      </c>
      <c r="B102" s="250" t="s">
        <v>0</v>
      </c>
      <c r="C102" s="250" t="s">
        <v>1270</v>
      </c>
      <c r="D102" s="250" t="s">
        <v>39</v>
      </c>
      <c r="E102" s="251" t="s">
        <v>40</v>
      </c>
      <c r="F102" s="249" t="s">
        <v>2836</v>
      </c>
      <c r="G102" s="249" t="s">
        <v>1157</v>
      </c>
      <c r="H102" s="249" t="s">
        <v>1169</v>
      </c>
      <c r="I102" s="249" t="s">
        <v>1157</v>
      </c>
      <c r="J102" s="249" t="s">
        <v>2837</v>
      </c>
      <c r="K102" s="249" t="s">
        <v>1157</v>
      </c>
      <c r="L102" s="252">
        <v>1108.7564509831218</v>
      </c>
      <c r="M102" s="249" t="s">
        <v>1296</v>
      </c>
      <c r="N102" s="252">
        <v>1055692.2953897</v>
      </c>
      <c r="O102" s="249" t="s">
        <v>1922</v>
      </c>
    </row>
    <row r="103" spans="1:15" ht="25.5" x14ac:dyDescent="0.25">
      <c r="A103" s="249" t="s">
        <v>683</v>
      </c>
      <c r="B103" s="250" t="s">
        <v>0</v>
      </c>
      <c r="C103" s="250" t="s">
        <v>684</v>
      </c>
      <c r="D103" s="250" t="s">
        <v>39</v>
      </c>
      <c r="E103" s="251" t="s">
        <v>40</v>
      </c>
      <c r="F103" s="249" t="s">
        <v>2838</v>
      </c>
      <c r="G103" s="249" t="s">
        <v>1157</v>
      </c>
      <c r="H103" s="249" t="s">
        <v>1241</v>
      </c>
      <c r="I103" s="249" t="s">
        <v>1157</v>
      </c>
      <c r="J103" s="249" t="s">
        <v>2839</v>
      </c>
      <c r="K103" s="249" t="s">
        <v>1157</v>
      </c>
      <c r="L103" s="252">
        <v>1099.6276247034843</v>
      </c>
      <c r="M103" s="249" t="s">
        <v>1296</v>
      </c>
      <c r="N103" s="252">
        <v>1056791.9230144001</v>
      </c>
      <c r="O103" s="249" t="s">
        <v>2132</v>
      </c>
    </row>
    <row r="104" spans="1:15" ht="25.5" x14ac:dyDescent="0.25">
      <c r="A104" s="249" t="s">
        <v>1215</v>
      </c>
      <c r="B104" s="250" t="s">
        <v>0</v>
      </c>
      <c r="C104" s="250" t="s">
        <v>1216</v>
      </c>
      <c r="D104" s="250" t="s">
        <v>37</v>
      </c>
      <c r="E104" s="251" t="s">
        <v>13</v>
      </c>
      <c r="F104" s="249" t="s">
        <v>2840</v>
      </c>
      <c r="G104" s="249" t="s">
        <v>1157</v>
      </c>
      <c r="H104" s="249" t="s">
        <v>1937</v>
      </c>
      <c r="I104" s="249" t="s">
        <v>1157</v>
      </c>
      <c r="J104" s="249" t="s">
        <v>2841</v>
      </c>
      <c r="K104" s="249" t="s">
        <v>1157</v>
      </c>
      <c r="L104" s="252">
        <v>1051.7061109056904</v>
      </c>
      <c r="M104" s="249" t="s">
        <v>1296</v>
      </c>
      <c r="N104" s="252">
        <v>1057843.6291253001</v>
      </c>
      <c r="O104" s="249" t="s">
        <v>2842</v>
      </c>
    </row>
    <row r="105" spans="1:15" ht="38.25" x14ac:dyDescent="0.25">
      <c r="A105" s="249" t="s">
        <v>551</v>
      </c>
      <c r="B105" s="250" t="s">
        <v>0</v>
      </c>
      <c r="C105" s="250" t="s">
        <v>552</v>
      </c>
      <c r="D105" s="250" t="s">
        <v>37</v>
      </c>
      <c r="E105" s="251" t="s">
        <v>13</v>
      </c>
      <c r="F105" s="249" t="s">
        <v>2843</v>
      </c>
      <c r="G105" s="249" t="s">
        <v>1157</v>
      </c>
      <c r="H105" s="249" t="s">
        <v>2844</v>
      </c>
      <c r="I105" s="249" t="s">
        <v>1157</v>
      </c>
      <c r="J105" s="249" t="s">
        <v>2845</v>
      </c>
      <c r="K105" s="249" t="s">
        <v>1157</v>
      </c>
      <c r="L105" s="252">
        <v>1044.8673524107867</v>
      </c>
      <c r="M105" s="249" t="s">
        <v>1298</v>
      </c>
      <c r="N105" s="252">
        <v>1058888.4964777001</v>
      </c>
      <c r="O105" s="249" t="s">
        <v>2846</v>
      </c>
    </row>
    <row r="106" spans="1:15" ht="25.5" x14ac:dyDescent="0.25">
      <c r="A106" s="249" t="s">
        <v>659</v>
      </c>
      <c r="B106" s="250" t="s">
        <v>0</v>
      </c>
      <c r="C106" s="250" t="s">
        <v>660</v>
      </c>
      <c r="D106" s="250" t="s">
        <v>37</v>
      </c>
      <c r="E106" s="251" t="s">
        <v>14</v>
      </c>
      <c r="F106" s="249" t="s">
        <v>2847</v>
      </c>
      <c r="G106" s="249" t="s">
        <v>1157</v>
      </c>
      <c r="H106" s="249" t="s">
        <v>2848</v>
      </c>
      <c r="I106" s="249" t="s">
        <v>1157</v>
      </c>
      <c r="J106" s="249" t="s">
        <v>2849</v>
      </c>
      <c r="K106" s="249" t="s">
        <v>1157</v>
      </c>
      <c r="L106" s="252">
        <v>971.28691567122814</v>
      </c>
      <c r="M106" s="249" t="s">
        <v>1298</v>
      </c>
      <c r="N106" s="252">
        <v>1059859.7833934</v>
      </c>
      <c r="O106" s="249" t="s">
        <v>2133</v>
      </c>
    </row>
    <row r="107" spans="1:15" ht="25.5" x14ac:dyDescent="0.25">
      <c r="A107" s="249" t="s">
        <v>130</v>
      </c>
      <c r="B107" s="250" t="s">
        <v>0</v>
      </c>
      <c r="C107" s="250" t="s">
        <v>131</v>
      </c>
      <c r="D107" s="250" t="s">
        <v>37</v>
      </c>
      <c r="E107" s="251" t="s">
        <v>40</v>
      </c>
      <c r="F107" s="249" t="s">
        <v>2850</v>
      </c>
      <c r="G107" s="249" t="s">
        <v>1157</v>
      </c>
      <c r="H107" s="249" t="s">
        <v>2009</v>
      </c>
      <c r="I107" s="249" t="s">
        <v>1157</v>
      </c>
      <c r="J107" s="249" t="s">
        <v>2851</v>
      </c>
      <c r="K107" s="249" t="s">
        <v>1157</v>
      </c>
      <c r="L107" s="252">
        <v>953.08137759029887</v>
      </c>
      <c r="M107" s="249" t="s">
        <v>1298</v>
      </c>
      <c r="N107" s="252">
        <v>1060812.8647710001</v>
      </c>
      <c r="O107" s="249" t="s">
        <v>2852</v>
      </c>
    </row>
    <row r="108" spans="1:15" ht="51" x14ac:dyDescent="0.25">
      <c r="A108" s="249" t="s">
        <v>1285</v>
      </c>
      <c r="B108" s="250" t="s">
        <v>0</v>
      </c>
      <c r="C108" s="250" t="s">
        <v>1286</v>
      </c>
      <c r="D108" s="250" t="s">
        <v>37</v>
      </c>
      <c r="E108" s="251" t="s">
        <v>241</v>
      </c>
      <c r="F108" s="249" t="s">
        <v>2729</v>
      </c>
      <c r="G108" s="249" t="s">
        <v>1157</v>
      </c>
      <c r="H108" s="249" t="s">
        <v>2853</v>
      </c>
      <c r="I108" s="249" t="s">
        <v>1157</v>
      </c>
      <c r="J108" s="249" t="s">
        <v>2854</v>
      </c>
      <c r="K108" s="249" t="s">
        <v>1157</v>
      </c>
      <c r="L108" s="252">
        <v>924.48647113417553</v>
      </c>
      <c r="M108" s="249" t="s">
        <v>1309</v>
      </c>
      <c r="N108" s="252">
        <v>1061737.3512420999</v>
      </c>
      <c r="O108" s="249" t="s">
        <v>2134</v>
      </c>
    </row>
    <row r="109" spans="1:15" ht="38.25" x14ac:dyDescent="0.25">
      <c r="A109" s="249" t="s">
        <v>1231</v>
      </c>
      <c r="B109" s="250" t="s">
        <v>0</v>
      </c>
      <c r="C109" s="250" t="s">
        <v>1232</v>
      </c>
      <c r="D109" s="250" t="s">
        <v>37</v>
      </c>
      <c r="E109" s="251" t="s">
        <v>13</v>
      </c>
      <c r="F109" s="249" t="s">
        <v>2855</v>
      </c>
      <c r="G109" s="249" t="s">
        <v>1157</v>
      </c>
      <c r="H109" s="249" t="s">
        <v>2856</v>
      </c>
      <c r="I109" s="249" t="s">
        <v>1157</v>
      </c>
      <c r="J109" s="249" t="s">
        <v>2857</v>
      </c>
      <c r="K109" s="249" t="s">
        <v>1157</v>
      </c>
      <c r="L109" s="252">
        <v>919.36294867127424</v>
      </c>
      <c r="M109" s="249" t="s">
        <v>1309</v>
      </c>
      <c r="N109" s="252">
        <v>1062656.7141908</v>
      </c>
      <c r="O109" s="249" t="s">
        <v>2135</v>
      </c>
    </row>
    <row r="110" spans="1:15" x14ac:dyDescent="0.25">
      <c r="A110" s="249" t="s">
        <v>1919</v>
      </c>
      <c r="B110" s="250" t="s">
        <v>0</v>
      </c>
      <c r="C110" s="250" t="s">
        <v>1920</v>
      </c>
      <c r="D110" s="250" t="s">
        <v>37</v>
      </c>
      <c r="E110" s="251" t="s">
        <v>44</v>
      </c>
      <c r="F110" s="249" t="s">
        <v>2858</v>
      </c>
      <c r="G110" s="249" t="s">
        <v>1157</v>
      </c>
      <c r="H110" s="249" t="s">
        <v>2859</v>
      </c>
      <c r="I110" s="249" t="s">
        <v>1157</v>
      </c>
      <c r="J110" s="249" t="s">
        <v>2860</v>
      </c>
      <c r="K110" s="249" t="s">
        <v>1157</v>
      </c>
      <c r="L110" s="252">
        <v>900.52758982290777</v>
      </c>
      <c r="M110" s="249" t="s">
        <v>1309</v>
      </c>
      <c r="N110" s="252">
        <v>1063557.2417806</v>
      </c>
      <c r="O110" s="249" t="s">
        <v>2861</v>
      </c>
    </row>
    <row r="111" spans="1:15" ht="25.5" x14ac:dyDescent="0.25">
      <c r="A111" s="249" t="s">
        <v>553</v>
      </c>
      <c r="B111" s="250" t="s">
        <v>0</v>
      </c>
      <c r="C111" s="250" t="s">
        <v>1397</v>
      </c>
      <c r="D111" s="250" t="s">
        <v>39</v>
      </c>
      <c r="E111" s="251" t="s">
        <v>40</v>
      </c>
      <c r="F111" s="249" t="s">
        <v>2862</v>
      </c>
      <c r="G111" s="249" t="s">
        <v>1157</v>
      </c>
      <c r="H111" s="249" t="s">
        <v>1234</v>
      </c>
      <c r="I111" s="249" t="s">
        <v>1157</v>
      </c>
      <c r="J111" s="249" t="s">
        <v>2863</v>
      </c>
      <c r="K111" s="249" t="s">
        <v>1157</v>
      </c>
      <c r="L111" s="252">
        <v>871.01275959962686</v>
      </c>
      <c r="M111" s="249" t="s">
        <v>1309</v>
      </c>
      <c r="N111" s="252">
        <v>1064428.2545402001</v>
      </c>
      <c r="O111" s="249" t="s">
        <v>2136</v>
      </c>
    </row>
    <row r="112" spans="1:15" x14ac:dyDescent="0.25">
      <c r="A112" s="249" t="s">
        <v>665</v>
      </c>
      <c r="B112" s="250" t="s">
        <v>0</v>
      </c>
      <c r="C112" s="250" t="s">
        <v>666</v>
      </c>
      <c r="D112" s="250" t="s">
        <v>37</v>
      </c>
      <c r="E112" s="251" t="s">
        <v>560</v>
      </c>
      <c r="F112" s="249" t="s">
        <v>2864</v>
      </c>
      <c r="G112" s="249" t="s">
        <v>1157</v>
      </c>
      <c r="H112" s="249" t="s">
        <v>2865</v>
      </c>
      <c r="I112" s="249" t="s">
        <v>1157</v>
      </c>
      <c r="J112" s="249" t="s">
        <v>2866</v>
      </c>
      <c r="K112" s="249" t="s">
        <v>1157</v>
      </c>
      <c r="L112" s="252">
        <v>862.67985197444023</v>
      </c>
      <c r="M112" s="249" t="s">
        <v>1309</v>
      </c>
      <c r="N112" s="252">
        <v>1065290.9343922001</v>
      </c>
      <c r="O112" s="249" t="s">
        <v>2867</v>
      </c>
    </row>
    <row r="113" spans="1:15" ht="25.5" x14ac:dyDescent="0.25">
      <c r="A113" s="249" t="s">
        <v>1257</v>
      </c>
      <c r="B113" s="250" t="s">
        <v>0</v>
      </c>
      <c r="C113" s="250" t="s">
        <v>1258</v>
      </c>
      <c r="D113" s="250" t="s">
        <v>37</v>
      </c>
      <c r="E113" s="251" t="s">
        <v>13</v>
      </c>
      <c r="F113" s="249" t="s">
        <v>2868</v>
      </c>
      <c r="G113" s="249" t="s">
        <v>1157</v>
      </c>
      <c r="H113" s="249" t="s">
        <v>1064</v>
      </c>
      <c r="I113" s="249" t="s">
        <v>1157</v>
      </c>
      <c r="J113" s="249" t="s">
        <v>2869</v>
      </c>
      <c r="K113" s="249" t="s">
        <v>1157</v>
      </c>
      <c r="L113" s="252">
        <v>818.41213737703981</v>
      </c>
      <c r="M113" s="249" t="s">
        <v>1318</v>
      </c>
      <c r="N113" s="252">
        <v>1066109.3465296</v>
      </c>
      <c r="O113" s="249" t="s">
        <v>2870</v>
      </c>
    </row>
    <row r="114" spans="1:15" ht="25.5" x14ac:dyDescent="0.25">
      <c r="A114" s="249" t="s">
        <v>663</v>
      </c>
      <c r="B114" s="250" t="s">
        <v>0</v>
      </c>
      <c r="C114" s="250" t="s">
        <v>664</v>
      </c>
      <c r="D114" s="250" t="s">
        <v>37</v>
      </c>
      <c r="E114" s="251" t="s">
        <v>560</v>
      </c>
      <c r="F114" s="249" t="s">
        <v>2864</v>
      </c>
      <c r="G114" s="249" t="s">
        <v>1157</v>
      </c>
      <c r="H114" s="249" t="s">
        <v>2871</v>
      </c>
      <c r="I114" s="249" t="s">
        <v>1157</v>
      </c>
      <c r="J114" s="249" t="s">
        <v>2872</v>
      </c>
      <c r="K114" s="249" t="s">
        <v>1157</v>
      </c>
      <c r="L114" s="252">
        <v>808.221152876779</v>
      </c>
      <c r="M114" s="249" t="s">
        <v>1318</v>
      </c>
      <c r="N114" s="252">
        <v>1066917.5676825</v>
      </c>
      <c r="O114" s="249" t="s">
        <v>2873</v>
      </c>
    </row>
    <row r="115" spans="1:15" x14ac:dyDescent="0.25">
      <c r="A115" s="249" t="s">
        <v>1356</v>
      </c>
      <c r="B115" s="250" t="s">
        <v>0</v>
      </c>
      <c r="C115" s="250" t="s">
        <v>1357</v>
      </c>
      <c r="D115" s="250" t="s">
        <v>37</v>
      </c>
      <c r="E115" s="251" t="s">
        <v>13</v>
      </c>
      <c r="F115" s="249" t="s">
        <v>2874</v>
      </c>
      <c r="G115" s="249" t="s">
        <v>1157</v>
      </c>
      <c r="H115" s="249" t="s">
        <v>2155</v>
      </c>
      <c r="I115" s="249" t="s">
        <v>1157</v>
      </c>
      <c r="J115" s="249" t="s">
        <v>2875</v>
      </c>
      <c r="K115" s="249" t="s">
        <v>1157</v>
      </c>
      <c r="L115" s="252">
        <v>795.73769740347325</v>
      </c>
      <c r="M115" s="249" t="s">
        <v>1318</v>
      </c>
      <c r="N115" s="252">
        <v>1067713.3053798999</v>
      </c>
      <c r="O115" s="249" t="s">
        <v>2137</v>
      </c>
    </row>
    <row r="116" spans="1:15" ht="25.5" x14ac:dyDescent="0.25">
      <c r="A116" s="249" t="s">
        <v>158</v>
      </c>
      <c r="B116" s="250" t="s">
        <v>0</v>
      </c>
      <c r="C116" s="250" t="s">
        <v>159</v>
      </c>
      <c r="D116" s="250" t="s">
        <v>37</v>
      </c>
      <c r="E116" s="251" t="s">
        <v>40</v>
      </c>
      <c r="F116" s="249" t="s">
        <v>2876</v>
      </c>
      <c r="G116" s="249" t="s">
        <v>1157</v>
      </c>
      <c r="H116" s="249" t="s">
        <v>2877</v>
      </c>
      <c r="I116" s="249" t="s">
        <v>1157</v>
      </c>
      <c r="J116" s="249" t="s">
        <v>2878</v>
      </c>
      <c r="K116" s="249" t="s">
        <v>1157</v>
      </c>
      <c r="L116" s="252">
        <v>752.97853134296474</v>
      </c>
      <c r="M116" s="249" t="s">
        <v>1318</v>
      </c>
      <c r="N116" s="252">
        <v>1068466.2839112</v>
      </c>
      <c r="O116" s="249" t="s">
        <v>2138</v>
      </c>
    </row>
    <row r="117" spans="1:15" ht="38.25" x14ac:dyDescent="0.25">
      <c r="A117" s="249" t="s">
        <v>1206</v>
      </c>
      <c r="B117" s="250" t="s">
        <v>0</v>
      </c>
      <c r="C117" s="250" t="s">
        <v>1207</v>
      </c>
      <c r="D117" s="250" t="s">
        <v>37</v>
      </c>
      <c r="E117" s="251" t="s">
        <v>14</v>
      </c>
      <c r="F117" s="249" t="s">
        <v>2879</v>
      </c>
      <c r="G117" s="249" t="s">
        <v>1157</v>
      </c>
      <c r="H117" s="249" t="s">
        <v>2880</v>
      </c>
      <c r="I117" s="249" t="s">
        <v>1157</v>
      </c>
      <c r="J117" s="249" t="s">
        <v>2881</v>
      </c>
      <c r="K117" s="249" t="s">
        <v>1157</v>
      </c>
      <c r="L117" s="252">
        <v>752.53105649972326</v>
      </c>
      <c r="M117" s="249" t="s">
        <v>1318</v>
      </c>
      <c r="N117" s="252">
        <v>1069218.8149677</v>
      </c>
      <c r="O117" s="249" t="s">
        <v>1331</v>
      </c>
    </row>
    <row r="118" spans="1:15" ht="25.5" x14ac:dyDescent="0.25">
      <c r="A118" s="249" t="s">
        <v>1251</v>
      </c>
      <c r="B118" s="250" t="s">
        <v>0</v>
      </c>
      <c r="C118" s="250" t="s">
        <v>1252</v>
      </c>
      <c r="D118" s="250" t="s">
        <v>37</v>
      </c>
      <c r="E118" s="251" t="s">
        <v>13</v>
      </c>
      <c r="F118" s="249" t="s">
        <v>2882</v>
      </c>
      <c r="G118" s="249" t="s">
        <v>1157</v>
      </c>
      <c r="H118" s="249" t="s">
        <v>2883</v>
      </c>
      <c r="I118" s="249" t="s">
        <v>1157</v>
      </c>
      <c r="J118" s="249" t="s">
        <v>2884</v>
      </c>
      <c r="K118" s="249" t="s">
        <v>1157</v>
      </c>
      <c r="L118" s="252">
        <v>749.3516495298669</v>
      </c>
      <c r="M118" s="249" t="s">
        <v>1318</v>
      </c>
      <c r="N118" s="252">
        <v>1069968.1666172</v>
      </c>
      <c r="O118" s="249" t="s">
        <v>1924</v>
      </c>
    </row>
    <row r="119" spans="1:15" ht="25.5" x14ac:dyDescent="0.25">
      <c r="A119" s="249" t="s">
        <v>1301</v>
      </c>
      <c r="B119" s="250" t="s">
        <v>0</v>
      </c>
      <c r="C119" s="250" t="s">
        <v>1302</v>
      </c>
      <c r="D119" s="250" t="s">
        <v>37</v>
      </c>
      <c r="E119" s="251" t="s">
        <v>14</v>
      </c>
      <c r="F119" s="249" t="s">
        <v>2885</v>
      </c>
      <c r="G119" s="249" t="s">
        <v>1157</v>
      </c>
      <c r="H119" s="249" t="s">
        <v>2886</v>
      </c>
      <c r="I119" s="249" t="s">
        <v>1157</v>
      </c>
      <c r="J119" s="249" t="s">
        <v>2887</v>
      </c>
      <c r="K119" s="249" t="s">
        <v>1157</v>
      </c>
      <c r="L119" s="252">
        <v>735.79308523494467</v>
      </c>
      <c r="M119" s="249" t="s">
        <v>1318</v>
      </c>
      <c r="N119" s="252">
        <v>1070703.9597024</v>
      </c>
      <c r="O119" s="249" t="s">
        <v>2888</v>
      </c>
    </row>
    <row r="120" spans="1:15" ht="25.5" x14ac:dyDescent="0.25">
      <c r="A120" s="249" t="s">
        <v>1305</v>
      </c>
      <c r="B120" s="250" t="s">
        <v>0</v>
      </c>
      <c r="C120" s="250" t="s">
        <v>1306</v>
      </c>
      <c r="D120" s="250" t="s">
        <v>37</v>
      </c>
      <c r="E120" s="251" t="s">
        <v>14</v>
      </c>
      <c r="F120" s="249" t="s">
        <v>2889</v>
      </c>
      <c r="G120" s="249" t="s">
        <v>1157</v>
      </c>
      <c r="H120" s="249" t="s">
        <v>2890</v>
      </c>
      <c r="I120" s="249" t="s">
        <v>1157</v>
      </c>
      <c r="J120" s="249" t="s">
        <v>2891</v>
      </c>
      <c r="K120" s="249" t="s">
        <v>1157</v>
      </c>
      <c r="L120" s="252">
        <v>726.6832660844168</v>
      </c>
      <c r="M120" s="249" t="s">
        <v>1318</v>
      </c>
      <c r="N120" s="252">
        <v>1071430.6429685</v>
      </c>
      <c r="O120" s="249" t="s">
        <v>2892</v>
      </c>
    </row>
    <row r="121" spans="1:15" ht="25.5" x14ac:dyDescent="0.25">
      <c r="A121" s="249" t="s">
        <v>109</v>
      </c>
      <c r="B121" s="250" t="s">
        <v>0</v>
      </c>
      <c r="C121" s="250" t="s">
        <v>110</v>
      </c>
      <c r="D121" s="250" t="s">
        <v>37</v>
      </c>
      <c r="E121" s="251" t="s">
        <v>40</v>
      </c>
      <c r="F121" s="249" t="s">
        <v>2750</v>
      </c>
      <c r="G121" s="249" t="s">
        <v>1157</v>
      </c>
      <c r="H121" s="249" t="s">
        <v>1083</v>
      </c>
      <c r="I121" s="249" t="s">
        <v>1157</v>
      </c>
      <c r="J121" s="249" t="s">
        <v>2893</v>
      </c>
      <c r="K121" s="249" t="s">
        <v>1157</v>
      </c>
      <c r="L121" s="252">
        <v>718.58865005427754</v>
      </c>
      <c r="M121" s="249" t="s">
        <v>1318</v>
      </c>
      <c r="N121" s="252">
        <v>1072149.2316186</v>
      </c>
      <c r="O121" s="249" t="s">
        <v>2894</v>
      </c>
    </row>
    <row r="122" spans="1:15" ht="25.5" x14ac:dyDescent="0.25">
      <c r="A122" s="249" t="s">
        <v>1293</v>
      </c>
      <c r="B122" s="250" t="s">
        <v>0</v>
      </c>
      <c r="C122" s="250" t="s">
        <v>1294</v>
      </c>
      <c r="D122" s="250" t="s">
        <v>37</v>
      </c>
      <c r="E122" s="251" t="s">
        <v>14</v>
      </c>
      <c r="F122" s="249" t="s">
        <v>2895</v>
      </c>
      <c r="G122" s="249" t="s">
        <v>1157</v>
      </c>
      <c r="H122" s="249" t="s">
        <v>1839</v>
      </c>
      <c r="I122" s="249" t="s">
        <v>1157</v>
      </c>
      <c r="J122" s="249" t="s">
        <v>2896</v>
      </c>
      <c r="K122" s="249" t="s">
        <v>1157</v>
      </c>
      <c r="L122" s="252">
        <v>685.54842429935718</v>
      </c>
      <c r="M122" s="249" t="s">
        <v>1330</v>
      </c>
      <c r="N122" s="252">
        <v>1072834.7800429</v>
      </c>
      <c r="O122" s="249" t="s">
        <v>2897</v>
      </c>
    </row>
    <row r="123" spans="1:15" ht="25.5" x14ac:dyDescent="0.25">
      <c r="A123" s="249" t="s">
        <v>132</v>
      </c>
      <c r="B123" s="250" t="s">
        <v>0</v>
      </c>
      <c r="C123" s="250" t="s">
        <v>133</v>
      </c>
      <c r="D123" s="250" t="s">
        <v>37</v>
      </c>
      <c r="E123" s="251" t="s">
        <v>40</v>
      </c>
      <c r="F123" s="249" t="s">
        <v>2850</v>
      </c>
      <c r="G123" s="249" t="s">
        <v>1157</v>
      </c>
      <c r="H123" s="249" t="s">
        <v>1798</v>
      </c>
      <c r="I123" s="249" t="s">
        <v>1157</v>
      </c>
      <c r="J123" s="249" t="s">
        <v>2898</v>
      </c>
      <c r="K123" s="249" t="s">
        <v>1157</v>
      </c>
      <c r="L123" s="252">
        <v>674.13073049069919</v>
      </c>
      <c r="M123" s="249" t="s">
        <v>1330</v>
      </c>
      <c r="N123" s="252">
        <v>1073508.9107734</v>
      </c>
      <c r="O123" s="249" t="s">
        <v>2899</v>
      </c>
    </row>
    <row r="124" spans="1:15" x14ac:dyDescent="0.25">
      <c r="A124" s="249" t="s">
        <v>326</v>
      </c>
      <c r="B124" s="250" t="s">
        <v>0</v>
      </c>
      <c r="C124" s="250" t="s">
        <v>1287</v>
      </c>
      <c r="D124" s="250" t="s">
        <v>37</v>
      </c>
      <c r="E124" s="251" t="s">
        <v>14</v>
      </c>
      <c r="F124" s="249" t="s">
        <v>2900</v>
      </c>
      <c r="G124" s="249" t="s">
        <v>1157</v>
      </c>
      <c r="H124" s="249" t="s">
        <v>1085</v>
      </c>
      <c r="I124" s="249" t="s">
        <v>1157</v>
      </c>
      <c r="J124" s="249" t="s">
        <v>2901</v>
      </c>
      <c r="K124" s="249" t="s">
        <v>1157</v>
      </c>
      <c r="L124" s="252">
        <v>667.826575547978</v>
      </c>
      <c r="M124" s="249" t="s">
        <v>1330</v>
      </c>
      <c r="N124" s="252">
        <v>1074176.7373490001</v>
      </c>
      <c r="O124" s="249" t="s">
        <v>1339</v>
      </c>
    </row>
    <row r="125" spans="1:15" ht="25.5" x14ac:dyDescent="0.25">
      <c r="A125" s="249" t="s">
        <v>156</v>
      </c>
      <c r="B125" s="250" t="s">
        <v>0</v>
      </c>
      <c r="C125" s="250" t="s">
        <v>157</v>
      </c>
      <c r="D125" s="250" t="s">
        <v>37</v>
      </c>
      <c r="E125" s="251" t="s">
        <v>40</v>
      </c>
      <c r="F125" s="249" t="s">
        <v>2876</v>
      </c>
      <c r="G125" s="249" t="s">
        <v>1157</v>
      </c>
      <c r="H125" s="249" t="s">
        <v>2130</v>
      </c>
      <c r="I125" s="249" t="s">
        <v>1157</v>
      </c>
      <c r="J125" s="249" t="s">
        <v>2902</v>
      </c>
      <c r="K125" s="249" t="s">
        <v>1157</v>
      </c>
      <c r="L125" s="252">
        <v>663.07064700350634</v>
      </c>
      <c r="M125" s="249" t="s">
        <v>1330</v>
      </c>
      <c r="N125" s="252">
        <v>1074839.8079959999</v>
      </c>
      <c r="O125" s="249" t="s">
        <v>1342</v>
      </c>
    </row>
    <row r="126" spans="1:15" ht="51" x14ac:dyDescent="0.25">
      <c r="A126" s="249" t="s">
        <v>1299</v>
      </c>
      <c r="B126" s="250" t="s">
        <v>0</v>
      </c>
      <c r="C126" s="250" t="s">
        <v>1300</v>
      </c>
      <c r="D126" s="250" t="s">
        <v>37</v>
      </c>
      <c r="E126" s="251" t="s">
        <v>241</v>
      </c>
      <c r="F126" s="249" t="s">
        <v>2903</v>
      </c>
      <c r="G126" s="249" t="s">
        <v>1157</v>
      </c>
      <c r="H126" s="249" t="s">
        <v>2904</v>
      </c>
      <c r="I126" s="249" t="s">
        <v>1157</v>
      </c>
      <c r="J126" s="249" t="s">
        <v>2905</v>
      </c>
      <c r="K126" s="249" t="s">
        <v>1157</v>
      </c>
      <c r="L126" s="252">
        <v>651.422144794671</v>
      </c>
      <c r="M126" s="249" t="s">
        <v>1330</v>
      </c>
      <c r="N126" s="252">
        <v>1075491.2301407999</v>
      </c>
      <c r="O126" s="249" t="s">
        <v>2906</v>
      </c>
    </row>
    <row r="127" spans="1:15" ht="25.5" x14ac:dyDescent="0.25">
      <c r="A127" s="249" t="s">
        <v>1262</v>
      </c>
      <c r="B127" s="250" t="s">
        <v>0</v>
      </c>
      <c r="C127" s="250" t="s">
        <v>1263</v>
      </c>
      <c r="D127" s="250" t="s">
        <v>37</v>
      </c>
      <c r="E127" s="251" t="s">
        <v>2</v>
      </c>
      <c r="F127" s="249" t="s">
        <v>2907</v>
      </c>
      <c r="G127" s="249" t="s">
        <v>1157</v>
      </c>
      <c r="H127" s="249" t="s">
        <v>2908</v>
      </c>
      <c r="I127" s="249" t="s">
        <v>1157</v>
      </c>
      <c r="J127" s="249" t="s">
        <v>2909</v>
      </c>
      <c r="K127" s="249" t="s">
        <v>1157</v>
      </c>
      <c r="L127" s="252">
        <v>642.53482546880207</v>
      </c>
      <c r="M127" s="249" t="s">
        <v>1330</v>
      </c>
      <c r="N127" s="252">
        <v>1076133.7649663</v>
      </c>
      <c r="O127" s="249" t="s">
        <v>2910</v>
      </c>
    </row>
    <row r="128" spans="1:15" ht="25.5" x14ac:dyDescent="0.25">
      <c r="A128" s="249" t="s">
        <v>1264</v>
      </c>
      <c r="B128" s="250" t="s">
        <v>0</v>
      </c>
      <c r="C128" s="250" t="s">
        <v>1265</v>
      </c>
      <c r="D128" s="250" t="s">
        <v>37</v>
      </c>
      <c r="E128" s="251" t="s">
        <v>14</v>
      </c>
      <c r="F128" s="249" t="s">
        <v>2733</v>
      </c>
      <c r="G128" s="249" t="s">
        <v>1157</v>
      </c>
      <c r="H128" s="249" t="s">
        <v>2911</v>
      </c>
      <c r="I128" s="249" t="s">
        <v>1157</v>
      </c>
      <c r="J128" s="249" t="s">
        <v>2912</v>
      </c>
      <c r="K128" s="249" t="s">
        <v>1157</v>
      </c>
      <c r="L128" s="252">
        <v>630.43952837763095</v>
      </c>
      <c r="M128" s="249" t="s">
        <v>1330</v>
      </c>
      <c r="N128" s="252">
        <v>1076764.2044947001</v>
      </c>
      <c r="O128" s="249" t="s">
        <v>2913</v>
      </c>
    </row>
    <row r="129" spans="1:15" ht="25.5" x14ac:dyDescent="0.25">
      <c r="A129" s="249" t="s">
        <v>1437</v>
      </c>
      <c r="B129" s="250" t="s">
        <v>0</v>
      </c>
      <c r="C129" s="250" t="s">
        <v>1438</v>
      </c>
      <c r="D129" s="250" t="s">
        <v>37</v>
      </c>
      <c r="E129" s="251" t="s">
        <v>57</v>
      </c>
      <c r="F129" s="249" t="s">
        <v>2914</v>
      </c>
      <c r="G129" s="249" t="s">
        <v>1157</v>
      </c>
      <c r="H129" s="249" t="s">
        <v>2915</v>
      </c>
      <c r="I129" s="249" t="s">
        <v>1157</v>
      </c>
      <c r="J129" s="249" t="s">
        <v>2916</v>
      </c>
      <c r="K129" s="249" t="s">
        <v>1157</v>
      </c>
      <c r="L129" s="252">
        <v>623.71045254577439</v>
      </c>
      <c r="M129" s="249" t="s">
        <v>1330</v>
      </c>
      <c r="N129" s="252">
        <v>1077387.9149473</v>
      </c>
      <c r="O129" s="249" t="s">
        <v>2917</v>
      </c>
    </row>
    <row r="130" spans="1:15" x14ac:dyDescent="0.25">
      <c r="A130" s="249" t="s">
        <v>1266</v>
      </c>
      <c r="B130" s="250" t="s">
        <v>0</v>
      </c>
      <c r="C130" s="250" t="s">
        <v>1267</v>
      </c>
      <c r="D130" s="250" t="s">
        <v>37</v>
      </c>
      <c r="E130" s="251" t="s">
        <v>13</v>
      </c>
      <c r="F130" s="249" t="s">
        <v>2918</v>
      </c>
      <c r="G130" s="249" t="s">
        <v>1157</v>
      </c>
      <c r="H130" s="249" t="s">
        <v>2919</v>
      </c>
      <c r="I130" s="249" t="s">
        <v>1157</v>
      </c>
      <c r="J130" s="249" t="s">
        <v>2920</v>
      </c>
      <c r="K130" s="249" t="s">
        <v>1157</v>
      </c>
      <c r="L130" s="252">
        <v>594.30638174213823</v>
      </c>
      <c r="M130" s="249" t="s">
        <v>1336</v>
      </c>
      <c r="N130" s="252">
        <v>1077982.2213290001</v>
      </c>
      <c r="O130" s="249" t="s">
        <v>1348</v>
      </c>
    </row>
    <row r="131" spans="1:15" ht="63.75" x14ac:dyDescent="0.25">
      <c r="A131" s="249" t="s">
        <v>1316</v>
      </c>
      <c r="B131" s="250" t="s">
        <v>0</v>
      </c>
      <c r="C131" s="250" t="s">
        <v>1317</v>
      </c>
      <c r="D131" s="250" t="s">
        <v>71</v>
      </c>
      <c r="E131" s="251" t="s">
        <v>14</v>
      </c>
      <c r="F131" s="249" t="s">
        <v>2921</v>
      </c>
      <c r="G131" s="249" t="s">
        <v>1157</v>
      </c>
      <c r="H131" s="249" t="s">
        <v>2922</v>
      </c>
      <c r="I131" s="249" t="s">
        <v>1157</v>
      </c>
      <c r="J131" s="249" t="s">
        <v>2923</v>
      </c>
      <c r="K131" s="249" t="s">
        <v>1157</v>
      </c>
      <c r="L131" s="252">
        <v>576.00324435037805</v>
      </c>
      <c r="M131" s="249" t="s">
        <v>1336</v>
      </c>
      <c r="N131" s="252">
        <v>1078558.2245734001</v>
      </c>
      <c r="O131" s="249" t="s">
        <v>2924</v>
      </c>
    </row>
    <row r="132" spans="1:15" ht="25.5" x14ac:dyDescent="0.25">
      <c r="A132" s="249" t="s">
        <v>242</v>
      </c>
      <c r="B132" s="250" t="s">
        <v>0</v>
      </c>
      <c r="C132" s="250" t="s">
        <v>1405</v>
      </c>
      <c r="D132" s="250" t="s">
        <v>39</v>
      </c>
      <c r="E132" s="251" t="s">
        <v>40</v>
      </c>
      <c r="F132" s="249" t="s">
        <v>2925</v>
      </c>
      <c r="G132" s="249" t="s">
        <v>1157</v>
      </c>
      <c r="H132" s="249" t="s">
        <v>1234</v>
      </c>
      <c r="I132" s="249" t="s">
        <v>1157</v>
      </c>
      <c r="J132" s="249" t="s">
        <v>2926</v>
      </c>
      <c r="K132" s="249" t="s">
        <v>1157</v>
      </c>
      <c r="L132" s="252">
        <v>514.47235609719428</v>
      </c>
      <c r="M132" s="249" t="s">
        <v>1336</v>
      </c>
      <c r="N132" s="252">
        <v>1079072.6969295</v>
      </c>
      <c r="O132" s="249" t="s">
        <v>2927</v>
      </c>
    </row>
    <row r="133" spans="1:15" ht="25.5" x14ac:dyDescent="0.25">
      <c r="A133" s="249" t="s">
        <v>1925</v>
      </c>
      <c r="B133" s="250" t="s">
        <v>0</v>
      </c>
      <c r="C133" s="250" t="s">
        <v>1926</v>
      </c>
      <c r="D133" s="250" t="s">
        <v>37</v>
      </c>
      <c r="E133" s="251" t="s">
        <v>14</v>
      </c>
      <c r="F133" s="249" t="s">
        <v>2847</v>
      </c>
      <c r="G133" s="249" t="s">
        <v>1157</v>
      </c>
      <c r="H133" s="249" t="s">
        <v>2928</v>
      </c>
      <c r="I133" s="249" t="s">
        <v>1157</v>
      </c>
      <c r="J133" s="249" t="s">
        <v>2929</v>
      </c>
      <c r="K133" s="249" t="s">
        <v>1157</v>
      </c>
      <c r="L133" s="252">
        <v>464.5807550963716</v>
      </c>
      <c r="M133" s="249" t="s">
        <v>1350</v>
      </c>
      <c r="N133" s="252">
        <v>1079537.2776846001</v>
      </c>
      <c r="O133" s="249" t="s">
        <v>2930</v>
      </c>
    </row>
    <row r="134" spans="1:15" ht="25.5" x14ac:dyDescent="0.25">
      <c r="A134" s="249" t="s">
        <v>1292</v>
      </c>
      <c r="B134" s="250" t="s">
        <v>0</v>
      </c>
      <c r="C134" s="250" t="s">
        <v>966</v>
      </c>
      <c r="D134" s="250" t="s">
        <v>37</v>
      </c>
      <c r="E134" s="251" t="s">
        <v>14</v>
      </c>
      <c r="F134" s="249" t="s">
        <v>2733</v>
      </c>
      <c r="G134" s="249" t="s">
        <v>1157</v>
      </c>
      <c r="H134" s="249" t="s">
        <v>2931</v>
      </c>
      <c r="I134" s="249" t="s">
        <v>1157</v>
      </c>
      <c r="J134" s="249" t="s">
        <v>2932</v>
      </c>
      <c r="K134" s="249" t="s">
        <v>1157</v>
      </c>
      <c r="L134" s="252">
        <v>448.73367409056317</v>
      </c>
      <c r="M134" s="249" t="s">
        <v>1350</v>
      </c>
      <c r="N134" s="252">
        <v>1079986.0113587</v>
      </c>
      <c r="O134" s="249" t="s">
        <v>1355</v>
      </c>
    </row>
    <row r="135" spans="1:15" ht="25.5" x14ac:dyDescent="0.25">
      <c r="A135" s="249" t="s">
        <v>1927</v>
      </c>
      <c r="B135" s="250" t="s">
        <v>0</v>
      </c>
      <c r="C135" s="250" t="s">
        <v>1928</v>
      </c>
      <c r="D135" s="250" t="s">
        <v>49</v>
      </c>
      <c r="E135" s="251" t="s">
        <v>1911</v>
      </c>
      <c r="F135" s="249" t="s">
        <v>2933</v>
      </c>
      <c r="G135" s="249" t="s">
        <v>1157</v>
      </c>
      <c r="H135" s="249" t="s">
        <v>2934</v>
      </c>
      <c r="I135" s="249" t="s">
        <v>1157</v>
      </c>
      <c r="J135" s="249" t="s">
        <v>2935</v>
      </c>
      <c r="K135" s="249" t="s">
        <v>1157</v>
      </c>
      <c r="L135" s="252">
        <v>435.43335339924977</v>
      </c>
      <c r="M135" s="249" t="s">
        <v>1350</v>
      </c>
      <c r="N135" s="252">
        <v>1080421.4447121001</v>
      </c>
      <c r="O135" s="249" t="s">
        <v>1358</v>
      </c>
    </row>
    <row r="136" spans="1:15" ht="25.5" x14ac:dyDescent="0.25">
      <c r="A136" s="249" t="s">
        <v>1929</v>
      </c>
      <c r="B136" s="250" t="s">
        <v>0</v>
      </c>
      <c r="C136" s="250" t="s">
        <v>1930</v>
      </c>
      <c r="D136" s="250" t="s">
        <v>37</v>
      </c>
      <c r="E136" s="251" t="s">
        <v>13</v>
      </c>
      <c r="F136" s="249" t="s">
        <v>2936</v>
      </c>
      <c r="G136" s="249" t="s">
        <v>1157</v>
      </c>
      <c r="H136" s="249" t="s">
        <v>2937</v>
      </c>
      <c r="I136" s="249" t="s">
        <v>1157</v>
      </c>
      <c r="J136" s="249" t="s">
        <v>2938</v>
      </c>
      <c r="K136" s="249" t="s">
        <v>1157</v>
      </c>
      <c r="L136" s="252">
        <v>428.90981495684565</v>
      </c>
      <c r="M136" s="249" t="s">
        <v>1350</v>
      </c>
      <c r="N136" s="252">
        <v>1080850.3545271</v>
      </c>
      <c r="O136" s="249" t="s">
        <v>1361</v>
      </c>
    </row>
    <row r="137" spans="1:15" ht="51" x14ac:dyDescent="0.25">
      <c r="A137" s="249" t="s">
        <v>1931</v>
      </c>
      <c r="B137" s="250" t="s">
        <v>105</v>
      </c>
      <c r="C137" s="250" t="s">
        <v>1644</v>
      </c>
      <c r="D137" s="250" t="s">
        <v>54</v>
      </c>
      <c r="E137" s="251" t="s">
        <v>823</v>
      </c>
      <c r="F137" s="249" t="s">
        <v>2939</v>
      </c>
      <c r="G137" s="249" t="s">
        <v>1157</v>
      </c>
      <c r="H137" s="249" t="s">
        <v>2423</v>
      </c>
      <c r="I137" s="249" t="s">
        <v>1157</v>
      </c>
      <c r="J137" s="249" t="s">
        <v>2940</v>
      </c>
      <c r="K137" s="249" t="s">
        <v>1157</v>
      </c>
      <c r="L137" s="252">
        <v>427.10035630562828</v>
      </c>
      <c r="M137" s="249" t="s">
        <v>1350</v>
      </c>
      <c r="N137" s="252">
        <v>1081277.4548833999</v>
      </c>
      <c r="O137" s="249" t="s">
        <v>2941</v>
      </c>
    </row>
    <row r="138" spans="1:15" ht="25.5" x14ac:dyDescent="0.25">
      <c r="A138" s="249" t="s">
        <v>1277</v>
      </c>
      <c r="B138" s="250" t="s">
        <v>0</v>
      </c>
      <c r="C138" s="250" t="s">
        <v>969</v>
      </c>
      <c r="D138" s="250" t="s">
        <v>37</v>
      </c>
      <c r="E138" s="251" t="s">
        <v>14</v>
      </c>
      <c r="F138" s="249" t="s">
        <v>2942</v>
      </c>
      <c r="G138" s="249" t="s">
        <v>1157</v>
      </c>
      <c r="H138" s="249" t="s">
        <v>2943</v>
      </c>
      <c r="I138" s="249" t="s">
        <v>1157</v>
      </c>
      <c r="J138" s="249" t="s">
        <v>2944</v>
      </c>
      <c r="K138" s="249" t="s">
        <v>1157</v>
      </c>
      <c r="L138" s="252">
        <v>413.60581101451663</v>
      </c>
      <c r="M138" s="249" t="s">
        <v>1350</v>
      </c>
      <c r="N138" s="252">
        <v>1081691.0606944</v>
      </c>
      <c r="O138" s="249" t="s">
        <v>2945</v>
      </c>
    </row>
    <row r="139" spans="1:15" ht="25.5" x14ac:dyDescent="0.25">
      <c r="A139" s="249" t="s">
        <v>1932</v>
      </c>
      <c r="B139" s="250" t="s">
        <v>0</v>
      </c>
      <c r="C139" s="250" t="s">
        <v>1933</v>
      </c>
      <c r="D139" s="250" t="s">
        <v>37</v>
      </c>
      <c r="E139" s="251" t="s">
        <v>13</v>
      </c>
      <c r="F139" s="249" t="s">
        <v>2946</v>
      </c>
      <c r="G139" s="249" t="s">
        <v>1157</v>
      </c>
      <c r="H139" s="249" t="s">
        <v>2947</v>
      </c>
      <c r="I139" s="249" t="s">
        <v>1157</v>
      </c>
      <c r="J139" s="249" t="s">
        <v>2948</v>
      </c>
      <c r="K139" s="249" t="s">
        <v>1157</v>
      </c>
      <c r="L139" s="252">
        <v>407.00839679603718</v>
      </c>
      <c r="M139" s="249" t="s">
        <v>1350</v>
      </c>
      <c r="N139" s="252">
        <v>1082098.0690911999</v>
      </c>
      <c r="O139" s="249" t="s">
        <v>2949</v>
      </c>
    </row>
    <row r="140" spans="1:15" x14ac:dyDescent="0.25">
      <c r="A140" s="249" t="s">
        <v>690</v>
      </c>
      <c r="B140" s="250" t="s">
        <v>0</v>
      </c>
      <c r="C140" s="250" t="s">
        <v>691</v>
      </c>
      <c r="D140" s="250" t="s">
        <v>37</v>
      </c>
      <c r="E140" s="251" t="s">
        <v>44</v>
      </c>
      <c r="F140" s="249" t="s">
        <v>2950</v>
      </c>
      <c r="G140" s="249" t="s">
        <v>1157</v>
      </c>
      <c r="H140" s="249" t="s">
        <v>1203</v>
      </c>
      <c r="I140" s="249" t="s">
        <v>1157</v>
      </c>
      <c r="J140" s="249" t="s">
        <v>2951</v>
      </c>
      <c r="K140" s="249" t="s">
        <v>1157</v>
      </c>
      <c r="L140" s="252">
        <v>396.99571558255673</v>
      </c>
      <c r="M140" s="249" t="s">
        <v>1350</v>
      </c>
      <c r="N140" s="252">
        <v>1082495.0648068001</v>
      </c>
      <c r="O140" s="249" t="s">
        <v>2952</v>
      </c>
    </row>
    <row r="141" spans="1:15" ht="38.25" x14ac:dyDescent="0.25">
      <c r="A141" s="249" t="s">
        <v>1281</v>
      </c>
      <c r="B141" s="250" t="s">
        <v>0</v>
      </c>
      <c r="C141" s="250" t="s">
        <v>1282</v>
      </c>
      <c r="D141" s="250" t="s">
        <v>37</v>
      </c>
      <c r="E141" s="251" t="s">
        <v>13</v>
      </c>
      <c r="F141" s="249" t="s">
        <v>2953</v>
      </c>
      <c r="G141" s="249" t="s">
        <v>1157</v>
      </c>
      <c r="H141" s="249" t="s">
        <v>2954</v>
      </c>
      <c r="I141" s="249" t="s">
        <v>1157</v>
      </c>
      <c r="J141" s="249" t="s">
        <v>2955</v>
      </c>
      <c r="K141" s="249" t="s">
        <v>1157</v>
      </c>
      <c r="L141" s="252">
        <v>383.9828871169031</v>
      </c>
      <c r="M141" s="249" t="s">
        <v>1373</v>
      </c>
      <c r="N141" s="252">
        <v>1082879.0476939001</v>
      </c>
      <c r="O141" s="249" t="s">
        <v>2956</v>
      </c>
    </row>
    <row r="142" spans="1:15" ht="25.5" x14ac:dyDescent="0.25">
      <c r="A142" s="249" t="s">
        <v>166</v>
      </c>
      <c r="B142" s="250" t="s">
        <v>0</v>
      </c>
      <c r="C142" s="250" t="s">
        <v>245</v>
      </c>
      <c r="D142" s="250" t="s">
        <v>39</v>
      </c>
      <c r="E142" s="251" t="s">
        <v>40</v>
      </c>
      <c r="F142" s="249" t="s">
        <v>2957</v>
      </c>
      <c r="G142" s="249" t="s">
        <v>1157</v>
      </c>
      <c r="H142" s="249" t="s">
        <v>1169</v>
      </c>
      <c r="I142" s="249" t="s">
        <v>1157</v>
      </c>
      <c r="J142" s="249" t="s">
        <v>2958</v>
      </c>
      <c r="K142" s="249" t="s">
        <v>1157</v>
      </c>
      <c r="L142" s="252">
        <v>368.38647722458535</v>
      </c>
      <c r="M142" s="249" t="s">
        <v>1373</v>
      </c>
      <c r="N142" s="252">
        <v>1083247.4341710999</v>
      </c>
      <c r="O142" s="249" t="s">
        <v>1367</v>
      </c>
    </row>
    <row r="143" spans="1:15" ht="25.5" x14ac:dyDescent="0.25">
      <c r="A143" s="249" t="s">
        <v>1935</v>
      </c>
      <c r="B143" s="250" t="s">
        <v>0</v>
      </c>
      <c r="C143" s="250" t="s">
        <v>1936</v>
      </c>
      <c r="D143" s="250" t="s">
        <v>37</v>
      </c>
      <c r="E143" s="251" t="s">
        <v>2</v>
      </c>
      <c r="F143" s="249" t="s">
        <v>2959</v>
      </c>
      <c r="G143" s="249" t="s">
        <v>1157</v>
      </c>
      <c r="H143" s="249" t="s">
        <v>2960</v>
      </c>
      <c r="I143" s="249" t="s">
        <v>1157</v>
      </c>
      <c r="J143" s="249" t="s">
        <v>2961</v>
      </c>
      <c r="K143" s="249" t="s">
        <v>1157</v>
      </c>
      <c r="L143" s="252">
        <v>365.90874741361847</v>
      </c>
      <c r="M143" s="249" t="s">
        <v>1373</v>
      </c>
      <c r="N143" s="252">
        <v>1083613.3429185001</v>
      </c>
      <c r="O143" s="249" t="s">
        <v>1368</v>
      </c>
    </row>
    <row r="144" spans="1:15" ht="38.25" x14ac:dyDescent="0.25">
      <c r="A144" s="249" t="s">
        <v>1283</v>
      </c>
      <c r="B144" s="250" t="s">
        <v>0</v>
      </c>
      <c r="C144" s="250" t="s">
        <v>1284</v>
      </c>
      <c r="D144" s="250" t="s">
        <v>37</v>
      </c>
      <c r="E144" s="251" t="s">
        <v>14</v>
      </c>
      <c r="F144" s="249" t="s">
        <v>2962</v>
      </c>
      <c r="G144" s="249" t="s">
        <v>1157</v>
      </c>
      <c r="H144" s="249" t="s">
        <v>1778</v>
      </c>
      <c r="I144" s="249" t="s">
        <v>1157</v>
      </c>
      <c r="J144" s="249" t="s">
        <v>2963</v>
      </c>
      <c r="K144" s="249" t="s">
        <v>1157</v>
      </c>
      <c r="L144" s="252">
        <v>364.52717465540883</v>
      </c>
      <c r="M144" s="249" t="s">
        <v>1373</v>
      </c>
      <c r="N144" s="252">
        <v>1083977.8700931999</v>
      </c>
      <c r="O144" s="249" t="s">
        <v>1371</v>
      </c>
    </row>
    <row r="145" spans="1:15" ht="25.5" x14ac:dyDescent="0.25">
      <c r="A145" s="249" t="s">
        <v>1322</v>
      </c>
      <c r="B145" s="250" t="s">
        <v>0</v>
      </c>
      <c r="C145" s="250" t="s">
        <v>1323</v>
      </c>
      <c r="D145" s="250" t="s">
        <v>37</v>
      </c>
      <c r="E145" s="251" t="s">
        <v>14</v>
      </c>
      <c r="F145" s="249" t="s">
        <v>2964</v>
      </c>
      <c r="G145" s="249" t="s">
        <v>1157</v>
      </c>
      <c r="H145" s="249" t="s">
        <v>2965</v>
      </c>
      <c r="I145" s="249" t="s">
        <v>1157</v>
      </c>
      <c r="J145" s="249" t="s">
        <v>2966</v>
      </c>
      <c r="K145" s="249" t="s">
        <v>1157</v>
      </c>
      <c r="L145" s="252">
        <v>353.39090750855485</v>
      </c>
      <c r="M145" s="249" t="s">
        <v>1373</v>
      </c>
      <c r="N145" s="252">
        <v>1084331.2610007001</v>
      </c>
      <c r="O145" s="249" t="s">
        <v>1374</v>
      </c>
    </row>
    <row r="146" spans="1:15" x14ac:dyDescent="0.25">
      <c r="A146" s="249" t="s">
        <v>1272</v>
      </c>
      <c r="B146" s="250" t="s">
        <v>0</v>
      </c>
      <c r="C146" s="250" t="s">
        <v>1273</v>
      </c>
      <c r="D146" s="250" t="s">
        <v>37</v>
      </c>
      <c r="E146" s="251" t="s">
        <v>14</v>
      </c>
      <c r="F146" s="249" t="s">
        <v>2942</v>
      </c>
      <c r="G146" s="249" t="s">
        <v>1157</v>
      </c>
      <c r="H146" s="249" t="s">
        <v>2494</v>
      </c>
      <c r="I146" s="249" t="s">
        <v>1157</v>
      </c>
      <c r="J146" s="249" t="s">
        <v>2967</v>
      </c>
      <c r="K146" s="249" t="s">
        <v>1157</v>
      </c>
      <c r="L146" s="252">
        <v>347.77485416410855</v>
      </c>
      <c r="M146" s="249" t="s">
        <v>1373</v>
      </c>
      <c r="N146" s="252">
        <v>1084679.0358549</v>
      </c>
      <c r="O146" s="249" t="s">
        <v>2968</v>
      </c>
    </row>
    <row r="147" spans="1:15" ht="25.5" x14ac:dyDescent="0.25">
      <c r="A147" s="249" t="s">
        <v>400</v>
      </c>
      <c r="B147" s="250" t="s">
        <v>0</v>
      </c>
      <c r="C147" s="250" t="s">
        <v>401</v>
      </c>
      <c r="D147" s="250" t="s">
        <v>37</v>
      </c>
      <c r="E147" s="251" t="s">
        <v>14</v>
      </c>
      <c r="F147" s="249" t="s">
        <v>2969</v>
      </c>
      <c r="G147" s="249" t="s">
        <v>1157</v>
      </c>
      <c r="H147" s="249" t="s">
        <v>2970</v>
      </c>
      <c r="I147" s="249" t="s">
        <v>1157</v>
      </c>
      <c r="J147" s="249" t="s">
        <v>2971</v>
      </c>
      <c r="K147" s="249" t="s">
        <v>1157</v>
      </c>
      <c r="L147" s="252">
        <v>320.74572042078404</v>
      </c>
      <c r="M147" s="249" t="s">
        <v>1373</v>
      </c>
      <c r="N147" s="252">
        <v>1084999.7815753</v>
      </c>
      <c r="O147" s="249" t="s">
        <v>2972</v>
      </c>
    </row>
    <row r="148" spans="1:15" x14ac:dyDescent="0.25">
      <c r="A148" s="249" t="s">
        <v>672</v>
      </c>
      <c r="B148" s="250" t="s">
        <v>0</v>
      </c>
      <c r="C148" s="250" t="s">
        <v>673</v>
      </c>
      <c r="D148" s="250" t="s">
        <v>37</v>
      </c>
      <c r="E148" s="251" t="s">
        <v>44</v>
      </c>
      <c r="F148" s="249" t="s">
        <v>2973</v>
      </c>
      <c r="G148" s="249" t="s">
        <v>1157</v>
      </c>
      <c r="H148" s="249" t="s">
        <v>1923</v>
      </c>
      <c r="I148" s="249" t="s">
        <v>1157</v>
      </c>
      <c r="J148" s="249" t="s">
        <v>2974</v>
      </c>
      <c r="K148" s="249" t="s">
        <v>1157</v>
      </c>
      <c r="L148" s="252">
        <v>313.78999809472066</v>
      </c>
      <c r="M148" s="249" t="s">
        <v>1373</v>
      </c>
      <c r="N148" s="252">
        <v>1085313.5715733999</v>
      </c>
      <c r="O148" s="249" t="s">
        <v>2975</v>
      </c>
    </row>
    <row r="149" spans="1:15" x14ac:dyDescent="0.25">
      <c r="A149" s="249" t="s">
        <v>235</v>
      </c>
      <c r="B149" s="250" t="s">
        <v>0</v>
      </c>
      <c r="C149" s="250" t="s">
        <v>236</v>
      </c>
      <c r="D149" s="250" t="s">
        <v>37</v>
      </c>
      <c r="E149" s="251" t="s">
        <v>14</v>
      </c>
      <c r="F149" s="249" t="s">
        <v>2976</v>
      </c>
      <c r="G149" s="249" t="s">
        <v>1157</v>
      </c>
      <c r="H149" s="249" t="s">
        <v>2977</v>
      </c>
      <c r="I149" s="249" t="s">
        <v>1157</v>
      </c>
      <c r="J149" s="249" t="s">
        <v>2978</v>
      </c>
      <c r="K149" s="249" t="s">
        <v>1157</v>
      </c>
      <c r="L149" s="252">
        <v>307.73169306288708</v>
      </c>
      <c r="M149" s="249" t="s">
        <v>1373</v>
      </c>
      <c r="N149" s="252">
        <v>1085621.3032664999</v>
      </c>
      <c r="O149" s="249" t="s">
        <v>2979</v>
      </c>
    </row>
    <row r="150" spans="1:15" ht="25.5" x14ac:dyDescent="0.25">
      <c r="A150" s="249" t="s">
        <v>1289</v>
      </c>
      <c r="B150" s="250" t="s">
        <v>105</v>
      </c>
      <c r="C150" s="250" t="s">
        <v>1290</v>
      </c>
      <c r="D150" s="250" t="s">
        <v>37</v>
      </c>
      <c r="E150" s="251" t="s">
        <v>7</v>
      </c>
      <c r="F150" s="249" t="s">
        <v>2707</v>
      </c>
      <c r="G150" s="249" t="s">
        <v>1157</v>
      </c>
      <c r="H150" s="249" t="s">
        <v>2980</v>
      </c>
      <c r="I150" s="249" t="s">
        <v>1157</v>
      </c>
      <c r="J150" s="249" t="s">
        <v>2981</v>
      </c>
      <c r="K150" s="249" t="s">
        <v>1157</v>
      </c>
      <c r="L150" s="252">
        <v>301.16461464228672</v>
      </c>
      <c r="M150" s="249" t="s">
        <v>1373</v>
      </c>
      <c r="N150" s="252">
        <v>1085922.4678811</v>
      </c>
      <c r="O150" s="249" t="s">
        <v>2982</v>
      </c>
    </row>
    <row r="151" spans="1:15" ht="38.25" x14ac:dyDescent="0.25">
      <c r="A151" s="249" t="s">
        <v>1319</v>
      </c>
      <c r="B151" s="250" t="s">
        <v>0</v>
      </c>
      <c r="C151" s="250" t="s">
        <v>1320</v>
      </c>
      <c r="D151" s="250" t="s">
        <v>37</v>
      </c>
      <c r="E151" s="251" t="s">
        <v>14</v>
      </c>
      <c r="F151" s="249" t="s">
        <v>2733</v>
      </c>
      <c r="G151" s="249" t="s">
        <v>1157</v>
      </c>
      <c r="H151" s="249" t="s">
        <v>2983</v>
      </c>
      <c r="I151" s="249" t="s">
        <v>1157</v>
      </c>
      <c r="J151" s="249" t="s">
        <v>2984</v>
      </c>
      <c r="K151" s="249" t="s">
        <v>1157</v>
      </c>
      <c r="L151" s="252">
        <v>296.18925187545995</v>
      </c>
      <c r="M151" s="249" t="s">
        <v>1373</v>
      </c>
      <c r="N151" s="252">
        <v>1086218.657133</v>
      </c>
      <c r="O151" s="249" t="s">
        <v>2985</v>
      </c>
    </row>
    <row r="152" spans="1:15" ht="25.5" x14ac:dyDescent="0.25">
      <c r="A152" s="249" t="s">
        <v>554</v>
      </c>
      <c r="B152" s="250" t="s">
        <v>0</v>
      </c>
      <c r="C152" s="250" t="s">
        <v>555</v>
      </c>
      <c r="D152" s="250" t="s">
        <v>37</v>
      </c>
      <c r="E152" s="251" t="s">
        <v>14</v>
      </c>
      <c r="F152" s="249" t="s">
        <v>2733</v>
      </c>
      <c r="G152" s="249" t="s">
        <v>1157</v>
      </c>
      <c r="H152" s="249" t="s">
        <v>2986</v>
      </c>
      <c r="I152" s="249" t="s">
        <v>1157</v>
      </c>
      <c r="J152" s="249" t="s">
        <v>2987</v>
      </c>
      <c r="K152" s="249" t="s">
        <v>1157</v>
      </c>
      <c r="L152" s="252">
        <v>296.08914397270689</v>
      </c>
      <c r="M152" s="249" t="s">
        <v>1373</v>
      </c>
      <c r="N152" s="252">
        <v>1086514.7462770001</v>
      </c>
      <c r="O152" s="249" t="s">
        <v>2988</v>
      </c>
    </row>
    <row r="153" spans="1:15" ht="25.5" x14ac:dyDescent="0.25">
      <c r="A153" s="249" t="s">
        <v>62</v>
      </c>
      <c r="B153" s="250" t="s">
        <v>0</v>
      </c>
      <c r="C153" s="250" t="s">
        <v>63</v>
      </c>
      <c r="D153" s="250" t="s">
        <v>37</v>
      </c>
      <c r="E153" s="251" t="s">
        <v>40</v>
      </c>
      <c r="F153" s="249" t="s">
        <v>2989</v>
      </c>
      <c r="G153" s="249" t="s">
        <v>1157</v>
      </c>
      <c r="H153" s="249" t="s">
        <v>1798</v>
      </c>
      <c r="I153" s="249" t="s">
        <v>1157</v>
      </c>
      <c r="J153" s="249" t="s">
        <v>2990</v>
      </c>
      <c r="K153" s="249" t="s">
        <v>1157</v>
      </c>
      <c r="L153" s="252">
        <v>291.94508833030574</v>
      </c>
      <c r="M153" s="249" t="s">
        <v>1373</v>
      </c>
      <c r="N153" s="252">
        <v>1086806.6913653</v>
      </c>
      <c r="O153" s="249" t="s">
        <v>1942</v>
      </c>
    </row>
    <row r="154" spans="1:15" x14ac:dyDescent="0.25">
      <c r="A154" s="249" t="s">
        <v>173</v>
      </c>
      <c r="B154" s="250" t="s">
        <v>0</v>
      </c>
      <c r="C154" s="250" t="s">
        <v>174</v>
      </c>
      <c r="D154" s="250" t="s">
        <v>37</v>
      </c>
      <c r="E154" s="251" t="s">
        <v>13</v>
      </c>
      <c r="F154" s="249" t="s">
        <v>2991</v>
      </c>
      <c r="G154" s="249" t="s">
        <v>1157</v>
      </c>
      <c r="H154" s="249" t="s">
        <v>1525</v>
      </c>
      <c r="I154" s="249" t="s">
        <v>1157</v>
      </c>
      <c r="J154" s="249" t="s">
        <v>2992</v>
      </c>
      <c r="K154" s="249" t="s">
        <v>1157</v>
      </c>
      <c r="L154" s="252">
        <v>291.00148220277299</v>
      </c>
      <c r="M154" s="249" t="s">
        <v>1373</v>
      </c>
      <c r="N154" s="252">
        <v>1087097.6928475001</v>
      </c>
      <c r="O154" s="249" t="s">
        <v>1384</v>
      </c>
    </row>
    <row r="155" spans="1:15" x14ac:dyDescent="0.25">
      <c r="A155" s="249" t="s">
        <v>64</v>
      </c>
      <c r="B155" s="250" t="s">
        <v>0</v>
      </c>
      <c r="C155" s="250" t="s">
        <v>687</v>
      </c>
      <c r="D155" s="250" t="s">
        <v>37</v>
      </c>
      <c r="E155" s="251" t="s">
        <v>40</v>
      </c>
      <c r="F155" s="249" t="s">
        <v>2565</v>
      </c>
      <c r="G155" s="249" t="s">
        <v>1157</v>
      </c>
      <c r="H155" s="249" t="s">
        <v>1132</v>
      </c>
      <c r="I155" s="249" t="s">
        <v>1157</v>
      </c>
      <c r="J155" s="249" t="s">
        <v>2993</v>
      </c>
      <c r="K155" s="249" t="s">
        <v>1157</v>
      </c>
      <c r="L155" s="252">
        <v>271.6418107344544</v>
      </c>
      <c r="M155" s="249" t="s">
        <v>1390</v>
      </c>
      <c r="N155" s="252">
        <v>1087369.3346581999</v>
      </c>
      <c r="O155" s="249" t="s">
        <v>1385</v>
      </c>
    </row>
    <row r="156" spans="1:15" ht="25.5" x14ac:dyDescent="0.25">
      <c r="A156" s="249" t="s">
        <v>567</v>
      </c>
      <c r="B156" s="250" t="s">
        <v>0</v>
      </c>
      <c r="C156" s="250" t="s">
        <v>568</v>
      </c>
      <c r="D156" s="250" t="s">
        <v>37</v>
      </c>
      <c r="E156" s="251" t="s">
        <v>40</v>
      </c>
      <c r="F156" s="249" t="s">
        <v>2994</v>
      </c>
      <c r="G156" s="249" t="s">
        <v>1157</v>
      </c>
      <c r="H156" s="249" t="s">
        <v>2124</v>
      </c>
      <c r="I156" s="249" t="s">
        <v>1157</v>
      </c>
      <c r="J156" s="249" t="s">
        <v>2995</v>
      </c>
      <c r="K156" s="249" t="s">
        <v>1157</v>
      </c>
      <c r="L156" s="252">
        <v>270.29133743324496</v>
      </c>
      <c r="M156" s="249" t="s">
        <v>1390</v>
      </c>
      <c r="N156" s="252">
        <v>1087639.6259955999</v>
      </c>
      <c r="O156" s="249" t="s">
        <v>2996</v>
      </c>
    </row>
    <row r="157" spans="1:15" ht="25.5" x14ac:dyDescent="0.25">
      <c r="A157" s="249" t="s">
        <v>1324</v>
      </c>
      <c r="B157" s="250" t="s">
        <v>0</v>
      </c>
      <c r="C157" s="250" t="s">
        <v>1325</v>
      </c>
      <c r="D157" s="250" t="s">
        <v>37</v>
      </c>
      <c r="E157" s="251" t="s">
        <v>44</v>
      </c>
      <c r="F157" s="249" t="s">
        <v>2997</v>
      </c>
      <c r="G157" s="249" t="s">
        <v>1157</v>
      </c>
      <c r="H157" s="249" t="s">
        <v>2998</v>
      </c>
      <c r="I157" s="249" t="s">
        <v>1157</v>
      </c>
      <c r="J157" s="249" t="s">
        <v>2999</v>
      </c>
      <c r="K157" s="249" t="s">
        <v>1157</v>
      </c>
      <c r="L157" s="252">
        <v>269.00723334305098</v>
      </c>
      <c r="M157" s="249" t="s">
        <v>1390</v>
      </c>
      <c r="N157" s="252">
        <v>1087908.6332288999</v>
      </c>
      <c r="O157" s="249" t="s">
        <v>1943</v>
      </c>
    </row>
    <row r="158" spans="1:15" ht="25.5" x14ac:dyDescent="0.25">
      <c r="A158" s="249" t="s">
        <v>688</v>
      </c>
      <c r="B158" s="250" t="s">
        <v>0</v>
      </c>
      <c r="C158" s="250" t="s">
        <v>689</v>
      </c>
      <c r="D158" s="250" t="s">
        <v>39</v>
      </c>
      <c r="E158" s="251" t="s">
        <v>40</v>
      </c>
      <c r="F158" s="249" t="s">
        <v>3000</v>
      </c>
      <c r="G158" s="249" t="s">
        <v>1157</v>
      </c>
      <c r="H158" s="249" t="s">
        <v>1169</v>
      </c>
      <c r="I158" s="249" t="s">
        <v>1157</v>
      </c>
      <c r="J158" s="249" t="s">
        <v>3001</v>
      </c>
      <c r="K158" s="249" t="s">
        <v>1157</v>
      </c>
      <c r="L158" s="252">
        <v>264.82130086109174</v>
      </c>
      <c r="M158" s="249" t="s">
        <v>1390</v>
      </c>
      <c r="N158" s="252">
        <v>1088173.4545298</v>
      </c>
      <c r="O158" s="249" t="s">
        <v>3002</v>
      </c>
    </row>
    <row r="159" spans="1:15" ht="38.25" x14ac:dyDescent="0.25">
      <c r="A159" s="249" t="s">
        <v>1337</v>
      </c>
      <c r="B159" s="250" t="s">
        <v>105</v>
      </c>
      <c r="C159" s="250" t="s">
        <v>1338</v>
      </c>
      <c r="D159" s="250" t="s">
        <v>37</v>
      </c>
      <c r="E159" s="251" t="s">
        <v>7</v>
      </c>
      <c r="F159" s="249" t="s">
        <v>2864</v>
      </c>
      <c r="G159" s="249" t="s">
        <v>1157</v>
      </c>
      <c r="H159" s="249" t="s">
        <v>3003</v>
      </c>
      <c r="I159" s="249" t="s">
        <v>1157</v>
      </c>
      <c r="J159" s="249" t="s">
        <v>3004</v>
      </c>
      <c r="K159" s="249" t="s">
        <v>1157</v>
      </c>
      <c r="L159" s="252">
        <v>264.5351330249444</v>
      </c>
      <c r="M159" s="249" t="s">
        <v>1390</v>
      </c>
      <c r="N159" s="252">
        <v>1088437.9896628</v>
      </c>
      <c r="O159" s="249" t="s">
        <v>1944</v>
      </c>
    </row>
    <row r="160" spans="1:15" ht="25.5" x14ac:dyDescent="0.25">
      <c r="A160" s="249" t="s">
        <v>566</v>
      </c>
      <c r="B160" s="250" t="s">
        <v>0</v>
      </c>
      <c r="C160" s="250" t="s">
        <v>1403</v>
      </c>
      <c r="D160" s="250" t="s">
        <v>39</v>
      </c>
      <c r="E160" s="251" t="s">
        <v>40</v>
      </c>
      <c r="F160" s="249" t="s">
        <v>3005</v>
      </c>
      <c r="G160" s="249" t="s">
        <v>1157</v>
      </c>
      <c r="H160" s="249" t="s">
        <v>1404</v>
      </c>
      <c r="I160" s="249" t="s">
        <v>1157</v>
      </c>
      <c r="J160" s="249" t="s">
        <v>3006</v>
      </c>
      <c r="K160" s="249" t="s">
        <v>1157</v>
      </c>
      <c r="L160" s="252">
        <v>250.76797680419344</v>
      </c>
      <c r="M160" s="249" t="s">
        <v>1390</v>
      </c>
      <c r="N160" s="252">
        <v>1088688.7576396</v>
      </c>
      <c r="O160" s="249" t="s">
        <v>1945</v>
      </c>
    </row>
    <row r="161" spans="1:15" x14ac:dyDescent="0.25">
      <c r="A161" s="249" t="s">
        <v>1307</v>
      </c>
      <c r="B161" s="250" t="s">
        <v>0</v>
      </c>
      <c r="C161" s="250" t="s">
        <v>1308</v>
      </c>
      <c r="D161" s="250" t="s">
        <v>37</v>
      </c>
      <c r="E161" s="251" t="s">
        <v>14</v>
      </c>
      <c r="F161" s="249" t="s">
        <v>3007</v>
      </c>
      <c r="G161" s="249" t="s">
        <v>1157</v>
      </c>
      <c r="H161" s="249" t="s">
        <v>2148</v>
      </c>
      <c r="I161" s="249" t="s">
        <v>1157</v>
      </c>
      <c r="J161" s="249" t="s">
        <v>3008</v>
      </c>
      <c r="K161" s="249" t="s">
        <v>1157</v>
      </c>
      <c r="L161" s="252">
        <v>249.54897998281226</v>
      </c>
      <c r="M161" s="249" t="s">
        <v>1390</v>
      </c>
      <c r="N161" s="252">
        <v>1088938.3066195999</v>
      </c>
      <c r="O161" s="249" t="s">
        <v>1391</v>
      </c>
    </row>
    <row r="162" spans="1:15" ht="25.5" x14ac:dyDescent="0.25">
      <c r="A162" s="249" t="s">
        <v>1303</v>
      </c>
      <c r="B162" s="250" t="s">
        <v>0</v>
      </c>
      <c r="C162" s="250" t="s">
        <v>1304</v>
      </c>
      <c r="D162" s="250" t="s">
        <v>37</v>
      </c>
      <c r="E162" s="251" t="s">
        <v>418</v>
      </c>
      <c r="F162" s="249" t="s">
        <v>3009</v>
      </c>
      <c r="G162" s="249" t="s">
        <v>1157</v>
      </c>
      <c r="H162" s="249" t="s">
        <v>2088</v>
      </c>
      <c r="I162" s="249" t="s">
        <v>1157</v>
      </c>
      <c r="J162" s="249" t="s">
        <v>3010</v>
      </c>
      <c r="K162" s="249" t="s">
        <v>1157</v>
      </c>
      <c r="L162" s="252">
        <v>245.56012982288854</v>
      </c>
      <c r="M162" s="249" t="s">
        <v>1390</v>
      </c>
      <c r="N162" s="252">
        <v>1089183.8667494</v>
      </c>
      <c r="O162" s="249" t="s">
        <v>1392</v>
      </c>
    </row>
    <row r="163" spans="1:15" ht="38.25" x14ac:dyDescent="0.25">
      <c r="A163" s="249" t="s">
        <v>1940</v>
      </c>
      <c r="B163" s="250" t="s">
        <v>0</v>
      </c>
      <c r="C163" s="250" t="s">
        <v>1941</v>
      </c>
      <c r="D163" s="250" t="s">
        <v>37</v>
      </c>
      <c r="E163" s="251" t="s">
        <v>14</v>
      </c>
      <c r="F163" s="249" t="s">
        <v>3011</v>
      </c>
      <c r="G163" s="249" t="s">
        <v>1157</v>
      </c>
      <c r="H163" s="249" t="s">
        <v>3012</v>
      </c>
      <c r="I163" s="249" t="s">
        <v>1157</v>
      </c>
      <c r="J163" s="249" t="s">
        <v>3013</v>
      </c>
      <c r="K163" s="249" t="s">
        <v>1157</v>
      </c>
      <c r="L163" s="252">
        <v>242.45746108644855</v>
      </c>
      <c r="M163" s="249" t="s">
        <v>1390</v>
      </c>
      <c r="N163" s="252">
        <v>1089426.3242105001</v>
      </c>
      <c r="O163" s="249" t="s">
        <v>1395</v>
      </c>
    </row>
    <row r="164" spans="1:15" ht="25.5" x14ac:dyDescent="0.25">
      <c r="A164" s="249" t="s">
        <v>1332</v>
      </c>
      <c r="B164" s="250" t="s">
        <v>0</v>
      </c>
      <c r="C164" s="250" t="s">
        <v>1333</v>
      </c>
      <c r="D164" s="250" t="s">
        <v>37</v>
      </c>
      <c r="E164" s="251" t="s">
        <v>14</v>
      </c>
      <c r="F164" s="249" t="s">
        <v>3014</v>
      </c>
      <c r="G164" s="249" t="s">
        <v>1157</v>
      </c>
      <c r="H164" s="249" t="s">
        <v>3015</v>
      </c>
      <c r="I164" s="249" t="s">
        <v>1157</v>
      </c>
      <c r="J164" s="249" t="s">
        <v>3016</v>
      </c>
      <c r="K164" s="249" t="s">
        <v>1157</v>
      </c>
      <c r="L164" s="252">
        <v>237.12639852344415</v>
      </c>
      <c r="M164" s="249" t="s">
        <v>1390</v>
      </c>
      <c r="N164" s="252">
        <v>1089663.4506089999</v>
      </c>
      <c r="O164" s="249" t="s">
        <v>1396</v>
      </c>
    </row>
    <row r="165" spans="1:15" ht="25.5" x14ac:dyDescent="0.25">
      <c r="A165" s="249" t="s">
        <v>167</v>
      </c>
      <c r="B165" s="250" t="s">
        <v>0</v>
      </c>
      <c r="C165" s="250" t="s">
        <v>168</v>
      </c>
      <c r="D165" s="250" t="s">
        <v>37</v>
      </c>
      <c r="E165" s="251" t="s">
        <v>14</v>
      </c>
      <c r="F165" s="249" t="s">
        <v>3017</v>
      </c>
      <c r="G165" s="249" t="s">
        <v>1157</v>
      </c>
      <c r="H165" s="249" t="s">
        <v>1091</v>
      </c>
      <c r="I165" s="249" t="s">
        <v>1157</v>
      </c>
      <c r="J165" s="249" t="s">
        <v>3018</v>
      </c>
      <c r="K165" s="249" t="s">
        <v>1157</v>
      </c>
      <c r="L165" s="252">
        <v>225.83173475449664</v>
      </c>
      <c r="M165" s="249" t="s">
        <v>1390</v>
      </c>
      <c r="N165" s="252">
        <v>1089889.2823437999</v>
      </c>
      <c r="O165" s="249" t="s">
        <v>1946</v>
      </c>
    </row>
    <row r="166" spans="1:15" x14ac:dyDescent="0.25">
      <c r="A166" s="249" t="s">
        <v>706</v>
      </c>
      <c r="B166" s="250" t="s">
        <v>0</v>
      </c>
      <c r="C166" s="250" t="s">
        <v>707</v>
      </c>
      <c r="D166" s="250" t="s">
        <v>37</v>
      </c>
      <c r="E166" s="251" t="s">
        <v>44</v>
      </c>
      <c r="F166" s="249" t="s">
        <v>3019</v>
      </c>
      <c r="G166" s="249" t="s">
        <v>1157</v>
      </c>
      <c r="H166" s="249" t="s">
        <v>1542</v>
      </c>
      <c r="I166" s="249" t="s">
        <v>1157</v>
      </c>
      <c r="J166" s="249" t="s">
        <v>3020</v>
      </c>
      <c r="K166" s="249" t="s">
        <v>1157</v>
      </c>
      <c r="L166" s="252">
        <v>221.4370146337566</v>
      </c>
      <c r="M166" s="249" t="s">
        <v>1390</v>
      </c>
      <c r="N166" s="252">
        <v>1090110.7193584</v>
      </c>
      <c r="O166" s="249" t="s">
        <v>1947</v>
      </c>
    </row>
    <row r="167" spans="1:15" ht="25.5" x14ac:dyDescent="0.25">
      <c r="A167" s="249" t="s">
        <v>481</v>
      </c>
      <c r="B167" s="250" t="s">
        <v>0</v>
      </c>
      <c r="C167" s="250" t="s">
        <v>482</v>
      </c>
      <c r="D167" s="250" t="s">
        <v>37</v>
      </c>
      <c r="E167" s="251" t="s">
        <v>483</v>
      </c>
      <c r="F167" s="249" t="s">
        <v>3021</v>
      </c>
      <c r="G167" s="249" t="s">
        <v>1157</v>
      </c>
      <c r="H167" s="249" t="s">
        <v>3022</v>
      </c>
      <c r="I167" s="249" t="s">
        <v>1157</v>
      </c>
      <c r="J167" s="249" t="s">
        <v>3023</v>
      </c>
      <c r="K167" s="249" t="s">
        <v>1157</v>
      </c>
      <c r="L167" s="252">
        <v>219.14873503844885</v>
      </c>
      <c r="M167" s="249" t="s">
        <v>1390</v>
      </c>
      <c r="N167" s="252">
        <v>1090329.8680934</v>
      </c>
      <c r="O167" s="249" t="s">
        <v>1948</v>
      </c>
    </row>
    <row r="168" spans="1:15" ht="63.75" x14ac:dyDescent="0.25">
      <c r="A168" s="249" t="s">
        <v>1440</v>
      </c>
      <c r="B168" s="250" t="s">
        <v>0</v>
      </c>
      <c r="C168" s="250" t="s">
        <v>1441</v>
      </c>
      <c r="D168" s="250" t="s">
        <v>71</v>
      </c>
      <c r="E168" s="251" t="s">
        <v>14</v>
      </c>
      <c r="F168" s="249" t="s">
        <v>2143</v>
      </c>
      <c r="G168" s="249" t="s">
        <v>1157</v>
      </c>
      <c r="H168" s="249" t="s">
        <v>3024</v>
      </c>
      <c r="I168" s="249" t="s">
        <v>1157</v>
      </c>
      <c r="J168" s="249" t="s">
        <v>3025</v>
      </c>
      <c r="K168" s="249" t="s">
        <v>1157</v>
      </c>
      <c r="L168" s="252">
        <v>215.26294640888852</v>
      </c>
      <c r="M168" s="249" t="s">
        <v>1390</v>
      </c>
      <c r="N168" s="252">
        <v>1090545.1310397999</v>
      </c>
      <c r="O168" s="249" t="s">
        <v>1949</v>
      </c>
    </row>
    <row r="169" spans="1:15" ht="63.75" x14ac:dyDescent="0.25">
      <c r="A169" s="249" t="s">
        <v>661</v>
      </c>
      <c r="B169" s="250" t="s">
        <v>0</v>
      </c>
      <c r="C169" s="250" t="s">
        <v>662</v>
      </c>
      <c r="D169" s="250" t="s">
        <v>71</v>
      </c>
      <c r="E169" s="251" t="s">
        <v>14</v>
      </c>
      <c r="F169" s="249" t="s">
        <v>3026</v>
      </c>
      <c r="G169" s="249" t="s">
        <v>1157</v>
      </c>
      <c r="H169" s="249" t="s">
        <v>3027</v>
      </c>
      <c r="I169" s="249" t="s">
        <v>1157</v>
      </c>
      <c r="J169" s="249" t="s">
        <v>3028</v>
      </c>
      <c r="K169" s="249" t="s">
        <v>1157</v>
      </c>
      <c r="L169" s="252">
        <v>215.25491503015064</v>
      </c>
      <c r="M169" s="249" t="s">
        <v>1390</v>
      </c>
      <c r="N169" s="252">
        <v>1090760.3859548001</v>
      </c>
      <c r="O169" s="249" t="s">
        <v>1950</v>
      </c>
    </row>
    <row r="170" spans="1:15" ht="25.5" x14ac:dyDescent="0.25">
      <c r="A170" s="249" t="s">
        <v>1340</v>
      </c>
      <c r="B170" s="250" t="s">
        <v>0</v>
      </c>
      <c r="C170" s="250" t="s">
        <v>1341</v>
      </c>
      <c r="D170" s="250" t="s">
        <v>37</v>
      </c>
      <c r="E170" s="251" t="s">
        <v>14</v>
      </c>
      <c r="F170" s="249" t="s">
        <v>2733</v>
      </c>
      <c r="G170" s="249" t="s">
        <v>1157</v>
      </c>
      <c r="H170" s="249" t="s">
        <v>3029</v>
      </c>
      <c r="I170" s="249" t="s">
        <v>1157</v>
      </c>
      <c r="J170" s="249" t="s">
        <v>3030</v>
      </c>
      <c r="K170" s="249" t="s">
        <v>1157</v>
      </c>
      <c r="L170" s="252">
        <v>210.62702739242496</v>
      </c>
      <c r="M170" s="249" t="s">
        <v>1390</v>
      </c>
      <c r="N170" s="252">
        <v>1090971.0129821999</v>
      </c>
      <c r="O170" s="249" t="s">
        <v>1399</v>
      </c>
    </row>
    <row r="171" spans="1:15" x14ac:dyDescent="0.25">
      <c r="A171" s="249" t="s">
        <v>250</v>
      </c>
      <c r="B171" s="250" t="s">
        <v>0</v>
      </c>
      <c r="C171" s="250" t="s">
        <v>675</v>
      </c>
      <c r="D171" s="250" t="s">
        <v>37</v>
      </c>
      <c r="E171" s="251" t="s">
        <v>13</v>
      </c>
      <c r="F171" s="249" t="s">
        <v>3031</v>
      </c>
      <c r="G171" s="249" t="s">
        <v>1157</v>
      </c>
      <c r="H171" s="249" t="s">
        <v>1349</v>
      </c>
      <c r="I171" s="249" t="s">
        <v>1157</v>
      </c>
      <c r="J171" s="249" t="s">
        <v>3032</v>
      </c>
      <c r="K171" s="249" t="s">
        <v>1157</v>
      </c>
      <c r="L171" s="252">
        <v>210.01449011024272</v>
      </c>
      <c r="M171" s="249" t="s">
        <v>1390</v>
      </c>
      <c r="N171" s="252">
        <v>1091181.0274723</v>
      </c>
      <c r="O171" s="249" t="s">
        <v>1400</v>
      </c>
    </row>
    <row r="172" spans="1:15" x14ac:dyDescent="0.25">
      <c r="A172" s="249" t="s">
        <v>676</v>
      </c>
      <c r="B172" s="250" t="s">
        <v>0</v>
      </c>
      <c r="C172" s="250" t="s">
        <v>677</v>
      </c>
      <c r="D172" s="250" t="s">
        <v>37</v>
      </c>
      <c r="E172" s="251" t="s">
        <v>13</v>
      </c>
      <c r="F172" s="249" t="s">
        <v>3033</v>
      </c>
      <c r="G172" s="249" t="s">
        <v>1157</v>
      </c>
      <c r="H172" s="249" t="s">
        <v>3034</v>
      </c>
      <c r="I172" s="249" t="s">
        <v>1157</v>
      </c>
      <c r="J172" s="249" t="s">
        <v>3035</v>
      </c>
      <c r="K172" s="249" t="s">
        <v>1157</v>
      </c>
      <c r="L172" s="252">
        <v>209.68928140933377</v>
      </c>
      <c r="M172" s="249" t="s">
        <v>1390</v>
      </c>
      <c r="N172" s="252">
        <v>1091390.7167537</v>
      </c>
      <c r="O172" s="249" t="s">
        <v>3036</v>
      </c>
    </row>
    <row r="173" spans="1:15" ht="63.75" x14ac:dyDescent="0.25">
      <c r="A173" s="249" t="s">
        <v>1450</v>
      </c>
      <c r="B173" s="250" t="s">
        <v>0</v>
      </c>
      <c r="C173" s="250" t="s">
        <v>1451</v>
      </c>
      <c r="D173" s="250" t="s">
        <v>71</v>
      </c>
      <c r="E173" s="251" t="s">
        <v>14</v>
      </c>
      <c r="F173" s="249" t="s">
        <v>3037</v>
      </c>
      <c r="G173" s="249" t="s">
        <v>1157</v>
      </c>
      <c r="H173" s="249" t="s">
        <v>3038</v>
      </c>
      <c r="I173" s="249" t="s">
        <v>1157</v>
      </c>
      <c r="J173" s="249" t="s">
        <v>3039</v>
      </c>
      <c r="K173" s="249" t="s">
        <v>1157</v>
      </c>
      <c r="L173" s="252">
        <v>196.77891454339957</v>
      </c>
      <c r="M173" s="249" t="s">
        <v>1390</v>
      </c>
      <c r="N173" s="252">
        <v>1091587.4956682001</v>
      </c>
      <c r="O173" s="249" t="s">
        <v>3040</v>
      </c>
    </row>
    <row r="174" spans="1:15" ht="25.5" x14ac:dyDescent="0.25">
      <c r="A174" s="249" t="s">
        <v>669</v>
      </c>
      <c r="B174" s="250" t="s">
        <v>0</v>
      </c>
      <c r="C174" s="250" t="s">
        <v>1492</v>
      </c>
      <c r="D174" s="250" t="s">
        <v>39</v>
      </c>
      <c r="E174" s="251" t="s">
        <v>40</v>
      </c>
      <c r="F174" s="249" t="s">
        <v>3041</v>
      </c>
      <c r="G174" s="249" t="s">
        <v>1157</v>
      </c>
      <c r="H174" s="249" t="s">
        <v>1493</v>
      </c>
      <c r="I174" s="249" t="s">
        <v>1157</v>
      </c>
      <c r="J174" s="249" t="s">
        <v>1381</v>
      </c>
      <c r="K174" s="249" t="s">
        <v>1157</v>
      </c>
      <c r="L174" s="252">
        <v>194.66635593550347</v>
      </c>
      <c r="M174" s="249" t="s">
        <v>1390</v>
      </c>
      <c r="N174" s="252">
        <v>1091782.1620241001</v>
      </c>
      <c r="O174" s="249" t="s">
        <v>2144</v>
      </c>
    </row>
    <row r="175" spans="1:15" ht="25.5" x14ac:dyDescent="0.25">
      <c r="A175" s="249" t="s">
        <v>406</v>
      </c>
      <c r="B175" s="250" t="s">
        <v>0</v>
      </c>
      <c r="C175" s="250" t="s">
        <v>407</v>
      </c>
      <c r="D175" s="250" t="s">
        <v>37</v>
      </c>
      <c r="E175" s="251" t="s">
        <v>14</v>
      </c>
      <c r="F175" s="249" t="s">
        <v>2939</v>
      </c>
      <c r="G175" s="249" t="s">
        <v>1157</v>
      </c>
      <c r="H175" s="249" t="s">
        <v>3042</v>
      </c>
      <c r="I175" s="249" t="s">
        <v>1157</v>
      </c>
      <c r="J175" s="249" t="s">
        <v>3043</v>
      </c>
      <c r="K175" s="249" t="s">
        <v>1157</v>
      </c>
      <c r="L175" s="252">
        <v>192.28725960806554</v>
      </c>
      <c r="M175" s="249" t="s">
        <v>1390</v>
      </c>
      <c r="N175" s="252">
        <v>1091974.4492837</v>
      </c>
      <c r="O175" s="249" t="s">
        <v>1952</v>
      </c>
    </row>
    <row r="176" spans="1:15" x14ac:dyDescent="0.25">
      <c r="A176" s="249" t="s">
        <v>408</v>
      </c>
      <c r="B176" s="250" t="s">
        <v>0</v>
      </c>
      <c r="C176" s="250" t="s">
        <v>409</v>
      </c>
      <c r="D176" s="250" t="s">
        <v>37</v>
      </c>
      <c r="E176" s="251" t="s">
        <v>44</v>
      </c>
      <c r="F176" s="249" t="s">
        <v>3044</v>
      </c>
      <c r="G176" s="249" t="s">
        <v>1157</v>
      </c>
      <c r="H176" s="249" t="s">
        <v>1198</v>
      </c>
      <c r="I176" s="249" t="s">
        <v>1157</v>
      </c>
      <c r="J176" s="249" t="s">
        <v>3045</v>
      </c>
      <c r="K176" s="249" t="s">
        <v>1157</v>
      </c>
      <c r="L176" s="252">
        <v>180.72026445479068</v>
      </c>
      <c r="M176" s="249" t="s">
        <v>1390</v>
      </c>
      <c r="N176" s="252">
        <v>1092155.1695482</v>
      </c>
      <c r="O176" s="249" t="s">
        <v>1406</v>
      </c>
    </row>
    <row r="177" spans="1:15" x14ac:dyDescent="0.25">
      <c r="A177" s="249" t="s">
        <v>1314</v>
      </c>
      <c r="B177" s="250" t="s">
        <v>0</v>
      </c>
      <c r="C177" s="250" t="s">
        <v>1315</v>
      </c>
      <c r="D177" s="250" t="s">
        <v>37</v>
      </c>
      <c r="E177" s="251" t="s">
        <v>13</v>
      </c>
      <c r="F177" s="249" t="s">
        <v>3046</v>
      </c>
      <c r="G177" s="249" t="s">
        <v>1157</v>
      </c>
      <c r="H177" s="249" t="s">
        <v>2091</v>
      </c>
      <c r="I177" s="249" t="s">
        <v>1157</v>
      </c>
      <c r="J177" s="249" t="s">
        <v>3047</v>
      </c>
      <c r="K177" s="249" t="s">
        <v>1157</v>
      </c>
      <c r="L177" s="252">
        <v>180.6387040437202</v>
      </c>
      <c r="M177" s="249" t="s">
        <v>1390</v>
      </c>
      <c r="N177" s="252">
        <v>1092335.8082522</v>
      </c>
      <c r="O177" s="249" t="s">
        <v>1407</v>
      </c>
    </row>
    <row r="178" spans="1:15" ht="25.5" x14ac:dyDescent="0.25">
      <c r="A178" s="249" t="s">
        <v>1351</v>
      </c>
      <c r="B178" s="250" t="s">
        <v>0</v>
      </c>
      <c r="C178" s="250" t="s">
        <v>1352</v>
      </c>
      <c r="D178" s="250" t="s">
        <v>37</v>
      </c>
      <c r="E178" s="251" t="s">
        <v>57</v>
      </c>
      <c r="F178" s="249" t="s">
        <v>3048</v>
      </c>
      <c r="G178" s="249" t="s">
        <v>1157</v>
      </c>
      <c r="H178" s="249" t="s">
        <v>3049</v>
      </c>
      <c r="I178" s="249" t="s">
        <v>1157</v>
      </c>
      <c r="J178" s="249" t="s">
        <v>3050</v>
      </c>
      <c r="K178" s="249" t="s">
        <v>1157</v>
      </c>
      <c r="L178" s="252">
        <v>178.68598343552733</v>
      </c>
      <c r="M178" s="249" t="s">
        <v>1390</v>
      </c>
      <c r="N178" s="252">
        <v>1092514.4942356001</v>
      </c>
      <c r="O178" s="249" t="s">
        <v>1408</v>
      </c>
    </row>
    <row r="179" spans="1:15" x14ac:dyDescent="0.25">
      <c r="A179" s="249" t="s">
        <v>1362</v>
      </c>
      <c r="B179" s="250" t="s">
        <v>0</v>
      </c>
      <c r="C179" s="250" t="s">
        <v>1363</v>
      </c>
      <c r="D179" s="250" t="s">
        <v>37</v>
      </c>
      <c r="E179" s="251" t="s">
        <v>57</v>
      </c>
      <c r="F179" s="249" t="s">
        <v>3051</v>
      </c>
      <c r="G179" s="249" t="s">
        <v>1157</v>
      </c>
      <c r="H179" s="249" t="s">
        <v>3052</v>
      </c>
      <c r="I179" s="249" t="s">
        <v>1157</v>
      </c>
      <c r="J179" s="249" t="s">
        <v>3053</v>
      </c>
      <c r="K179" s="249" t="s">
        <v>1157</v>
      </c>
      <c r="L179" s="252">
        <v>173.59701705940475</v>
      </c>
      <c r="M179" s="249" t="s">
        <v>1390</v>
      </c>
      <c r="N179" s="252">
        <v>1092688.0912527</v>
      </c>
      <c r="O179" s="249" t="s">
        <v>1955</v>
      </c>
    </row>
    <row r="180" spans="1:15" x14ac:dyDescent="0.25">
      <c r="A180" s="249" t="s">
        <v>574</v>
      </c>
      <c r="B180" s="250" t="s">
        <v>0</v>
      </c>
      <c r="C180" s="250" t="s">
        <v>575</v>
      </c>
      <c r="D180" s="250" t="s">
        <v>37</v>
      </c>
      <c r="E180" s="251" t="s">
        <v>14</v>
      </c>
      <c r="F180" s="249" t="s">
        <v>3054</v>
      </c>
      <c r="G180" s="249" t="s">
        <v>1157</v>
      </c>
      <c r="H180" s="249" t="s">
        <v>1076</v>
      </c>
      <c r="I180" s="249" t="s">
        <v>1157</v>
      </c>
      <c r="J180" s="249" t="s">
        <v>3055</v>
      </c>
      <c r="K180" s="249" t="s">
        <v>1157</v>
      </c>
      <c r="L180" s="252">
        <v>172.42286304048773</v>
      </c>
      <c r="M180" s="249" t="s">
        <v>1390</v>
      </c>
      <c r="N180" s="252">
        <v>1092860.5141157</v>
      </c>
      <c r="O180" s="249" t="s">
        <v>1411</v>
      </c>
    </row>
    <row r="181" spans="1:15" ht="25.5" x14ac:dyDescent="0.25">
      <c r="A181" s="249" t="s">
        <v>412</v>
      </c>
      <c r="B181" s="250" t="s">
        <v>0</v>
      </c>
      <c r="C181" s="250" t="s">
        <v>413</v>
      </c>
      <c r="D181" s="250" t="s">
        <v>37</v>
      </c>
      <c r="E181" s="251" t="s">
        <v>14</v>
      </c>
      <c r="F181" s="249" t="s">
        <v>3056</v>
      </c>
      <c r="G181" s="249" t="s">
        <v>1157</v>
      </c>
      <c r="H181" s="249" t="s">
        <v>3057</v>
      </c>
      <c r="I181" s="249" t="s">
        <v>1157</v>
      </c>
      <c r="J181" s="249" t="s">
        <v>3058</v>
      </c>
      <c r="K181" s="249" t="s">
        <v>1157</v>
      </c>
      <c r="L181" s="252">
        <v>171.12444896606999</v>
      </c>
      <c r="M181" s="249" t="s">
        <v>1390</v>
      </c>
      <c r="N181" s="252">
        <v>1093031.6385647</v>
      </c>
      <c r="O181" s="249" t="s">
        <v>1956</v>
      </c>
    </row>
    <row r="182" spans="1:15" ht="25.5" x14ac:dyDescent="0.25">
      <c r="A182" s="249" t="s">
        <v>219</v>
      </c>
      <c r="B182" s="250" t="s">
        <v>0</v>
      </c>
      <c r="C182" s="250" t="s">
        <v>220</v>
      </c>
      <c r="D182" s="250" t="s">
        <v>37</v>
      </c>
      <c r="E182" s="251" t="s">
        <v>2</v>
      </c>
      <c r="F182" s="249" t="s">
        <v>2733</v>
      </c>
      <c r="G182" s="249" t="s">
        <v>1157</v>
      </c>
      <c r="H182" s="249" t="s">
        <v>3059</v>
      </c>
      <c r="I182" s="249" t="s">
        <v>1157</v>
      </c>
      <c r="J182" s="249" t="s">
        <v>3060</v>
      </c>
      <c r="K182" s="249" t="s">
        <v>1157</v>
      </c>
      <c r="L182" s="252">
        <v>171.11443817579467</v>
      </c>
      <c r="M182" s="249" t="s">
        <v>1390</v>
      </c>
      <c r="N182" s="252">
        <v>1093202.7530028999</v>
      </c>
      <c r="O182" s="249" t="s">
        <v>3061</v>
      </c>
    </row>
    <row r="183" spans="1:15" x14ac:dyDescent="0.25">
      <c r="A183" s="249" t="s">
        <v>257</v>
      </c>
      <c r="B183" s="250" t="s">
        <v>0</v>
      </c>
      <c r="C183" s="250" t="s">
        <v>258</v>
      </c>
      <c r="D183" s="250" t="s">
        <v>37</v>
      </c>
      <c r="E183" s="251" t="s">
        <v>14</v>
      </c>
      <c r="F183" s="249" t="s">
        <v>3062</v>
      </c>
      <c r="G183" s="249" t="s">
        <v>1157</v>
      </c>
      <c r="H183" s="249" t="s">
        <v>3063</v>
      </c>
      <c r="I183" s="249" t="s">
        <v>1157</v>
      </c>
      <c r="J183" s="249" t="s">
        <v>3064</v>
      </c>
      <c r="K183" s="249" t="s">
        <v>1157</v>
      </c>
      <c r="L183" s="252">
        <v>168.48160033338937</v>
      </c>
      <c r="M183" s="249" t="s">
        <v>1390</v>
      </c>
      <c r="N183" s="252">
        <v>1093371.2346032001</v>
      </c>
      <c r="O183" s="249" t="s">
        <v>1415</v>
      </c>
    </row>
    <row r="184" spans="1:15" ht="38.25" x14ac:dyDescent="0.25">
      <c r="A184" s="249" t="s">
        <v>1326</v>
      </c>
      <c r="B184" s="250" t="s">
        <v>0</v>
      </c>
      <c r="C184" s="250" t="s">
        <v>1327</v>
      </c>
      <c r="D184" s="250" t="s">
        <v>37</v>
      </c>
      <c r="E184" s="251" t="s">
        <v>13</v>
      </c>
      <c r="F184" s="249" t="s">
        <v>3065</v>
      </c>
      <c r="G184" s="249" t="s">
        <v>1157</v>
      </c>
      <c r="H184" s="249" t="s">
        <v>2092</v>
      </c>
      <c r="I184" s="249" t="s">
        <v>1157</v>
      </c>
      <c r="J184" s="249" t="s">
        <v>3066</v>
      </c>
      <c r="K184" s="249" t="s">
        <v>1157</v>
      </c>
      <c r="L184" s="252">
        <v>164.01078139643798</v>
      </c>
      <c r="M184" s="249" t="s">
        <v>1423</v>
      </c>
      <c r="N184" s="252">
        <v>1093535.2453846</v>
      </c>
      <c r="O184" s="249" t="s">
        <v>3067</v>
      </c>
    </row>
    <row r="185" spans="1:15" x14ac:dyDescent="0.25">
      <c r="A185" s="249" t="s">
        <v>259</v>
      </c>
      <c r="B185" s="250" t="s">
        <v>0</v>
      </c>
      <c r="C185" s="250" t="s">
        <v>260</v>
      </c>
      <c r="D185" s="250" t="s">
        <v>37</v>
      </c>
      <c r="E185" s="251" t="s">
        <v>14</v>
      </c>
      <c r="F185" s="249" t="s">
        <v>3068</v>
      </c>
      <c r="G185" s="249" t="s">
        <v>1157</v>
      </c>
      <c r="H185" s="249" t="s">
        <v>3069</v>
      </c>
      <c r="I185" s="249" t="s">
        <v>1157</v>
      </c>
      <c r="J185" s="249" t="s">
        <v>3070</v>
      </c>
      <c r="K185" s="249" t="s">
        <v>1157</v>
      </c>
      <c r="L185" s="252">
        <v>163.07455727370601</v>
      </c>
      <c r="M185" s="249" t="s">
        <v>1423</v>
      </c>
      <c r="N185" s="252">
        <v>1093698.3199419</v>
      </c>
      <c r="O185" s="249" t="s">
        <v>1416</v>
      </c>
    </row>
    <row r="186" spans="1:15" ht="25.5" x14ac:dyDescent="0.25">
      <c r="A186" s="249" t="s">
        <v>1426</v>
      </c>
      <c r="B186" s="250" t="s">
        <v>0</v>
      </c>
      <c r="C186" s="250" t="s">
        <v>1427</v>
      </c>
      <c r="D186" s="250" t="s">
        <v>37</v>
      </c>
      <c r="E186" s="251" t="s">
        <v>14</v>
      </c>
      <c r="F186" s="249" t="s">
        <v>3071</v>
      </c>
      <c r="G186" s="249" t="s">
        <v>1157</v>
      </c>
      <c r="H186" s="249" t="s">
        <v>1414</v>
      </c>
      <c r="I186" s="249" t="s">
        <v>1157</v>
      </c>
      <c r="J186" s="249" t="s">
        <v>3072</v>
      </c>
      <c r="K186" s="249" t="s">
        <v>1157</v>
      </c>
      <c r="L186" s="252">
        <v>161.09363711021399</v>
      </c>
      <c r="M186" s="249" t="s">
        <v>1423</v>
      </c>
      <c r="N186" s="252">
        <v>1093859.4135789999</v>
      </c>
      <c r="O186" s="249" t="s">
        <v>1417</v>
      </c>
    </row>
    <row r="187" spans="1:15" x14ac:dyDescent="0.25">
      <c r="A187" s="249" t="s">
        <v>1359</v>
      </c>
      <c r="B187" s="250" t="s">
        <v>0</v>
      </c>
      <c r="C187" s="250" t="s">
        <v>1360</v>
      </c>
      <c r="D187" s="250" t="s">
        <v>37</v>
      </c>
      <c r="E187" s="251" t="s">
        <v>44</v>
      </c>
      <c r="F187" s="249" t="s">
        <v>3073</v>
      </c>
      <c r="G187" s="249" t="s">
        <v>1157</v>
      </c>
      <c r="H187" s="249" t="s">
        <v>2261</v>
      </c>
      <c r="I187" s="249" t="s">
        <v>1157</v>
      </c>
      <c r="J187" s="249" t="s">
        <v>3074</v>
      </c>
      <c r="K187" s="249" t="s">
        <v>1157</v>
      </c>
      <c r="L187" s="252">
        <v>159.82412374684628</v>
      </c>
      <c r="M187" s="249" t="s">
        <v>1423</v>
      </c>
      <c r="N187" s="252">
        <v>1094019.2377028</v>
      </c>
      <c r="O187" s="249" t="s">
        <v>1419</v>
      </c>
    </row>
    <row r="188" spans="1:15" x14ac:dyDescent="0.25">
      <c r="A188" s="249" t="s">
        <v>1254</v>
      </c>
      <c r="B188" s="250" t="s">
        <v>0</v>
      </c>
      <c r="C188" s="250" t="s">
        <v>1255</v>
      </c>
      <c r="D188" s="250" t="s">
        <v>37</v>
      </c>
      <c r="E188" s="251" t="s">
        <v>13</v>
      </c>
      <c r="F188" s="249" t="s">
        <v>3075</v>
      </c>
      <c r="G188" s="249" t="s">
        <v>1157</v>
      </c>
      <c r="H188" s="249" t="s">
        <v>3076</v>
      </c>
      <c r="I188" s="249" t="s">
        <v>1157</v>
      </c>
      <c r="J188" s="249" t="s">
        <v>3077</v>
      </c>
      <c r="K188" s="249" t="s">
        <v>1157</v>
      </c>
      <c r="L188" s="252">
        <v>153.93590533534012</v>
      </c>
      <c r="M188" s="249" t="s">
        <v>1423</v>
      </c>
      <c r="N188" s="252">
        <v>1094173.1736081</v>
      </c>
      <c r="O188" s="249" t="s">
        <v>1420</v>
      </c>
    </row>
    <row r="189" spans="1:15" ht="25.5" x14ac:dyDescent="0.25">
      <c r="A189" s="249" t="s">
        <v>1334</v>
      </c>
      <c r="B189" s="250" t="s">
        <v>0</v>
      </c>
      <c r="C189" s="250" t="s">
        <v>1335</v>
      </c>
      <c r="D189" s="250" t="s">
        <v>37</v>
      </c>
      <c r="E189" s="251" t="s">
        <v>44</v>
      </c>
      <c r="F189" s="249" t="s">
        <v>3078</v>
      </c>
      <c r="G189" s="249" t="s">
        <v>1157</v>
      </c>
      <c r="H189" s="249" t="s">
        <v>2153</v>
      </c>
      <c r="I189" s="249" t="s">
        <v>1157</v>
      </c>
      <c r="J189" s="249" t="s">
        <v>3079</v>
      </c>
      <c r="K189" s="249" t="s">
        <v>1157</v>
      </c>
      <c r="L189" s="252">
        <v>152.13500011356058</v>
      </c>
      <c r="M189" s="249" t="s">
        <v>1423</v>
      </c>
      <c r="N189" s="252">
        <v>1094325.3086081999</v>
      </c>
      <c r="O189" s="249" t="s">
        <v>1963</v>
      </c>
    </row>
    <row r="190" spans="1:15" ht="38.25" x14ac:dyDescent="0.25">
      <c r="A190" s="249" t="s">
        <v>1953</v>
      </c>
      <c r="B190" s="250" t="s">
        <v>0</v>
      </c>
      <c r="C190" s="250" t="s">
        <v>1954</v>
      </c>
      <c r="D190" s="250" t="s">
        <v>37</v>
      </c>
      <c r="E190" s="251" t="s">
        <v>241</v>
      </c>
      <c r="F190" s="249" t="s">
        <v>2942</v>
      </c>
      <c r="G190" s="249" t="s">
        <v>1157</v>
      </c>
      <c r="H190" s="249" t="s">
        <v>3080</v>
      </c>
      <c r="I190" s="249" t="s">
        <v>1157</v>
      </c>
      <c r="J190" s="249" t="s">
        <v>3081</v>
      </c>
      <c r="K190" s="249" t="s">
        <v>1157</v>
      </c>
      <c r="L190" s="252">
        <v>150.4621778378397</v>
      </c>
      <c r="M190" s="249" t="s">
        <v>1423</v>
      </c>
      <c r="N190" s="252">
        <v>1094475.770786</v>
      </c>
      <c r="O190" s="249" t="s">
        <v>1424</v>
      </c>
    </row>
    <row r="191" spans="1:15" ht="25.5" x14ac:dyDescent="0.25">
      <c r="A191" s="249" t="s">
        <v>1364</v>
      </c>
      <c r="B191" s="250" t="s">
        <v>0</v>
      </c>
      <c r="C191" s="250" t="s">
        <v>1365</v>
      </c>
      <c r="D191" s="250" t="s">
        <v>37</v>
      </c>
      <c r="E191" s="251" t="s">
        <v>14</v>
      </c>
      <c r="F191" s="249" t="s">
        <v>2829</v>
      </c>
      <c r="G191" s="249" t="s">
        <v>1157</v>
      </c>
      <c r="H191" s="249" t="s">
        <v>3082</v>
      </c>
      <c r="I191" s="249" t="s">
        <v>1157</v>
      </c>
      <c r="J191" s="249" t="s">
        <v>3083</v>
      </c>
      <c r="K191" s="249" t="s">
        <v>1157</v>
      </c>
      <c r="L191" s="252">
        <v>129.3794535180466</v>
      </c>
      <c r="M191" s="249" t="s">
        <v>1423</v>
      </c>
      <c r="N191" s="252">
        <v>1094605.1502395</v>
      </c>
      <c r="O191" s="249" t="s">
        <v>1966</v>
      </c>
    </row>
    <row r="192" spans="1:15" x14ac:dyDescent="0.25">
      <c r="A192" s="249" t="s">
        <v>1377</v>
      </c>
      <c r="B192" s="250" t="s">
        <v>0</v>
      </c>
      <c r="C192" s="250" t="s">
        <v>1378</v>
      </c>
      <c r="D192" s="250" t="s">
        <v>37</v>
      </c>
      <c r="E192" s="251" t="s">
        <v>13</v>
      </c>
      <c r="F192" s="249" t="s">
        <v>3084</v>
      </c>
      <c r="G192" s="249" t="s">
        <v>1157</v>
      </c>
      <c r="H192" s="249" t="s">
        <v>1881</v>
      </c>
      <c r="I192" s="249" t="s">
        <v>1157</v>
      </c>
      <c r="J192" s="249" t="s">
        <v>3085</v>
      </c>
      <c r="K192" s="249" t="s">
        <v>1157</v>
      </c>
      <c r="L192" s="252">
        <v>128.6586766182246</v>
      </c>
      <c r="M192" s="249" t="s">
        <v>1423</v>
      </c>
      <c r="N192" s="252">
        <v>1094733.8089161001</v>
      </c>
      <c r="O192" s="249" t="s">
        <v>1425</v>
      </c>
    </row>
    <row r="193" spans="1:15" ht="25.5" x14ac:dyDescent="0.25">
      <c r="A193" s="249" t="s">
        <v>716</v>
      </c>
      <c r="B193" s="250" t="s">
        <v>0</v>
      </c>
      <c r="C193" s="250" t="s">
        <v>717</v>
      </c>
      <c r="D193" s="250" t="s">
        <v>37</v>
      </c>
      <c r="E193" s="251" t="s">
        <v>14</v>
      </c>
      <c r="F193" s="249" t="s">
        <v>3086</v>
      </c>
      <c r="G193" s="249" t="s">
        <v>1157</v>
      </c>
      <c r="H193" s="249" t="s">
        <v>1431</v>
      </c>
      <c r="I193" s="249" t="s">
        <v>1157</v>
      </c>
      <c r="J193" s="249" t="s">
        <v>3087</v>
      </c>
      <c r="K193" s="249" t="s">
        <v>1157</v>
      </c>
      <c r="L193" s="252">
        <v>128.13811552390874</v>
      </c>
      <c r="M193" s="249" t="s">
        <v>1423</v>
      </c>
      <c r="N193" s="252">
        <v>1094861.9470315999</v>
      </c>
      <c r="O193" s="249" t="s">
        <v>1428</v>
      </c>
    </row>
    <row r="194" spans="1:15" x14ac:dyDescent="0.25">
      <c r="A194" s="249" t="s">
        <v>722</v>
      </c>
      <c r="B194" s="250" t="s">
        <v>0</v>
      </c>
      <c r="C194" s="250" t="s">
        <v>723</v>
      </c>
      <c r="D194" s="250" t="s">
        <v>37</v>
      </c>
      <c r="E194" s="251" t="s">
        <v>14</v>
      </c>
      <c r="F194" s="249" t="s">
        <v>3088</v>
      </c>
      <c r="G194" s="249" t="s">
        <v>1157</v>
      </c>
      <c r="H194" s="249" t="s">
        <v>2023</v>
      </c>
      <c r="I194" s="249" t="s">
        <v>1157</v>
      </c>
      <c r="J194" s="249" t="s">
        <v>3089</v>
      </c>
      <c r="K194" s="249" t="s">
        <v>1157</v>
      </c>
      <c r="L194" s="252">
        <v>120.77017388128398</v>
      </c>
      <c r="M194" s="249" t="s">
        <v>1423</v>
      </c>
      <c r="N194" s="252">
        <v>1094982.7172055</v>
      </c>
      <c r="O194" s="249" t="s">
        <v>1432</v>
      </c>
    </row>
    <row r="195" spans="1:15" ht="25.5" x14ac:dyDescent="0.25">
      <c r="A195" s="249" t="s">
        <v>183</v>
      </c>
      <c r="B195" s="250" t="s">
        <v>0</v>
      </c>
      <c r="C195" s="250" t="s">
        <v>184</v>
      </c>
      <c r="D195" s="250" t="s">
        <v>37</v>
      </c>
      <c r="E195" s="251" t="s">
        <v>40</v>
      </c>
      <c r="F195" s="249" t="s">
        <v>3090</v>
      </c>
      <c r="G195" s="249" t="s">
        <v>1157</v>
      </c>
      <c r="H195" s="249" t="s">
        <v>2141</v>
      </c>
      <c r="I195" s="249" t="s">
        <v>1157</v>
      </c>
      <c r="J195" s="249" t="s">
        <v>3091</v>
      </c>
      <c r="K195" s="249" t="s">
        <v>1157</v>
      </c>
      <c r="L195" s="252">
        <v>120.01381182548617</v>
      </c>
      <c r="M195" s="249" t="s">
        <v>1423</v>
      </c>
      <c r="N195" s="252">
        <v>1095102.7310172999</v>
      </c>
      <c r="O195" s="249" t="s">
        <v>1967</v>
      </c>
    </row>
    <row r="196" spans="1:15" ht="25.5" x14ac:dyDescent="0.25">
      <c r="A196" s="249" t="s">
        <v>1382</v>
      </c>
      <c r="B196" s="250" t="s">
        <v>0</v>
      </c>
      <c r="C196" s="250" t="s">
        <v>1383</v>
      </c>
      <c r="D196" s="250" t="s">
        <v>37</v>
      </c>
      <c r="E196" s="251" t="s">
        <v>14</v>
      </c>
      <c r="F196" s="249" t="s">
        <v>3092</v>
      </c>
      <c r="G196" s="249" t="s">
        <v>1157</v>
      </c>
      <c r="H196" s="249" t="s">
        <v>2096</v>
      </c>
      <c r="I196" s="249" t="s">
        <v>1157</v>
      </c>
      <c r="J196" s="249" t="s">
        <v>3093</v>
      </c>
      <c r="K196" s="249" t="s">
        <v>1157</v>
      </c>
      <c r="L196" s="252">
        <v>119.92926749815832</v>
      </c>
      <c r="M196" s="249" t="s">
        <v>1423</v>
      </c>
      <c r="N196" s="252">
        <v>1095222.6602848</v>
      </c>
      <c r="O196" s="249" t="s">
        <v>1435</v>
      </c>
    </row>
    <row r="197" spans="1:15" ht="38.25" x14ac:dyDescent="0.25">
      <c r="A197" s="249" t="s">
        <v>1959</v>
      </c>
      <c r="B197" s="250" t="s">
        <v>0</v>
      </c>
      <c r="C197" s="250" t="s">
        <v>1960</v>
      </c>
      <c r="D197" s="250" t="s">
        <v>37</v>
      </c>
      <c r="E197" s="251" t="s">
        <v>14</v>
      </c>
      <c r="F197" s="249" t="s">
        <v>2733</v>
      </c>
      <c r="G197" s="249" t="s">
        <v>1157</v>
      </c>
      <c r="H197" s="249" t="s">
        <v>3094</v>
      </c>
      <c r="I197" s="249" t="s">
        <v>1157</v>
      </c>
      <c r="J197" s="249" t="s">
        <v>3095</v>
      </c>
      <c r="K197" s="249" t="s">
        <v>1157</v>
      </c>
      <c r="L197" s="252">
        <v>116.58566354620633</v>
      </c>
      <c r="M197" s="249" t="s">
        <v>1423</v>
      </c>
      <c r="N197" s="252">
        <v>1095339.2459484001</v>
      </c>
      <c r="O197" s="249" t="s">
        <v>1436</v>
      </c>
    </row>
    <row r="198" spans="1:15" ht="25.5" x14ac:dyDescent="0.25">
      <c r="A198" s="249" t="s">
        <v>1961</v>
      </c>
      <c r="B198" s="250" t="s">
        <v>0</v>
      </c>
      <c r="C198" s="250" t="s">
        <v>1962</v>
      </c>
      <c r="D198" s="250" t="s">
        <v>37</v>
      </c>
      <c r="E198" s="251" t="s">
        <v>14</v>
      </c>
      <c r="F198" s="249" t="s">
        <v>2733</v>
      </c>
      <c r="G198" s="249" t="s">
        <v>1157</v>
      </c>
      <c r="H198" s="249" t="s">
        <v>3096</v>
      </c>
      <c r="I198" s="249" t="s">
        <v>1157</v>
      </c>
      <c r="J198" s="249" t="s">
        <v>3097</v>
      </c>
      <c r="K198" s="249" t="s">
        <v>1157</v>
      </c>
      <c r="L198" s="252">
        <v>113.69254515664308</v>
      </c>
      <c r="M198" s="249" t="s">
        <v>1423</v>
      </c>
      <c r="N198" s="252">
        <v>1095452.9384936001</v>
      </c>
      <c r="O198" s="249" t="s">
        <v>1439</v>
      </c>
    </row>
    <row r="199" spans="1:15" x14ac:dyDescent="0.25">
      <c r="A199" s="249" t="s">
        <v>1388</v>
      </c>
      <c r="B199" s="250" t="s">
        <v>0</v>
      </c>
      <c r="C199" s="250" t="s">
        <v>1389</v>
      </c>
      <c r="D199" s="250" t="s">
        <v>37</v>
      </c>
      <c r="E199" s="251" t="s">
        <v>14</v>
      </c>
      <c r="F199" s="249" t="s">
        <v>2707</v>
      </c>
      <c r="G199" s="249" t="s">
        <v>1157</v>
      </c>
      <c r="H199" s="249" t="s">
        <v>3098</v>
      </c>
      <c r="I199" s="249" t="s">
        <v>1157</v>
      </c>
      <c r="J199" s="249" t="s">
        <v>3099</v>
      </c>
      <c r="K199" s="249" t="s">
        <v>1157</v>
      </c>
      <c r="L199" s="252">
        <v>110.57918938102311</v>
      </c>
      <c r="M199" s="249" t="s">
        <v>1423</v>
      </c>
      <c r="N199" s="252">
        <v>1095563.5176830001</v>
      </c>
      <c r="O199" s="249" t="s">
        <v>1972</v>
      </c>
    </row>
    <row r="200" spans="1:15" x14ac:dyDescent="0.25">
      <c r="A200" s="249" t="s">
        <v>563</v>
      </c>
      <c r="B200" s="250" t="s">
        <v>0</v>
      </c>
      <c r="C200" s="250" t="s">
        <v>1354</v>
      </c>
      <c r="D200" s="250" t="s">
        <v>37</v>
      </c>
      <c r="E200" s="251" t="s">
        <v>14</v>
      </c>
      <c r="F200" s="249" t="s">
        <v>3100</v>
      </c>
      <c r="G200" s="249" t="s">
        <v>1157</v>
      </c>
      <c r="H200" s="249" t="s">
        <v>2131</v>
      </c>
      <c r="I200" s="249" t="s">
        <v>1157</v>
      </c>
      <c r="J200" s="249" t="s">
        <v>3101</v>
      </c>
      <c r="K200" s="249" t="s">
        <v>1157</v>
      </c>
      <c r="L200" s="252">
        <v>110.15873618946029</v>
      </c>
      <c r="M200" s="249" t="s">
        <v>1423</v>
      </c>
      <c r="N200" s="252">
        <v>1095673.6764191999</v>
      </c>
      <c r="O200" s="249" t="s">
        <v>1442</v>
      </c>
    </row>
    <row r="201" spans="1:15" ht="38.25" x14ac:dyDescent="0.25">
      <c r="A201" s="249" t="s">
        <v>1346</v>
      </c>
      <c r="B201" s="250" t="s">
        <v>105</v>
      </c>
      <c r="C201" s="250" t="s">
        <v>1347</v>
      </c>
      <c r="D201" s="250" t="s">
        <v>37</v>
      </c>
      <c r="E201" s="251" t="s">
        <v>823</v>
      </c>
      <c r="F201" s="249" t="s">
        <v>3102</v>
      </c>
      <c r="G201" s="249" t="s">
        <v>1157</v>
      </c>
      <c r="H201" s="249" t="s">
        <v>2021</v>
      </c>
      <c r="I201" s="249" t="s">
        <v>1157</v>
      </c>
      <c r="J201" s="249" t="s">
        <v>3103</v>
      </c>
      <c r="K201" s="249" t="s">
        <v>1157</v>
      </c>
      <c r="L201" s="252">
        <v>106.47376428912038</v>
      </c>
      <c r="M201" s="249" t="s">
        <v>1423</v>
      </c>
      <c r="N201" s="252">
        <v>1095780.1501835</v>
      </c>
      <c r="O201" s="249" t="s">
        <v>1443</v>
      </c>
    </row>
    <row r="202" spans="1:15" ht="38.25" x14ac:dyDescent="0.25">
      <c r="A202" s="249" t="s">
        <v>1964</v>
      </c>
      <c r="B202" s="250" t="s">
        <v>0</v>
      </c>
      <c r="C202" s="250" t="s">
        <v>1965</v>
      </c>
      <c r="D202" s="250" t="s">
        <v>37</v>
      </c>
      <c r="E202" s="251" t="s">
        <v>14</v>
      </c>
      <c r="F202" s="249" t="s">
        <v>2942</v>
      </c>
      <c r="G202" s="249" t="s">
        <v>1157</v>
      </c>
      <c r="H202" s="249" t="s">
        <v>3104</v>
      </c>
      <c r="I202" s="249" t="s">
        <v>1157</v>
      </c>
      <c r="J202" s="249" t="s">
        <v>3105</v>
      </c>
      <c r="K202" s="249" t="s">
        <v>1157</v>
      </c>
      <c r="L202" s="252">
        <v>101.0589278292077</v>
      </c>
      <c r="M202" s="249" t="s">
        <v>1423</v>
      </c>
      <c r="N202" s="252">
        <v>1095881.2091113001</v>
      </c>
      <c r="O202" s="249" t="s">
        <v>1446</v>
      </c>
    </row>
    <row r="203" spans="1:15" x14ac:dyDescent="0.25">
      <c r="A203" s="249" t="s">
        <v>1459</v>
      </c>
      <c r="B203" s="250" t="s">
        <v>0</v>
      </c>
      <c r="C203" s="250" t="s">
        <v>1460</v>
      </c>
      <c r="D203" s="250" t="s">
        <v>37</v>
      </c>
      <c r="E203" s="251" t="s">
        <v>57</v>
      </c>
      <c r="F203" s="249" t="s">
        <v>3106</v>
      </c>
      <c r="G203" s="249" t="s">
        <v>1157</v>
      </c>
      <c r="H203" s="249" t="s">
        <v>3107</v>
      </c>
      <c r="I203" s="249" t="s">
        <v>1157</v>
      </c>
      <c r="J203" s="249" t="s">
        <v>3108</v>
      </c>
      <c r="K203" s="249" t="s">
        <v>1157</v>
      </c>
      <c r="L203" s="252">
        <v>100.31266746166089</v>
      </c>
      <c r="M203" s="249" t="s">
        <v>1423</v>
      </c>
      <c r="N203" s="252">
        <v>1095981.5217788001</v>
      </c>
      <c r="O203" s="249" t="s">
        <v>1449</v>
      </c>
    </row>
    <row r="204" spans="1:15" ht="25.5" x14ac:dyDescent="0.25">
      <c r="A204" s="249" t="s">
        <v>1393</v>
      </c>
      <c r="B204" s="250" t="s">
        <v>0</v>
      </c>
      <c r="C204" s="250" t="s">
        <v>1394</v>
      </c>
      <c r="D204" s="250" t="s">
        <v>37</v>
      </c>
      <c r="E204" s="251" t="s">
        <v>14</v>
      </c>
      <c r="F204" s="249" t="s">
        <v>2847</v>
      </c>
      <c r="G204" s="249" t="s">
        <v>1157</v>
      </c>
      <c r="H204" s="249" t="s">
        <v>1884</v>
      </c>
      <c r="I204" s="249" t="s">
        <v>1157</v>
      </c>
      <c r="J204" s="249" t="s">
        <v>3109</v>
      </c>
      <c r="K204" s="249" t="s">
        <v>1157</v>
      </c>
      <c r="L204" s="252">
        <v>96.984536187158412</v>
      </c>
      <c r="M204" s="249" t="s">
        <v>1423</v>
      </c>
      <c r="N204" s="252">
        <v>1096078.5063149999</v>
      </c>
      <c r="O204" s="249" t="s">
        <v>1452</v>
      </c>
    </row>
    <row r="205" spans="1:15" ht="25.5" x14ac:dyDescent="0.25">
      <c r="A205" s="249" t="s">
        <v>578</v>
      </c>
      <c r="B205" s="250" t="s">
        <v>0</v>
      </c>
      <c r="C205" s="250" t="s">
        <v>579</v>
      </c>
      <c r="D205" s="250" t="s">
        <v>39</v>
      </c>
      <c r="E205" s="251" t="s">
        <v>40</v>
      </c>
      <c r="F205" s="249" t="s">
        <v>3110</v>
      </c>
      <c r="G205" s="249" t="s">
        <v>1157</v>
      </c>
      <c r="H205" s="249" t="s">
        <v>1159</v>
      </c>
      <c r="I205" s="249" t="s">
        <v>1157</v>
      </c>
      <c r="J205" s="249" t="s">
        <v>3111</v>
      </c>
      <c r="K205" s="249" t="s">
        <v>1157</v>
      </c>
      <c r="L205" s="252">
        <v>96.937638657977274</v>
      </c>
      <c r="M205" s="249" t="s">
        <v>1423</v>
      </c>
      <c r="N205" s="252">
        <v>1096175.4439536999</v>
      </c>
      <c r="O205" s="249" t="s">
        <v>1976</v>
      </c>
    </row>
    <row r="206" spans="1:15" x14ac:dyDescent="0.25">
      <c r="A206" s="249" t="s">
        <v>248</v>
      </c>
      <c r="B206" s="250" t="s">
        <v>0</v>
      </c>
      <c r="C206" s="250" t="s">
        <v>249</v>
      </c>
      <c r="D206" s="250" t="s">
        <v>37</v>
      </c>
      <c r="E206" s="251" t="s">
        <v>14</v>
      </c>
      <c r="F206" s="249" t="s">
        <v>3112</v>
      </c>
      <c r="G206" s="249" t="s">
        <v>1157</v>
      </c>
      <c r="H206" s="249" t="s">
        <v>3113</v>
      </c>
      <c r="I206" s="249" t="s">
        <v>1157</v>
      </c>
      <c r="J206" s="249" t="s">
        <v>3114</v>
      </c>
      <c r="K206" s="249" t="s">
        <v>1157</v>
      </c>
      <c r="L206" s="252">
        <v>96.780749532761106</v>
      </c>
      <c r="M206" s="249" t="s">
        <v>1423</v>
      </c>
      <c r="N206" s="252">
        <v>1096272.2247031999</v>
      </c>
      <c r="O206" s="249" t="s">
        <v>1453</v>
      </c>
    </row>
    <row r="207" spans="1:15" x14ac:dyDescent="0.25">
      <c r="A207" s="249" t="s">
        <v>692</v>
      </c>
      <c r="B207" s="250" t="s">
        <v>0</v>
      </c>
      <c r="C207" s="250" t="s">
        <v>693</v>
      </c>
      <c r="D207" s="250" t="s">
        <v>37</v>
      </c>
      <c r="E207" s="251" t="s">
        <v>14</v>
      </c>
      <c r="F207" s="249" t="s">
        <v>2733</v>
      </c>
      <c r="G207" s="249" t="s">
        <v>1157</v>
      </c>
      <c r="H207" s="249" t="s">
        <v>3115</v>
      </c>
      <c r="I207" s="249" t="s">
        <v>1157</v>
      </c>
      <c r="J207" s="249" t="s">
        <v>3116</v>
      </c>
      <c r="K207" s="249" t="s">
        <v>1157</v>
      </c>
      <c r="L207" s="252">
        <v>96.453964302567229</v>
      </c>
      <c r="M207" s="249" t="s">
        <v>1423</v>
      </c>
      <c r="N207" s="252">
        <v>1096368.6786674999</v>
      </c>
      <c r="O207" s="249" t="s">
        <v>1455</v>
      </c>
    </row>
    <row r="208" spans="1:15" ht="25.5" x14ac:dyDescent="0.25">
      <c r="A208" s="249" t="s">
        <v>1968</v>
      </c>
      <c r="B208" s="250" t="s">
        <v>0</v>
      </c>
      <c r="C208" s="250" t="s">
        <v>1969</v>
      </c>
      <c r="D208" s="250" t="s">
        <v>37</v>
      </c>
      <c r="E208" s="251" t="s">
        <v>14</v>
      </c>
      <c r="F208" s="249" t="s">
        <v>2733</v>
      </c>
      <c r="G208" s="249" t="s">
        <v>1157</v>
      </c>
      <c r="H208" s="249" t="s">
        <v>3117</v>
      </c>
      <c r="I208" s="249" t="s">
        <v>1157</v>
      </c>
      <c r="J208" s="249" t="s">
        <v>3118</v>
      </c>
      <c r="K208" s="249" t="s">
        <v>1157</v>
      </c>
      <c r="L208" s="252">
        <v>93.170425092267067</v>
      </c>
      <c r="M208" s="249" t="s">
        <v>1423</v>
      </c>
      <c r="N208" s="252">
        <v>1096461.8490925999</v>
      </c>
      <c r="O208" s="249" t="s">
        <v>1458</v>
      </c>
    </row>
    <row r="209" spans="1:15" x14ac:dyDescent="0.25">
      <c r="A209" s="249" t="s">
        <v>1369</v>
      </c>
      <c r="B209" s="250" t="s">
        <v>0</v>
      </c>
      <c r="C209" s="250" t="s">
        <v>1370</v>
      </c>
      <c r="D209" s="250" t="s">
        <v>37</v>
      </c>
      <c r="E209" s="251" t="s">
        <v>14</v>
      </c>
      <c r="F209" s="249" t="s">
        <v>3088</v>
      </c>
      <c r="G209" s="249" t="s">
        <v>1157</v>
      </c>
      <c r="H209" s="249" t="s">
        <v>1995</v>
      </c>
      <c r="I209" s="249" t="s">
        <v>1157</v>
      </c>
      <c r="J209" s="249" t="s">
        <v>3119</v>
      </c>
      <c r="K209" s="249" t="s">
        <v>1157</v>
      </c>
      <c r="L209" s="252">
        <v>90.177198799950773</v>
      </c>
      <c r="M209" s="249" t="s">
        <v>1423</v>
      </c>
      <c r="N209" s="252">
        <v>1096552.0262914</v>
      </c>
      <c r="O209" s="249" t="s">
        <v>1458</v>
      </c>
    </row>
    <row r="210" spans="1:15" ht="38.25" x14ac:dyDescent="0.25">
      <c r="A210" s="249" t="s">
        <v>1970</v>
      </c>
      <c r="B210" s="250" t="s">
        <v>0</v>
      </c>
      <c r="C210" s="250" t="s">
        <v>1971</v>
      </c>
      <c r="D210" s="250" t="s">
        <v>37</v>
      </c>
      <c r="E210" s="251" t="s">
        <v>13</v>
      </c>
      <c r="F210" s="249" t="s">
        <v>3120</v>
      </c>
      <c r="G210" s="249" t="s">
        <v>1157</v>
      </c>
      <c r="H210" s="249" t="s">
        <v>3121</v>
      </c>
      <c r="I210" s="249" t="s">
        <v>1157</v>
      </c>
      <c r="J210" s="249" t="s">
        <v>1133</v>
      </c>
      <c r="K210" s="249" t="s">
        <v>1157</v>
      </c>
      <c r="L210" s="252">
        <v>89.317472131107536</v>
      </c>
      <c r="M210" s="249" t="s">
        <v>1423</v>
      </c>
      <c r="N210" s="252">
        <v>1096641.3437635</v>
      </c>
      <c r="O210" s="249" t="s">
        <v>1461</v>
      </c>
    </row>
    <row r="211" spans="1:15" x14ac:dyDescent="0.25">
      <c r="A211" s="249" t="s">
        <v>1344</v>
      </c>
      <c r="B211" s="250" t="s">
        <v>0</v>
      </c>
      <c r="C211" s="250" t="s">
        <v>1345</v>
      </c>
      <c r="D211" s="250" t="s">
        <v>37</v>
      </c>
      <c r="E211" s="251" t="s">
        <v>14</v>
      </c>
      <c r="F211" s="249" t="s">
        <v>3122</v>
      </c>
      <c r="G211" s="249" t="s">
        <v>1157</v>
      </c>
      <c r="H211" s="249" t="s">
        <v>1151</v>
      </c>
      <c r="I211" s="249" t="s">
        <v>1157</v>
      </c>
      <c r="J211" s="249" t="s">
        <v>3123</v>
      </c>
      <c r="K211" s="249" t="s">
        <v>1157</v>
      </c>
      <c r="L211" s="252">
        <v>88.551035215976668</v>
      </c>
      <c r="M211" s="249" t="s">
        <v>1423</v>
      </c>
      <c r="N211" s="252">
        <v>1096729.8947987</v>
      </c>
      <c r="O211" s="249" t="s">
        <v>1463</v>
      </c>
    </row>
    <row r="212" spans="1:15" x14ac:dyDescent="0.25">
      <c r="A212" s="249" t="s">
        <v>564</v>
      </c>
      <c r="B212" s="250" t="s">
        <v>0</v>
      </c>
      <c r="C212" s="250" t="s">
        <v>565</v>
      </c>
      <c r="D212" s="250" t="s">
        <v>37</v>
      </c>
      <c r="E212" s="251" t="s">
        <v>418</v>
      </c>
      <c r="F212" s="249" t="s">
        <v>3124</v>
      </c>
      <c r="G212" s="249" t="s">
        <v>1157</v>
      </c>
      <c r="H212" s="249" t="s">
        <v>3125</v>
      </c>
      <c r="I212" s="249" t="s">
        <v>1157</v>
      </c>
      <c r="J212" s="249" t="s">
        <v>3126</v>
      </c>
      <c r="K212" s="249" t="s">
        <v>1157</v>
      </c>
      <c r="L212" s="252">
        <v>86.991571685621508</v>
      </c>
      <c r="M212" s="249" t="s">
        <v>1423</v>
      </c>
      <c r="N212" s="252">
        <v>1096816.8863704</v>
      </c>
      <c r="O212" s="249" t="s">
        <v>1466</v>
      </c>
    </row>
    <row r="213" spans="1:15" x14ac:dyDescent="0.25">
      <c r="A213" s="249" t="s">
        <v>556</v>
      </c>
      <c r="B213" s="250" t="s">
        <v>0</v>
      </c>
      <c r="C213" s="250" t="s">
        <v>557</v>
      </c>
      <c r="D213" s="250" t="s">
        <v>37</v>
      </c>
      <c r="E213" s="251" t="s">
        <v>57</v>
      </c>
      <c r="F213" s="249" t="s">
        <v>3127</v>
      </c>
      <c r="G213" s="249" t="s">
        <v>1157</v>
      </c>
      <c r="H213" s="249" t="s">
        <v>1462</v>
      </c>
      <c r="I213" s="249" t="s">
        <v>1157</v>
      </c>
      <c r="J213" s="249" t="s">
        <v>3128</v>
      </c>
      <c r="K213" s="249" t="s">
        <v>1157</v>
      </c>
      <c r="L213" s="252">
        <v>85.94181693225481</v>
      </c>
      <c r="M213" s="249" t="s">
        <v>1423</v>
      </c>
      <c r="N213" s="252">
        <v>1096902.8281872999</v>
      </c>
      <c r="O213" s="249" t="s">
        <v>1469</v>
      </c>
    </row>
    <row r="214" spans="1:15" x14ac:dyDescent="0.25">
      <c r="A214" s="249" t="s">
        <v>426</v>
      </c>
      <c r="B214" s="250" t="s">
        <v>0</v>
      </c>
      <c r="C214" s="250" t="s">
        <v>427</v>
      </c>
      <c r="D214" s="250" t="s">
        <v>37</v>
      </c>
      <c r="E214" s="251" t="s">
        <v>14</v>
      </c>
      <c r="F214" s="249" t="s">
        <v>3007</v>
      </c>
      <c r="G214" s="249" t="s">
        <v>1157</v>
      </c>
      <c r="H214" s="249" t="s">
        <v>2086</v>
      </c>
      <c r="I214" s="249" t="s">
        <v>1157</v>
      </c>
      <c r="J214" s="249" t="s">
        <v>3129</v>
      </c>
      <c r="K214" s="249" t="s">
        <v>1157</v>
      </c>
      <c r="L214" s="252">
        <v>85.782461869091705</v>
      </c>
      <c r="M214" s="249" t="s">
        <v>1423</v>
      </c>
      <c r="N214" s="252">
        <v>1096988.6106491999</v>
      </c>
      <c r="O214" s="249" t="s">
        <v>1469</v>
      </c>
    </row>
    <row r="215" spans="1:15" ht="51" x14ac:dyDescent="0.25">
      <c r="A215" s="249" t="s">
        <v>1973</v>
      </c>
      <c r="B215" s="250" t="s">
        <v>0</v>
      </c>
      <c r="C215" s="250" t="s">
        <v>1974</v>
      </c>
      <c r="D215" s="250" t="s">
        <v>37</v>
      </c>
      <c r="E215" s="251" t="s">
        <v>1975</v>
      </c>
      <c r="F215" s="249" t="s">
        <v>2733</v>
      </c>
      <c r="G215" s="249" t="s">
        <v>1157</v>
      </c>
      <c r="H215" s="249" t="s">
        <v>3130</v>
      </c>
      <c r="I215" s="249" t="s">
        <v>1157</v>
      </c>
      <c r="J215" s="249" t="s">
        <v>3131</v>
      </c>
      <c r="K215" s="249" t="s">
        <v>1157</v>
      </c>
      <c r="L215" s="252">
        <v>85.201836033123996</v>
      </c>
      <c r="M215" s="249" t="s">
        <v>1423</v>
      </c>
      <c r="N215" s="252">
        <v>1097073.8124851999</v>
      </c>
      <c r="O215" s="249" t="s">
        <v>1470</v>
      </c>
    </row>
    <row r="216" spans="1:15" x14ac:dyDescent="0.25">
      <c r="A216" s="249" t="s">
        <v>696</v>
      </c>
      <c r="B216" s="250" t="s">
        <v>0</v>
      </c>
      <c r="C216" s="250" t="s">
        <v>697</v>
      </c>
      <c r="D216" s="250" t="s">
        <v>37</v>
      </c>
      <c r="E216" s="251" t="s">
        <v>57</v>
      </c>
      <c r="F216" s="249" t="s">
        <v>3132</v>
      </c>
      <c r="G216" s="249" t="s">
        <v>1157</v>
      </c>
      <c r="H216" s="249" t="s">
        <v>2532</v>
      </c>
      <c r="I216" s="249" t="s">
        <v>1157</v>
      </c>
      <c r="J216" s="249" t="s">
        <v>3133</v>
      </c>
      <c r="K216" s="249" t="s">
        <v>1157</v>
      </c>
      <c r="L216" s="252">
        <v>81.717264136831261</v>
      </c>
      <c r="M216" s="249" t="s">
        <v>1423</v>
      </c>
      <c r="N216" s="252">
        <v>1097155.5297493001</v>
      </c>
      <c r="O216" s="249" t="s">
        <v>1473</v>
      </c>
    </row>
    <row r="217" spans="1:15" x14ac:dyDescent="0.25">
      <c r="A217" s="249" t="s">
        <v>100</v>
      </c>
      <c r="B217" s="250" t="s">
        <v>0</v>
      </c>
      <c r="C217" s="250" t="s">
        <v>101</v>
      </c>
      <c r="D217" s="250" t="s">
        <v>1505</v>
      </c>
      <c r="E217" s="251" t="s">
        <v>234</v>
      </c>
      <c r="F217" s="249" t="s">
        <v>3134</v>
      </c>
      <c r="G217" s="249" t="s">
        <v>1157</v>
      </c>
      <c r="H217" s="249" t="s">
        <v>2090</v>
      </c>
      <c r="I217" s="249" t="s">
        <v>1157</v>
      </c>
      <c r="J217" s="249" t="s">
        <v>3135</v>
      </c>
      <c r="K217" s="249" t="s">
        <v>1157</v>
      </c>
      <c r="L217" s="252">
        <v>79.604538907339659</v>
      </c>
      <c r="M217" s="249" t="s">
        <v>1423</v>
      </c>
      <c r="N217" s="252">
        <v>1097235.1342881999</v>
      </c>
      <c r="O217" s="249" t="s">
        <v>1474</v>
      </c>
    </row>
    <row r="218" spans="1:15" ht="25.5" x14ac:dyDescent="0.25">
      <c r="A218" s="249" t="s">
        <v>329</v>
      </c>
      <c r="B218" s="250" t="s">
        <v>0</v>
      </c>
      <c r="C218" s="250" t="s">
        <v>330</v>
      </c>
      <c r="D218" s="250" t="s">
        <v>37</v>
      </c>
      <c r="E218" s="251" t="s">
        <v>14</v>
      </c>
      <c r="F218" s="249" t="s">
        <v>3136</v>
      </c>
      <c r="G218" s="249" t="s">
        <v>1157</v>
      </c>
      <c r="H218" s="249" t="s">
        <v>3137</v>
      </c>
      <c r="I218" s="249" t="s">
        <v>1157</v>
      </c>
      <c r="J218" s="249" t="s">
        <v>3138</v>
      </c>
      <c r="K218" s="249" t="s">
        <v>1157</v>
      </c>
      <c r="L218" s="252">
        <v>77.203014387349498</v>
      </c>
      <c r="M218" s="249" t="s">
        <v>1423</v>
      </c>
      <c r="N218" s="252">
        <v>1097312.3373026</v>
      </c>
      <c r="O218" s="249" t="s">
        <v>1474</v>
      </c>
    </row>
    <row r="219" spans="1:15" ht="63.75" x14ac:dyDescent="0.25">
      <c r="A219" s="249" t="s">
        <v>704</v>
      </c>
      <c r="B219" s="250" t="s">
        <v>0</v>
      </c>
      <c r="C219" s="250" t="s">
        <v>705</v>
      </c>
      <c r="D219" s="250" t="s">
        <v>71</v>
      </c>
      <c r="E219" s="251" t="s">
        <v>14</v>
      </c>
      <c r="F219" s="249" t="s">
        <v>3139</v>
      </c>
      <c r="G219" s="249" t="s">
        <v>1157</v>
      </c>
      <c r="H219" s="249" t="s">
        <v>3140</v>
      </c>
      <c r="I219" s="249" t="s">
        <v>1157</v>
      </c>
      <c r="J219" s="249" t="s">
        <v>3141</v>
      </c>
      <c r="K219" s="249" t="s">
        <v>1157</v>
      </c>
      <c r="L219" s="252">
        <v>76.358430119963032</v>
      </c>
      <c r="M219" s="249" t="s">
        <v>1423</v>
      </c>
      <c r="N219" s="252">
        <v>1097388.6957326999</v>
      </c>
      <c r="O219" s="249" t="s">
        <v>1475</v>
      </c>
    </row>
    <row r="220" spans="1:15" x14ac:dyDescent="0.25">
      <c r="A220" s="249" t="s">
        <v>1310</v>
      </c>
      <c r="B220" s="250" t="s">
        <v>0</v>
      </c>
      <c r="C220" s="250" t="s">
        <v>1311</v>
      </c>
      <c r="D220" s="250" t="s">
        <v>37</v>
      </c>
      <c r="E220" s="251" t="s">
        <v>14</v>
      </c>
      <c r="F220" s="249" t="s">
        <v>3092</v>
      </c>
      <c r="G220" s="249" t="s">
        <v>1157</v>
      </c>
      <c r="H220" s="249" t="s">
        <v>3142</v>
      </c>
      <c r="I220" s="249" t="s">
        <v>1157</v>
      </c>
      <c r="J220" s="249" t="s">
        <v>3143</v>
      </c>
      <c r="K220" s="249" t="s">
        <v>1157</v>
      </c>
      <c r="L220" s="252">
        <v>74.380171745518894</v>
      </c>
      <c r="M220" s="249" t="s">
        <v>1423</v>
      </c>
      <c r="N220" s="252">
        <v>1097463.0759045</v>
      </c>
      <c r="O220" s="249" t="s">
        <v>1477</v>
      </c>
    </row>
    <row r="221" spans="1:15" x14ac:dyDescent="0.25">
      <c r="A221" s="249" t="s">
        <v>1495</v>
      </c>
      <c r="B221" s="250" t="s">
        <v>0</v>
      </c>
      <c r="C221" s="250" t="s">
        <v>1496</v>
      </c>
      <c r="D221" s="250" t="s">
        <v>37</v>
      </c>
      <c r="E221" s="251" t="s">
        <v>44</v>
      </c>
      <c r="F221" s="249" t="s">
        <v>3144</v>
      </c>
      <c r="G221" s="249" t="s">
        <v>1157</v>
      </c>
      <c r="H221" s="249" t="s">
        <v>3145</v>
      </c>
      <c r="I221" s="249" t="s">
        <v>1157</v>
      </c>
      <c r="J221" s="249" t="s">
        <v>3146</v>
      </c>
      <c r="K221" s="249" t="s">
        <v>1157</v>
      </c>
      <c r="L221" s="252">
        <v>73.389311732701387</v>
      </c>
      <c r="M221" s="249" t="s">
        <v>1423</v>
      </c>
      <c r="N221" s="252">
        <v>1097536.4652162001</v>
      </c>
      <c r="O221" s="249" t="s">
        <v>1477</v>
      </c>
    </row>
    <row r="222" spans="1:15" x14ac:dyDescent="0.25">
      <c r="A222" s="249" t="s">
        <v>572</v>
      </c>
      <c r="B222" s="250" t="s">
        <v>0</v>
      </c>
      <c r="C222" s="250" t="s">
        <v>573</v>
      </c>
      <c r="D222" s="250" t="s">
        <v>37</v>
      </c>
      <c r="E222" s="251" t="s">
        <v>44</v>
      </c>
      <c r="F222" s="249" t="s">
        <v>3147</v>
      </c>
      <c r="G222" s="249" t="s">
        <v>1157</v>
      </c>
      <c r="H222" s="249" t="s">
        <v>3148</v>
      </c>
      <c r="I222" s="249" t="s">
        <v>1157</v>
      </c>
      <c r="J222" s="249" t="s">
        <v>3149</v>
      </c>
      <c r="K222" s="249" t="s">
        <v>1157</v>
      </c>
      <c r="L222" s="252">
        <v>72.516957742316734</v>
      </c>
      <c r="M222" s="249" t="s">
        <v>1423</v>
      </c>
      <c r="N222" s="252">
        <v>1097608.9821738999</v>
      </c>
      <c r="O222" s="249" t="s">
        <v>1478</v>
      </c>
    </row>
    <row r="223" spans="1:15" ht="25.5" x14ac:dyDescent="0.25">
      <c r="A223" s="249" t="s">
        <v>679</v>
      </c>
      <c r="B223" s="250" t="s">
        <v>0</v>
      </c>
      <c r="C223" s="250" t="s">
        <v>680</v>
      </c>
      <c r="D223" s="250" t="s">
        <v>37</v>
      </c>
      <c r="E223" s="251" t="s">
        <v>14</v>
      </c>
      <c r="F223" s="249" t="s">
        <v>3150</v>
      </c>
      <c r="G223" s="249" t="s">
        <v>1157</v>
      </c>
      <c r="H223" s="249" t="s">
        <v>3151</v>
      </c>
      <c r="I223" s="249" t="s">
        <v>1157</v>
      </c>
      <c r="J223" s="249" t="s">
        <v>3152</v>
      </c>
      <c r="K223" s="249" t="s">
        <v>1157</v>
      </c>
      <c r="L223" s="252">
        <v>71.186729647696481</v>
      </c>
      <c r="M223" s="249" t="s">
        <v>1423</v>
      </c>
      <c r="N223" s="252">
        <v>1097680.1689036</v>
      </c>
      <c r="O223" s="249" t="s">
        <v>1481</v>
      </c>
    </row>
    <row r="224" spans="1:15" ht="25.5" x14ac:dyDescent="0.25">
      <c r="A224" s="249" t="s">
        <v>1409</v>
      </c>
      <c r="B224" s="250" t="s">
        <v>0</v>
      </c>
      <c r="C224" s="250" t="s">
        <v>1410</v>
      </c>
      <c r="D224" s="250" t="s">
        <v>37</v>
      </c>
      <c r="E224" s="251" t="s">
        <v>14</v>
      </c>
      <c r="F224" s="249" t="s">
        <v>2733</v>
      </c>
      <c r="G224" s="249" t="s">
        <v>1157</v>
      </c>
      <c r="H224" s="249" t="s">
        <v>3153</v>
      </c>
      <c r="I224" s="249" t="s">
        <v>1157</v>
      </c>
      <c r="J224" s="249" t="s">
        <v>3154</v>
      </c>
      <c r="K224" s="249" t="s">
        <v>1157</v>
      </c>
      <c r="L224" s="252">
        <v>71.176718857421179</v>
      </c>
      <c r="M224" s="249" t="s">
        <v>1423</v>
      </c>
      <c r="N224" s="252">
        <v>1097751.3456224999</v>
      </c>
      <c r="O224" s="249" t="s">
        <v>1481</v>
      </c>
    </row>
    <row r="225" spans="1:15" ht="25.5" x14ac:dyDescent="0.25">
      <c r="A225" s="249" t="s">
        <v>246</v>
      </c>
      <c r="B225" s="250" t="s">
        <v>0</v>
      </c>
      <c r="C225" s="250" t="s">
        <v>247</v>
      </c>
      <c r="D225" s="250" t="s">
        <v>37</v>
      </c>
      <c r="E225" s="251" t="s">
        <v>14</v>
      </c>
      <c r="F225" s="249" t="s">
        <v>3155</v>
      </c>
      <c r="G225" s="249" t="s">
        <v>1157</v>
      </c>
      <c r="H225" s="249" t="s">
        <v>3156</v>
      </c>
      <c r="I225" s="249" t="s">
        <v>1157</v>
      </c>
      <c r="J225" s="249" t="s">
        <v>3157</v>
      </c>
      <c r="K225" s="249" t="s">
        <v>1157</v>
      </c>
      <c r="L225" s="252">
        <v>68.874237094100934</v>
      </c>
      <c r="M225" s="249" t="s">
        <v>1423</v>
      </c>
      <c r="N225" s="252">
        <v>1097820.2198596001</v>
      </c>
      <c r="O225" s="249" t="s">
        <v>1482</v>
      </c>
    </row>
    <row r="226" spans="1:15" x14ac:dyDescent="0.25">
      <c r="A226" s="249" t="s">
        <v>1412</v>
      </c>
      <c r="B226" s="250" t="s">
        <v>0</v>
      </c>
      <c r="C226" s="250" t="s">
        <v>1413</v>
      </c>
      <c r="D226" s="250" t="s">
        <v>37</v>
      </c>
      <c r="E226" s="251" t="s">
        <v>14</v>
      </c>
      <c r="F226" s="249" t="s">
        <v>2733</v>
      </c>
      <c r="G226" s="249" t="s">
        <v>1157</v>
      </c>
      <c r="H226" s="249" t="s">
        <v>3158</v>
      </c>
      <c r="I226" s="249" t="s">
        <v>1157</v>
      </c>
      <c r="J226" s="249" t="s">
        <v>3159</v>
      </c>
      <c r="K226" s="249" t="s">
        <v>1157</v>
      </c>
      <c r="L226" s="252">
        <v>68.45378390253812</v>
      </c>
      <c r="M226" s="249" t="s">
        <v>1423</v>
      </c>
      <c r="N226" s="252">
        <v>1097888.6736435001</v>
      </c>
      <c r="O226" s="249" t="s">
        <v>1484</v>
      </c>
    </row>
    <row r="227" spans="1:15" x14ac:dyDescent="0.25">
      <c r="A227" s="249" t="s">
        <v>1464</v>
      </c>
      <c r="B227" s="250" t="s">
        <v>0</v>
      </c>
      <c r="C227" s="250" t="s">
        <v>1465</v>
      </c>
      <c r="D227" s="250" t="s">
        <v>37</v>
      </c>
      <c r="E227" s="251" t="s">
        <v>44</v>
      </c>
      <c r="F227" s="249" t="s">
        <v>3160</v>
      </c>
      <c r="G227" s="249" t="s">
        <v>1157</v>
      </c>
      <c r="H227" s="249" t="s">
        <v>3161</v>
      </c>
      <c r="I227" s="249" t="s">
        <v>1157</v>
      </c>
      <c r="J227" s="249" t="s">
        <v>3162</v>
      </c>
      <c r="K227" s="249" t="s">
        <v>1157</v>
      </c>
      <c r="L227" s="252">
        <v>68.264305670681296</v>
      </c>
      <c r="M227" s="249" t="s">
        <v>1423</v>
      </c>
      <c r="N227" s="252">
        <v>1097956.9379491999</v>
      </c>
      <c r="O227" s="249" t="s">
        <v>1484</v>
      </c>
    </row>
    <row r="228" spans="1:15" x14ac:dyDescent="0.25">
      <c r="A228" s="249" t="s">
        <v>685</v>
      </c>
      <c r="B228" s="250" t="s">
        <v>0</v>
      </c>
      <c r="C228" s="250" t="s">
        <v>686</v>
      </c>
      <c r="D228" s="250" t="s">
        <v>37</v>
      </c>
      <c r="E228" s="251" t="s">
        <v>14</v>
      </c>
      <c r="F228" s="249" t="s">
        <v>2864</v>
      </c>
      <c r="G228" s="249" t="s">
        <v>1157</v>
      </c>
      <c r="H228" s="249" t="s">
        <v>3163</v>
      </c>
      <c r="I228" s="249" t="s">
        <v>1157</v>
      </c>
      <c r="J228" s="249" t="s">
        <v>3164</v>
      </c>
      <c r="K228" s="249" t="s">
        <v>1157</v>
      </c>
      <c r="L228" s="252">
        <v>66.671863233533756</v>
      </c>
      <c r="M228" s="249" t="s">
        <v>1423</v>
      </c>
      <c r="N228" s="252">
        <v>1098023.6098124001</v>
      </c>
      <c r="O228" s="249" t="s">
        <v>1488</v>
      </c>
    </row>
    <row r="229" spans="1:15" x14ac:dyDescent="0.25">
      <c r="A229" s="249" t="s">
        <v>1977</v>
      </c>
      <c r="B229" s="250" t="s">
        <v>0</v>
      </c>
      <c r="C229" s="250" t="s">
        <v>1978</v>
      </c>
      <c r="D229" s="250" t="s">
        <v>37</v>
      </c>
      <c r="E229" s="251" t="s">
        <v>14</v>
      </c>
      <c r="F229" s="249" t="s">
        <v>2733</v>
      </c>
      <c r="G229" s="249" t="s">
        <v>1157</v>
      </c>
      <c r="H229" s="249" t="s">
        <v>3165</v>
      </c>
      <c r="I229" s="249" t="s">
        <v>1157</v>
      </c>
      <c r="J229" s="249" t="s">
        <v>3166</v>
      </c>
      <c r="K229" s="249" t="s">
        <v>1157</v>
      </c>
      <c r="L229" s="252">
        <v>65.220298643614484</v>
      </c>
      <c r="M229" s="249" t="s">
        <v>1423</v>
      </c>
      <c r="N229" s="252">
        <v>1098088.830111</v>
      </c>
      <c r="O229" s="249" t="s">
        <v>1488</v>
      </c>
    </row>
    <row r="230" spans="1:15" x14ac:dyDescent="0.25">
      <c r="A230" s="249" t="s">
        <v>720</v>
      </c>
      <c r="B230" s="250" t="s">
        <v>0</v>
      </c>
      <c r="C230" s="250" t="s">
        <v>721</v>
      </c>
      <c r="D230" s="250" t="s">
        <v>37</v>
      </c>
      <c r="E230" s="251" t="s">
        <v>14</v>
      </c>
      <c r="F230" s="249" t="s">
        <v>3167</v>
      </c>
      <c r="G230" s="249" t="s">
        <v>1157</v>
      </c>
      <c r="H230" s="249" t="s">
        <v>3168</v>
      </c>
      <c r="I230" s="249" t="s">
        <v>1157</v>
      </c>
      <c r="J230" s="249" t="s">
        <v>3169</v>
      </c>
      <c r="K230" s="249" t="s">
        <v>1157</v>
      </c>
      <c r="L230" s="252">
        <v>64.74979150067513</v>
      </c>
      <c r="M230" s="249" t="s">
        <v>1423</v>
      </c>
      <c r="N230" s="252">
        <v>1098153.5799024999</v>
      </c>
      <c r="O230" s="249" t="s">
        <v>1491</v>
      </c>
    </row>
    <row r="231" spans="1:15" ht="25.5" x14ac:dyDescent="0.25">
      <c r="A231" s="249" t="s">
        <v>698</v>
      </c>
      <c r="B231" s="250" t="s">
        <v>0</v>
      </c>
      <c r="C231" s="250" t="s">
        <v>699</v>
      </c>
      <c r="D231" s="250" t="s">
        <v>37</v>
      </c>
      <c r="E231" s="251" t="s">
        <v>560</v>
      </c>
      <c r="F231" s="249" t="s">
        <v>2864</v>
      </c>
      <c r="G231" s="249" t="s">
        <v>1157</v>
      </c>
      <c r="H231" s="249" t="s">
        <v>3170</v>
      </c>
      <c r="I231" s="249" t="s">
        <v>1157</v>
      </c>
      <c r="J231" s="249" t="s">
        <v>2512</v>
      </c>
      <c r="K231" s="249" t="s">
        <v>1157</v>
      </c>
      <c r="L231" s="252">
        <v>64.119111713330895</v>
      </c>
      <c r="M231" s="249" t="s">
        <v>1423</v>
      </c>
      <c r="N231" s="252">
        <v>1098217.6990141999</v>
      </c>
      <c r="O231" s="249" t="s">
        <v>1494</v>
      </c>
    </row>
    <row r="232" spans="1:15" ht="25.5" x14ac:dyDescent="0.25">
      <c r="A232" s="249" t="s">
        <v>1312</v>
      </c>
      <c r="B232" s="250" t="s">
        <v>0</v>
      </c>
      <c r="C232" s="250" t="s">
        <v>1313</v>
      </c>
      <c r="D232" s="250" t="s">
        <v>37</v>
      </c>
      <c r="E232" s="251" t="s">
        <v>14</v>
      </c>
      <c r="F232" s="249" t="s">
        <v>2733</v>
      </c>
      <c r="G232" s="249" t="s">
        <v>1157</v>
      </c>
      <c r="H232" s="249" t="s">
        <v>3171</v>
      </c>
      <c r="I232" s="249" t="s">
        <v>1157</v>
      </c>
      <c r="J232" s="249" t="s">
        <v>3172</v>
      </c>
      <c r="K232" s="249" t="s">
        <v>1157</v>
      </c>
      <c r="L232" s="252">
        <v>63.608561409290317</v>
      </c>
      <c r="M232" s="249" t="s">
        <v>1423</v>
      </c>
      <c r="N232" s="252">
        <v>1098281.3075756</v>
      </c>
      <c r="O232" s="249" t="s">
        <v>1494</v>
      </c>
    </row>
    <row r="233" spans="1:15" x14ac:dyDescent="0.25">
      <c r="A233" s="249" t="s">
        <v>255</v>
      </c>
      <c r="B233" s="250" t="s">
        <v>0</v>
      </c>
      <c r="C233" s="250" t="s">
        <v>256</v>
      </c>
      <c r="D233" s="250" t="s">
        <v>37</v>
      </c>
      <c r="E233" s="251" t="s">
        <v>14</v>
      </c>
      <c r="F233" s="249" t="s">
        <v>3173</v>
      </c>
      <c r="G233" s="249" t="s">
        <v>1157</v>
      </c>
      <c r="H233" s="249" t="s">
        <v>2121</v>
      </c>
      <c r="I233" s="249" t="s">
        <v>1157</v>
      </c>
      <c r="J233" s="249" t="s">
        <v>3174</v>
      </c>
      <c r="K233" s="249" t="s">
        <v>1157</v>
      </c>
      <c r="L233" s="252">
        <v>62.034925242753964</v>
      </c>
      <c r="M233" s="249" t="s">
        <v>1423</v>
      </c>
      <c r="N233" s="252">
        <v>1098343.3425008</v>
      </c>
      <c r="O233" s="249" t="s">
        <v>1500</v>
      </c>
    </row>
    <row r="234" spans="1:15" x14ac:dyDescent="0.25">
      <c r="A234" s="249" t="s">
        <v>1979</v>
      </c>
      <c r="B234" s="250" t="s">
        <v>0</v>
      </c>
      <c r="C234" s="250" t="s">
        <v>1980</v>
      </c>
      <c r="D234" s="250" t="s">
        <v>37</v>
      </c>
      <c r="E234" s="251" t="s">
        <v>14</v>
      </c>
      <c r="F234" s="249" t="s">
        <v>2707</v>
      </c>
      <c r="G234" s="249" t="s">
        <v>1157</v>
      </c>
      <c r="H234" s="249" t="s">
        <v>3175</v>
      </c>
      <c r="I234" s="249" t="s">
        <v>1157</v>
      </c>
      <c r="J234" s="249" t="s">
        <v>3176</v>
      </c>
      <c r="K234" s="249" t="s">
        <v>1157</v>
      </c>
      <c r="L234" s="252">
        <v>60.305000618439543</v>
      </c>
      <c r="M234" s="249" t="s">
        <v>1423</v>
      </c>
      <c r="N234" s="252">
        <v>1098403.6475014</v>
      </c>
      <c r="O234" s="249" t="s">
        <v>1500</v>
      </c>
    </row>
    <row r="235" spans="1:15" x14ac:dyDescent="0.25">
      <c r="A235" s="249" t="s">
        <v>1981</v>
      </c>
      <c r="B235" s="250" t="s">
        <v>0</v>
      </c>
      <c r="C235" s="250" t="s">
        <v>1982</v>
      </c>
      <c r="D235" s="250" t="s">
        <v>37</v>
      </c>
      <c r="E235" s="251" t="s">
        <v>14</v>
      </c>
      <c r="F235" s="249" t="s">
        <v>3177</v>
      </c>
      <c r="G235" s="249" t="s">
        <v>1157</v>
      </c>
      <c r="H235" s="249" t="s">
        <v>1914</v>
      </c>
      <c r="I235" s="249" t="s">
        <v>1157</v>
      </c>
      <c r="J235" s="249" t="s">
        <v>3178</v>
      </c>
      <c r="K235" s="249" t="s">
        <v>1157</v>
      </c>
      <c r="L235" s="252">
        <v>59.894998691924137</v>
      </c>
      <c r="M235" s="249" t="s">
        <v>1423</v>
      </c>
      <c r="N235" s="252">
        <v>1098463.5425001001</v>
      </c>
      <c r="O235" s="249" t="s">
        <v>1503</v>
      </c>
    </row>
    <row r="236" spans="1:15" x14ac:dyDescent="0.25">
      <c r="A236" s="249" t="s">
        <v>1421</v>
      </c>
      <c r="B236" s="250" t="s">
        <v>0</v>
      </c>
      <c r="C236" s="250" t="s">
        <v>1422</v>
      </c>
      <c r="D236" s="250" t="s">
        <v>37</v>
      </c>
      <c r="E236" s="251" t="s">
        <v>14</v>
      </c>
      <c r="F236" s="249" t="s">
        <v>2829</v>
      </c>
      <c r="G236" s="249" t="s">
        <v>1157</v>
      </c>
      <c r="H236" s="249" t="s">
        <v>3179</v>
      </c>
      <c r="I236" s="249" t="s">
        <v>1157</v>
      </c>
      <c r="J236" s="249" t="s">
        <v>3180</v>
      </c>
      <c r="K236" s="249" t="s">
        <v>1157</v>
      </c>
      <c r="L236" s="252">
        <v>59.824482685224886</v>
      </c>
      <c r="M236" s="249" t="s">
        <v>1423</v>
      </c>
      <c r="N236" s="252">
        <v>1098523.3669828</v>
      </c>
      <c r="O236" s="249" t="s">
        <v>1503</v>
      </c>
    </row>
    <row r="237" spans="1:15" ht="63.75" x14ac:dyDescent="0.25">
      <c r="A237" s="249" t="s">
        <v>179</v>
      </c>
      <c r="B237" s="250" t="s">
        <v>0</v>
      </c>
      <c r="C237" s="250" t="s">
        <v>180</v>
      </c>
      <c r="D237" s="250" t="s">
        <v>71</v>
      </c>
      <c r="E237" s="251" t="s">
        <v>14</v>
      </c>
      <c r="F237" s="249" t="s">
        <v>3181</v>
      </c>
      <c r="G237" s="249" t="s">
        <v>1157</v>
      </c>
      <c r="H237" s="249" t="s">
        <v>3182</v>
      </c>
      <c r="I237" s="249" t="s">
        <v>1157</v>
      </c>
      <c r="J237" s="249" t="s">
        <v>3183</v>
      </c>
      <c r="K237" s="249" t="s">
        <v>1157</v>
      </c>
      <c r="L237" s="252">
        <v>56.439403979108349</v>
      </c>
      <c r="M237" s="249" t="s">
        <v>1423</v>
      </c>
      <c r="N237" s="252">
        <v>1098579.8063868</v>
      </c>
      <c r="O237" s="249" t="s">
        <v>1504</v>
      </c>
    </row>
    <row r="238" spans="1:15" ht="63.75" x14ac:dyDescent="0.25">
      <c r="A238" s="249" t="s">
        <v>569</v>
      </c>
      <c r="B238" s="250" t="s">
        <v>0</v>
      </c>
      <c r="C238" s="250" t="s">
        <v>570</v>
      </c>
      <c r="D238" s="250" t="s">
        <v>71</v>
      </c>
      <c r="E238" s="251" t="s">
        <v>14</v>
      </c>
      <c r="F238" s="249" t="s">
        <v>3184</v>
      </c>
      <c r="G238" s="249" t="s">
        <v>1157</v>
      </c>
      <c r="H238" s="249" t="s">
        <v>3185</v>
      </c>
      <c r="I238" s="249" t="s">
        <v>1157</v>
      </c>
      <c r="J238" s="249" t="s">
        <v>3186</v>
      </c>
      <c r="K238" s="249" t="s">
        <v>1157</v>
      </c>
      <c r="L238" s="252">
        <v>54.314841941141275</v>
      </c>
      <c r="M238" s="249" t="s">
        <v>1515</v>
      </c>
      <c r="N238" s="252">
        <v>1098634.1212287</v>
      </c>
      <c r="O238" s="249" t="s">
        <v>1504</v>
      </c>
    </row>
    <row r="239" spans="1:15" x14ac:dyDescent="0.25">
      <c r="A239" s="249" t="s">
        <v>1433</v>
      </c>
      <c r="B239" s="250" t="s">
        <v>0</v>
      </c>
      <c r="C239" s="250" t="s">
        <v>1434</v>
      </c>
      <c r="D239" s="250" t="s">
        <v>37</v>
      </c>
      <c r="E239" s="251" t="s">
        <v>14</v>
      </c>
      <c r="F239" s="249" t="s">
        <v>2733</v>
      </c>
      <c r="G239" s="249" t="s">
        <v>1157</v>
      </c>
      <c r="H239" s="249" t="s">
        <v>3187</v>
      </c>
      <c r="I239" s="249" t="s">
        <v>1157</v>
      </c>
      <c r="J239" s="249" t="s">
        <v>3188</v>
      </c>
      <c r="K239" s="249" t="s">
        <v>1157</v>
      </c>
      <c r="L239" s="252">
        <v>54.01822432554777</v>
      </c>
      <c r="M239" s="249" t="s">
        <v>1515</v>
      </c>
      <c r="N239" s="252">
        <v>1098688.1394529999</v>
      </c>
      <c r="O239" s="249" t="s">
        <v>1508</v>
      </c>
    </row>
    <row r="240" spans="1:15" ht="51" x14ac:dyDescent="0.25">
      <c r="A240" s="249" t="s">
        <v>1983</v>
      </c>
      <c r="B240" s="250" t="s">
        <v>0</v>
      </c>
      <c r="C240" s="250" t="s">
        <v>1984</v>
      </c>
      <c r="D240" s="250" t="s">
        <v>37</v>
      </c>
      <c r="E240" s="251" t="s">
        <v>241</v>
      </c>
      <c r="F240" s="249" t="s">
        <v>2733</v>
      </c>
      <c r="G240" s="249" t="s">
        <v>1157</v>
      </c>
      <c r="H240" s="249" t="s">
        <v>3189</v>
      </c>
      <c r="I240" s="249" t="s">
        <v>1157</v>
      </c>
      <c r="J240" s="249" t="s">
        <v>3190</v>
      </c>
      <c r="K240" s="249" t="s">
        <v>1157</v>
      </c>
      <c r="L240" s="252">
        <v>51.905947577458342</v>
      </c>
      <c r="M240" s="249" t="s">
        <v>1515</v>
      </c>
      <c r="N240" s="252">
        <v>1098740.0454005999</v>
      </c>
      <c r="O240" s="249" t="s">
        <v>1508</v>
      </c>
    </row>
    <row r="241" spans="1:15" x14ac:dyDescent="0.25">
      <c r="A241" s="249" t="s">
        <v>414</v>
      </c>
      <c r="B241" s="250" t="s">
        <v>0</v>
      </c>
      <c r="C241" s="250" t="s">
        <v>415</v>
      </c>
      <c r="D241" s="250" t="s">
        <v>37</v>
      </c>
      <c r="E241" s="251" t="s">
        <v>44</v>
      </c>
      <c r="F241" s="249" t="s">
        <v>3191</v>
      </c>
      <c r="G241" s="249" t="s">
        <v>1157</v>
      </c>
      <c r="H241" s="249" t="s">
        <v>3192</v>
      </c>
      <c r="I241" s="249" t="s">
        <v>1157</v>
      </c>
      <c r="J241" s="249" t="s">
        <v>3193</v>
      </c>
      <c r="K241" s="249" t="s">
        <v>1157</v>
      </c>
      <c r="L241" s="252">
        <v>51.062319260456832</v>
      </c>
      <c r="M241" s="249" t="s">
        <v>1515</v>
      </c>
      <c r="N241" s="252">
        <v>1098791.1077199001</v>
      </c>
      <c r="O241" s="249" t="s">
        <v>1509</v>
      </c>
    </row>
    <row r="242" spans="1:15" ht="25.5" x14ac:dyDescent="0.25">
      <c r="A242" s="249" t="s">
        <v>1444</v>
      </c>
      <c r="B242" s="250" t="s">
        <v>0</v>
      </c>
      <c r="C242" s="250" t="s">
        <v>1445</v>
      </c>
      <c r="D242" s="250" t="s">
        <v>37</v>
      </c>
      <c r="E242" s="251" t="s">
        <v>14</v>
      </c>
      <c r="F242" s="249" t="s">
        <v>2733</v>
      </c>
      <c r="G242" s="249" t="s">
        <v>1157</v>
      </c>
      <c r="H242" s="249" t="s">
        <v>3194</v>
      </c>
      <c r="I242" s="249" t="s">
        <v>1157</v>
      </c>
      <c r="J242" s="249" t="s">
        <v>3195</v>
      </c>
      <c r="K242" s="249" t="s">
        <v>1157</v>
      </c>
      <c r="L242" s="252">
        <v>47.661372500728866</v>
      </c>
      <c r="M242" s="249" t="s">
        <v>1515</v>
      </c>
      <c r="N242" s="252">
        <v>1098838.7690924001</v>
      </c>
      <c r="O242" s="249" t="s">
        <v>1509</v>
      </c>
    </row>
    <row r="243" spans="1:15" x14ac:dyDescent="0.25">
      <c r="A243" s="249" t="s">
        <v>424</v>
      </c>
      <c r="B243" s="250" t="s">
        <v>0</v>
      </c>
      <c r="C243" s="250" t="s">
        <v>425</v>
      </c>
      <c r="D243" s="250" t="s">
        <v>37</v>
      </c>
      <c r="E243" s="251" t="s">
        <v>44</v>
      </c>
      <c r="F243" s="249" t="s">
        <v>3196</v>
      </c>
      <c r="G243" s="249" t="s">
        <v>1157</v>
      </c>
      <c r="H243" s="249" t="s">
        <v>3197</v>
      </c>
      <c r="I243" s="249" t="s">
        <v>1157</v>
      </c>
      <c r="J243" s="249" t="s">
        <v>3198</v>
      </c>
      <c r="K243" s="249" t="s">
        <v>1157</v>
      </c>
      <c r="L243" s="252">
        <v>44.835354436222929</v>
      </c>
      <c r="M243" s="249" t="s">
        <v>1515</v>
      </c>
      <c r="N243" s="252">
        <v>1098883.6044468</v>
      </c>
      <c r="O243" s="249" t="s">
        <v>1512</v>
      </c>
    </row>
    <row r="244" spans="1:15" ht="25.5" x14ac:dyDescent="0.25">
      <c r="A244" s="249" t="s">
        <v>1985</v>
      </c>
      <c r="B244" s="250" t="s">
        <v>0</v>
      </c>
      <c r="C244" s="250" t="s">
        <v>1986</v>
      </c>
      <c r="D244" s="250" t="s">
        <v>37</v>
      </c>
      <c r="E244" s="251" t="s">
        <v>13</v>
      </c>
      <c r="F244" s="249" t="s">
        <v>2942</v>
      </c>
      <c r="G244" s="249" t="s">
        <v>1157</v>
      </c>
      <c r="H244" s="249" t="s">
        <v>1816</v>
      </c>
      <c r="I244" s="249" t="s">
        <v>1157</v>
      </c>
      <c r="J244" s="249" t="s">
        <v>3199</v>
      </c>
      <c r="K244" s="249" t="s">
        <v>1157</v>
      </c>
      <c r="L244" s="252">
        <v>44.808297272266834</v>
      </c>
      <c r="M244" s="249" t="s">
        <v>1515</v>
      </c>
      <c r="N244" s="252">
        <v>1098928.4127441</v>
      </c>
      <c r="O244" s="249" t="s">
        <v>1512</v>
      </c>
    </row>
    <row r="245" spans="1:15" ht="25.5" x14ac:dyDescent="0.25">
      <c r="A245" s="249" t="s">
        <v>712</v>
      </c>
      <c r="B245" s="250" t="s">
        <v>0</v>
      </c>
      <c r="C245" s="250" t="s">
        <v>713</v>
      </c>
      <c r="D245" s="250" t="s">
        <v>37</v>
      </c>
      <c r="E245" s="251" t="s">
        <v>14</v>
      </c>
      <c r="F245" s="249" t="s">
        <v>3200</v>
      </c>
      <c r="G245" s="249" t="s">
        <v>1157</v>
      </c>
      <c r="H245" s="249" t="s">
        <v>1855</v>
      </c>
      <c r="I245" s="249" t="s">
        <v>1157</v>
      </c>
      <c r="J245" s="249" t="s">
        <v>3201</v>
      </c>
      <c r="K245" s="249" t="s">
        <v>1157</v>
      </c>
      <c r="L245" s="252">
        <v>44.157595904371981</v>
      </c>
      <c r="M245" s="249" t="s">
        <v>1515</v>
      </c>
      <c r="N245" s="252">
        <v>1098972.5703400001</v>
      </c>
      <c r="O245" s="249" t="s">
        <v>1512</v>
      </c>
    </row>
    <row r="246" spans="1:15" ht="25.5" x14ac:dyDescent="0.25">
      <c r="A246" s="249" t="s">
        <v>1987</v>
      </c>
      <c r="B246" s="250" t="s">
        <v>0</v>
      </c>
      <c r="C246" s="250" t="s">
        <v>1988</v>
      </c>
      <c r="D246" s="250" t="s">
        <v>49</v>
      </c>
      <c r="E246" s="251" t="s">
        <v>560</v>
      </c>
      <c r="F246" s="249" t="s">
        <v>3202</v>
      </c>
      <c r="G246" s="249" t="s">
        <v>1157</v>
      </c>
      <c r="H246" s="249" t="s">
        <v>3203</v>
      </c>
      <c r="I246" s="249" t="s">
        <v>1157</v>
      </c>
      <c r="J246" s="249" t="s">
        <v>3204</v>
      </c>
      <c r="K246" s="249" t="s">
        <v>1157</v>
      </c>
      <c r="L246" s="252">
        <v>43.729999521416843</v>
      </c>
      <c r="M246" s="249" t="s">
        <v>1515</v>
      </c>
      <c r="N246" s="252">
        <v>1099016.3003395</v>
      </c>
      <c r="O246" s="249" t="s">
        <v>1516</v>
      </c>
    </row>
    <row r="247" spans="1:15" ht="25.5" x14ac:dyDescent="0.25">
      <c r="A247" s="249" t="s">
        <v>1989</v>
      </c>
      <c r="B247" s="250" t="s">
        <v>0</v>
      </c>
      <c r="C247" s="250" t="s">
        <v>1990</v>
      </c>
      <c r="D247" s="250" t="s">
        <v>37</v>
      </c>
      <c r="E247" s="251" t="s">
        <v>14</v>
      </c>
      <c r="F247" s="249" t="s">
        <v>2733</v>
      </c>
      <c r="G247" s="249" t="s">
        <v>1157</v>
      </c>
      <c r="H247" s="249" t="s">
        <v>3205</v>
      </c>
      <c r="I247" s="249" t="s">
        <v>1157</v>
      </c>
      <c r="J247" s="249" t="s">
        <v>3206</v>
      </c>
      <c r="K247" s="249" t="s">
        <v>1157</v>
      </c>
      <c r="L247" s="252">
        <v>43.46685137537591</v>
      </c>
      <c r="M247" s="249" t="s">
        <v>1515</v>
      </c>
      <c r="N247" s="252">
        <v>1099059.7671908999</v>
      </c>
      <c r="O247" s="249" t="s">
        <v>1516</v>
      </c>
    </row>
    <row r="248" spans="1:15" ht="25.5" x14ac:dyDescent="0.25">
      <c r="A248" s="249" t="s">
        <v>1497</v>
      </c>
      <c r="B248" s="250" t="s">
        <v>0</v>
      </c>
      <c r="C248" s="250" t="s">
        <v>1498</v>
      </c>
      <c r="D248" s="250" t="s">
        <v>37</v>
      </c>
      <c r="E248" s="251" t="s">
        <v>241</v>
      </c>
      <c r="F248" s="249" t="s">
        <v>2895</v>
      </c>
      <c r="G248" s="249" t="s">
        <v>1157</v>
      </c>
      <c r="H248" s="249" t="s">
        <v>1091</v>
      </c>
      <c r="I248" s="249" t="s">
        <v>1157</v>
      </c>
      <c r="J248" s="249" t="s">
        <v>3207</v>
      </c>
      <c r="K248" s="249" t="s">
        <v>1157</v>
      </c>
      <c r="L248" s="252">
        <v>40.694655323706129</v>
      </c>
      <c r="M248" s="249" t="s">
        <v>1515</v>
      </c>
      <c r="N248" s="252">
        <v>1099100.4618462001</v>
      </c>
      <c r="O248" s="249" t="s">
        <v>1517</v>
      </c>
    </row>
    <row r="249" spans="1:15" x14ac:dyDescent="0.25">
      <c r="A249" s="249" t="s">
        <v>1456</v>
      </c>
      <c r="B249" s="250" t="s">
        <v>0</v>
      </c>
      <c r="C249" s="250" t="s">
        <v>1457</v>
      </c>
      <c r="D249" s="250" t="s">
        <v>37</v>
      </c>
      <c r="E249" s="251" t="s">
        <v>44</v>
      </c>
      <c r="F249" s="249" t="s">
        <v>3208</v>
      </c>
      <c r="G249" s="249" t="s">
        <v>1157</v>
      </c>
      <c r="H249" s="249" t="s">
        <v>3209</v>
      </c>
      <c r="I249" s="249" t="s">
        <v>1157</v>
      </c>
      <c r="J249" s="249" t="s">
        <v>3210</v>
      </c>
      <c r="K249" s="249" t="s">
        <v>1157</v>
      </c>
      <c r="L249" s="252">
        <v>40.330683010876577</v>
      </c>
      <c r="M249" s="249" t="s">
        <v>1515</v>
      </c>
      <c r="N249" s="252">
        <v>1099140.7925292</v>
      </c>
      <c r="O249" s="249" t="s">
        <v>1517</v>
      </c>
    </row>
    <row r="250" spans="1:15" ht="25.5" x14ac:dyDescent="0.25">
      <c r="A250" s="249" t="s">
        <v>251</v>
      </c>
      <c r="B250" s="250" t="s">
        <v>0</v>
      </c>
      <c r="C250" s="250" t="s">
        <v>252</v>
      </c>
      <c r="D250" s="250" t="s">
        <v>37</v>
      </c>
      <c r="E250" s="251" t="s">
        <v>14</v>
      </c>
      <c r="F250" s="249" t="s">
        <v>3211</v>
      </c>
      <c r="G250" s="249" t="s">
        <v>1157</v>
      </c>
      <c r="H250" s="249" t="s">
        <v>2090</v>
      </c>
      <c r="I250" s="249" t="s">
        <v>1157</v>
      </c>
      <c r="J250" s="249" t="s">
        <v>3212</v>
      </c>
      <c r="K250" s="249" t="s">
        <v>1157</v>
      </c>
      <c r="L250" s="252">
        <v>38.145912224037396</v>
      </c>
      <c r="M250" s="249" t="s">
        <v>1515</v>
      </c>
      <c r="N250" s="252">
        <v>1099178.9384414</v>
      </c>
      <c r="O250" s="249" t="s">
        <v>1517</v>
      </c>
    </row>
    <row r="251" spans="1:15" ht="63.75" x14ac:dyDescent="0.25">
      <c r="A251" s="249" t="s">
        <v>103</v>
      </c>
      <c r="B251" s="250" t="s">
        <v>0</v>
      </c>
      <c r="C251" s="250" t="s">
        <v>104</v>
      </c>
      <c r="D251" s="250" t="s">
        <v>71</v>
      </c>
      <c r="E251" s="251" t="s">
        <v>14</v>
      </c>
      <c r="F251" s="249" t="s">
        <v>3213</v>
      </c>
      <c r="G251" s="249" t="s">
        <v>1157</v>
      </c>
      <c r="H251" s="249" t="s">
        <v>3214</v>
      </c>
      <c r="I251" s="249" t="s">
        <v>1157</v>
      </c>
      <c r="J251" s="249" t="s">
        <v>3215</v>
      </c>
      <c r="K251" s="249" t="s">
        <v>1157</v>
      </c>
      <c r="L251" s="252">
        <v>37.982914126176574</v>
      </c>
      <c r="M251" s="249" t="s">
        <v>1515</v>
      </c>
      <c r="N251" s="252">
        <v>1099216.9213554999</v>
      </c>
      <c r="O251" s="249" t="s">
        <v>1522</v>
      </c>
    </row>
    <row r="252" spans="1:15" ht="25.5" x14ac:dyDescent="0.25">
      <c r="A252" s="249" t="s">
        <v>1386</v>
      </c>
      <c r="B252" s="250" t="s">
        <v>0</v>
      </c>
      <c r="C252" s="250" t="s">
        <v>1387</v>
      </c>
      <c r="D252" s="250" t="s">
        <v>37</v>
      </c>
      <c r="E252" s="251" t="s">
        <v>14</v>
      </c>
      <c r="F252" s="249" t="s">
        <v>2733</v>
      </c>
      <c r="G252" s="249" t="s">
        <v>1157</v>
      </c>
      <c r="H252" s="249" t="s">
        <v>3216</v>
      </c>
      <c r="I252" s="249" t="s">
        <v>1157</v>
      </c>
      <c r="J252" s="249" t="s">
        <v>3217</v>
      </c>
      <c r="K252" s="249" t="s">
        <v>1157</v>
      </c>
      <c r="L252" s="252">
        <v>37.240139824135973</v>
      </c>
      <c r="M252" s="249" t="s">
        <v>1515</v>
      </c>
      <c r="N252" s="252">
        <v>1099254.1614953</v>
      </c>
      <c r="O252" s="249" t="s">
        <v>1522</v>
      </c>
    </row>
    <row r="253" spans="1:15" ht="25.5" x14ac:dyDescent="0.25">
      <c r="A253" s="249" t="s">
        <v>253</v>
      </c>
      <c r="B253" s="250" t="s">
        <v>0</v>
      </c>
      <c r="C253" s="250" t="s">
        <v>254</v>
      </c>
      <c r="D253" s="250" t="s">
        <v>37</v>
      </c>
      <c r="E253" s="251" t="s">
        <v>14</v>
      </c>
      <c r="F253" s="249" t="s">
        <v>3155</v>
      </c>
      <c r="G253" s="249" t="s">
        <v>1157</v>
      </c>
      <c r="H253" s="249" t="s">
        <v>2159</v>
      </c>
      <c r="I253" s="249" t="s">
        <v>1157</v>
      </c>
      <c r="J253" s="249" t="s">
        <v>1181</v>
      </c>
      <c r="K253" s="249" t="s">
        <v>1157</v>
      </c>
      <c r="L253" s="252">
        <v>35.878672346694444</v>
      </c>
      <c r="M253" s="249" t="s">
        <v>1515</v>
      </c>
      <c r="N253" s="252">
        <v>1099290.0401677</v>
      </c>
      <c r="O253" s="249" t="s">
        <v>1522</v>
      </c>
    </row>
    <row r="254" spans="1:15" ht="25.5" x14ac:dyDescent="0.25">
      <c r="A254" s="249" t="s">
        <v>1991</v>
      </c>
      <c r="B254" s="250" t="s">
        <v>0</v>
      </c>
      <c r="C254" s="250" t="s">
        <v>1992</v>
      </c>
      <c r="D254" s="250" t="s">
        <v>37</v>
      </c>
      <c r="E254" s="251" t="s">
        <v>13</v>
      </c>
      <c r="F254" s="249" t="s">
        <v>3218</v>
      </c>
      <c r="G254" s="249" t="s">
        <v>1157</v>
      </c>
      <c r="H254" s="249" t="s">
        <v>3219</v>
      </c>
      <c r="I254" s="249" t="s">
        <v>1157</v>
      </c>
      <c r="J254" s="249" t="s">
        <v>3220</v>
      </c>
      <c r="K254" s="249" t="s">
        <v>1157</v>
      </c>
      <c r="L254" s="252">
        <v>34.694796288736832</v>
      </c>
      <c r="M254" s="249" t="s">
        <v>1515</v>
      </c>
      <c r="N254" s="252">
        <v>1099324.7349640001</v>
      </c>
      <c r="O254" s="249" t="s">
        <v>1526</v>
      </c>
    </row>
    <row r="255" spans="1:15" x14ac:dyDescent="0.25">
      <c r="A255" s="249" t="s">
        <v>1401</v>
      </c>
      <c r="B255" s="250" t="s">
        <v>0</v>
      </c>
      <c r="C255" s="250" t="s">
        <v>1402</v>
      </c>
      <c r="D255" s="250" t="s">
        <v>37</v>
      </c>
      <c r="E255" s="251" t="s">
        <v>14</v>
      </c>
      <c r="F255" s="249" t="s">
        <v>2707</v>
      </c>
      <c r="G255" s="249" t="s">
        <v>1157</v>
      </c>
      <c r="H255" s="249" t="s">
        <v>3221</v>
      </c>
      <c r="I255" s="249" t="s">
        <v>1157</v>
      </c>
      <c r="J255" s="249" t="s">
        <v>3222</v>
      </c>
      <c r="K255" s="249" t="s">
        <v>1157</v>
      </c>
      <c r="L255" s="252">
        <v>34.196859580443139</v>
      </c>
      <c r="M255" s="249" t="s">
        <v>1515</v>
      </c>
      <c r="N255" s="252">
        <v>1099358.9318236001</v>
      </c>
      <c r="O255" s="249" t="s">
        <v>1526</v>
      </c>
    </row>
    <row r="256" spans="1:15" x14ac:dyDescent="0.25">
      <c r="A256" s="249" t="s">
        <v>726</v>
      </c>
      <c r="B256" s="250" t="s">
        <v>0</v>
      </c>
      <c r="C256" s="250" t="s">
        <v>727</v>
      </c>
      <c r="D256" s="250" t="s">
        <v>37</v>
      </c>
      <c r="E256" s="251" t="s">
        <v>14</v>
      </c>
      <c r="F256" s="249" t="s">
        <v>2942</v>
      </c>
      <c r="G256" s="249" t="s">
        <v>1157</v>
      </c>
      <c r="H256" s="249" t="s">
        <v>1892</v>
      </c>
      <c r="I256" s="249" t="s">
        <v>1157</v>
      </c>
      <c r="J256" s="249" t="s">
        <v>3223</v>
      </c>
      <c r="K256" s="249" t="s">
        <v>1157</v>
      </c>
      <c r="L256" s="252">
        <v>34.086740887414784</v>
      </c>
      <c r="M256" s="249" t="s">
        <v>1515</v>
      </c>
      <c r="N256" s="252">
        <v>1099393.0185644999</v>
      </c>
      <c r="O256" s="249" t="s">
        <v>1526</v>
      </c>
    </row>
    <row r="257" spans="1:15" ht="25.5" x14ac:dyDescent="0.25">
      <c r="A257" s="249" t="s">
        <v>681</v>
      </c>
      <c r="B257" s="250" t="s">
        <v>0</v>
      </c>
      <c r="C257" s="250" t="s">
        <v>682</v>
      </c>
      <c r="D257" s="250" t="s">
        <v>37</v>
      </c>
      <c r="E257" s="251" t="s">
        <v>14</v>
      </c>
      <c r="F257" s="249" t="s">
        <v>2707</v>
      </c>
      <c r="G257" s="249" t="s">
        <v>1157</v>
      </c>
      <c r="H257" s="249" t="s">
        <v>3224</v>
      </c>
      <c r="I257" s="249" t="s">
        <v>1157</v>
      </c>
      <c r="J257" s="249" t="s">
        <v>1063</v>
      </c>
      <c r="K257" s="249" t="s">
        <v>1157</v>
      </c>
      <c r="L257" s="252">
        <v>33.956600613835811</v>
      </c>
      <c r="M257" s="249" t="s">
        <v>1515</v>
      </c>
      <c r="N257" s="252">
        <v>1099426.9751651001</v>
      </c>
      <c r="O257" s="249" t="s">
        <v>1528</v>
      </c>
    </row>
    <row r="258" spans="1:15" ht="63.75" x14ac:dyDescent="0.25">
      <c r="A258" s="249" t="s">
        <v>1993</v>
      </c>
      <c r="B258" s="250" t="s">
        <v>0</v>
      </c>
      <c r="C258" s="250" t="s">
        <v>1994</v>
      </c>
      <c r="D258" s="250" t="s">
        <v>71</v>
      </c>
      <c r="E258" s="251" t="s">
        <v>14</v>
      </c>
      <c r="F258" s="249" t="s">
        <v>3225</v>
      </c>
      <c r="G258" s="249" t="s">
        <v>1157</v>
      </c>
      <c r="H258" s="249" t="s">
        <v>3226</v>
      </c>
      <c r="I258" s="249" t="s">
        <v>1157</v>
      </c>
      <c r="J258" s="249" t="s">
        <v>2487</v>
      </c>
      <c r="K258" s="249" t="s">
        <v>1157</v>
      </c>
      <c r="L258" s="252">
        <v>33.674140785418295</v>
      </c>
      <c r="M258" s="249" t="s">
        <v>1515</v>
      </c>
      <c r="N258" s="252">
        <v>1099460.6493059001</v>
      </c>
      <c r="O258" s="249" t="s">
        <v>1528</v>
      </c>
    </row>
    <row r="259" spans="1:15" ht="25.5" x14ac:dyDescent="0.25">
      <c r="A259" s="249" t="s">
        <v>239</v>
      </c>
      <c r="B259" s="250" t="s">
        <v>0</v>
      </c>
      <c r="C259" s="250" t="s">
        <v>240</v>
      </c>
      <c r="D259" s="250" t="s">
        <v>37</v>
      </c>
      <c r="E259" s="251" t="s">
        <v>14</v>
      </c>
      <c r="F259" s="249" t="s">
        <v>3227</v>
      </c>
      <c r="G259" s="249" t="s">
        <v>1157</v>
      </c>
      <c r="H259" s="249" t="s">
        <v>2087</v>
      </c>
      <c r="I259" s="249" t="s">
        <v>1157</v>
      </c>
      <c r="J259" s="249" t="s">
        <v>2960</v>
      </c>
      <c r="K259" s="249" t="s">
        <v>1157</v>
      </c>
      <c r="L259" s="252">
        <v>33.625260474066671</v>
      </c>
      <c r="M259" s="249" t="s">
        <v>1515</v>
      </c>
      <c r="N259" s="252">
        <v>1099494.2745664001</v>
      </c>
      <c r="O259" s="249" t="s">
        <v>1528</v>
      </c>
    </row>
    <row r="260" spans="1:15" ht="25.5" x14ac:dyDescent="0.25">
      <c r="A260" s="249" t="s">
        <v>185</v>
      </c>
      <c r="B260" s="250" t="s">
        <v>0</v>
      </c>
      <c r="C260" s="250" t="s">
        <v>186</v>
      </c>
      <c r="D260" s="250" t="s">
        <v>37</v>
      </c>
      <c r="E260" s="251" t="s">
        <v>40</v>
      </c>
      <c r="F260" s="249" t="s">
        <v>3090</v>
      </c>
      <c r="G260" s="249" t="s">
        <v>1157</v>
      </c>
      <c r="H260" s="249" t="s">
        <v>1087</v>
      </c>
      <c r="I260" s="249" t="s">
        <v>1157</v>
      </c>
      <c r="J260" s="249" t="s">
        <v>3228</v>
      </c>
      <c r="K260" s="249" t="s">
        <v>1157</v>
      </c>
      <c r="L260" s="252">
        <v>33.337169951523933</v>
      </c>
      <c r="M260" s="249" t="s">
        <v>1515</v>
      </c>
      <c r="N260" s="252">
        <v>1099527.6117364001</v>
      </c>
      <c r="O260" s="249" t="s">
        <v>1528</v>
      </c>
    </row>
    <row r="261" spans="1:15" x14ac:dyDescent="0.25">
      <c r="A261" s="249" t="s">
        <v>1429</v>
      </c>
      <c r="B261" s="250" t="s">
        <v>0</v>
      </c>
      <c r="C261" s="250" t="s">
        <v>1430</v>
      </c>
      <c r="D261" s="250" t="s">
        <v>37</v>
      </c>
      <c r="E261" s="251" t="s">
        <v>14</v>
      </c>
      <c r="F261" s="249" t="s">
        <v>3088</v>
      </c>
      <c r="G261" s="249" t="s">
        <v>1157</v>
      </c>
      <c r="H261" s="249" t="s">
        <v>1934</v>
      </c>
      <c r="I261" s="249" t="s">
        <v>1157</v>
      </c>
      <c r="J261" s="249" t="s">
        <v>3229</v>
      </c>
      <c r="K261" s="249" t="s">
        <v>1157</v>
      </c>
      <c r="L261" s="252">
        <v>32.515046814191841</v>
      </c>
      <c r="M261" s="249" t="s">
        <v>1515</v>
      </c>
      <c r="N261" s="252">
        <v>1099560.1267832001</v>
      </c>
      <c r="O261" s="249" t="s">
        <v>1534</v>
      </c>
    </row>
    <row r="262" spans="1:15" ht="25.5" x14ac:dyDescent="0.25">
      <c r="A262" s="249" t="s">
        <v>1471</v>
      </c>
      <c r="B262" s="250" t="s">
        <v>0</v>
      </c>
      <c r="C262" s="250" t="s">
        <v>1472</v>
      </c>
      <c r="D262" s="250" t="s">
        <v>37</v>
      </c>
      <c r="E262" s="251" t="s">
        <v>14</v>
      </c>
      <c r="F262" s="249" t="s">
        <v>2729</v>
      </c>
      <c r="G262" s="249" t="s">
        <v>1157</v>
      </c>
      <c r="H262" s="249" t="s">
        <v>1120</v>
      </c>
      <c r="I262" s="249" t="s">
        <v>1157</v>
      </c>
      <c r="J262" s="249" t="s">
        <v>3230</v>
      </c>
      <c r="K262" s="249" t="s">
        <v>1157</v>
      </c>
      <c r="L262" s="252">
        <v>30.633018242434431</v>
      </c>
      <c r="M262" s="249" t="s">
        <v>1515</v>
      </c>
      <c r="N262" s="252">
        <v>1099590.7598013999</v>
      </c>
      <c r="O262" s="249" t="s">
        <v>1534</v>
      </c>
    </row>
    <row r="263" spans="1:15" ht="25.5" x14ac:dyDescent="0.25">
      <c r="A263" s="249" t="s">
        <v>700</v>
      </c>
      <c r="B263" s="250" t="s">
        <v>0</v>
      </c>
      <c r="C263" s="250" t="s">
        <v>701</v>
      </c>
      <c r="D263" s="250" t="s">
        <v>37</v>
      </c>
      <c r="E263" s="251" t="s">
        <v>14</v>
      </c>
      <c r="F263" s="249" t="s">
        <v>2707</v>
      </c>
      <c r="G263" s="249" t="s">
        <v>1157</v>
      </c>
      <c r="H263" s="249" t="s">
        <v>1886</v>
      </c>
      <c r="I263" s="249" t="s">
        <v>1157</v>
      </c>
      <c r="J263" s="249" t="s">
        <v>3231</v>
      </c>
      <c r="K263" s="249" t="s">
        <v>1157</v>
      </c>
      <c r="L263" s="252">
        <v>30.252608211972827</v>
      </c>
      <c r="M263" s="249" t="s">
        <v>1515</v>
      </c>
      <c r="N263" s="252">
        <v>1099621.0124096</v>
      </c>
      <c r="O263" s="249" t="s">
        <v>1534</v>
      </c>
    </row>
    <row r="264" spans="1:15" ht="25.5" x14ac:dyDescent="0.25">
      <c r="A264" s="249" t="s">
        <v>1489</v>
      </c>
      <c r="B264" s="250" t="s">
        <v>0</v>
      </c>
      <c r="C264" s="250" t="s">
        <v>1490</v>
      </c>
      <c r="D264" s="250" t="s">
        <v>37</v>
      </c>
      <c r="E264" s="251" t="s">
        <v>14</v>
      </c>
      <c r="F264" s="249" t="s">
        <v>2847</v>
      </c>
      <c r="G264" s="249" t="s">
        <v>1157</v>
      </c>
      <c r="H264" s="249" t="s">
        <v>3142</v>
      </c>
      <c r="I264" s="249" t="s">
        <v>1157</v>
      </c>
      <c r="J264" s="249" t="s">
        <v>3232</v>
      </c>
      <c r="K264" s="249" t="s">
        <v>1157</v>
      </c>
      <c r="L264" s="252">
        <v>29.752068698207559</v>
      </c>
      <c r="M264" s="249" t="s">
        <v>1515</v>
      </c>
      <c r="N264" s="252">
        <v>1099650.7644783</v>
      </c>
      <c r="O264" s="249" t="s">
        <v>1535</v>
      </c>
    </row>
    <row r="265" spans="1:15" ht="25.5" x14ac:dyDescent="0.25">
      <c r="A265" s="249" t="s">
        <v>1501</v>
      </c>
      <c r="B265" s="250" t="s">
        <v>0</v>
      </c>
      <c r="C265" s="250" t="s">
        <v>1502</v>
      </c>
      <c r="D265" s="250" t="s">
        <v>37</v>
      </c>
      <c r="E265" s="251" t="s">
        <v>14</v>
      </c>
      <c r="F265" s="249" t="s">
        <v>2707</v>
      </c>
      <c r="G265" s="249" t="s">
        <v>1157</v>
      </c>
      <c r="H265" s="249" t="s">
        <v>3233</v>
      </c>
      <c r="I265" s="249" t="s">
        <v>1157</v>
      </c>
      <c r="J265" s="249" t="s">
        <v>3234</v>
      </c>
      <c r="K265" s="249" t="s">
        <v>1157</v>
      </c>
      <c r="L265" s="252">
        <v>27.749910643146485</v>
      </c>
      <c r="M265" s="249" t="s">
        <v>1515</v>
      </c>
      <c r="N265" s="252">
        <v>1099678.5143889</v>
      </c>
      <c r="O265" s="249" t="s">
        <v>1535</v>
      </c>
    </row>
    <row r="266" spans="1:15" ht="25.5" x14ac:dyDescent="0.25">
      <c r="A266" s="249" t="s">
        <v>1467</v>
      </c>
      <c r="B266" s="250" t="s">
        <v>0</v>
      </c>
      <c r="C266" s="250" t="s">
        <v>1468</v>
      </c>
      <c r="D266" s="250" t="s">
        <v>37</v>
      </c>
      <c r="E266" s="251" t="s">
        <v>14</v>
      </c>
      <c r="F266" s="249" t="s">
        <v>2942</v>
      </c>
      <c r="G266" s="249" t="s">
        <v>1157</v>
      </c>
      <c r="H266" s="249" t="s">
        <v>3235</v>
      </c>
      <c r="I266" s="249" t="s">
        <v>1157</v>
      </c>
      <c r="J266" s="249" t="s">
        <v>3236</v>
      </c>
      <c r="K266" s="249" t="s">
        <v>1157</v>
      </c>
      <c r="L266" s="252">
        <v>26.909004260020833</v>
      </c>
      <c r="M266" s="249" t="s">
        <v>1515</v>
      </c>
      <c r="N266" s="252">
        <v>1099705.4233931999</v>
      </c>
      <c r="O266" s="249" t="s">
        <v>1535</v>
      </c>
    </row>
    <row r="267" spans="1:15" ht="25.5" x14ac:dyDescent="0.25">
      <c r="A267" s="249" t="s">
        <v>416</v>
      </c>
      <c r="B267" s="250" t="s">
        <v>0</v>
      </c>
      <c r="C267" s="250" t="s">
        <v>417</v>
      </c>
      <c r="D267" s="250" t="s">
        <v>37</v>
      </c>
      <c r="E267" s="251" t="s">
        <v>14</v>
      </c>
      <c r="F267" s="249" t="s">
        <v>2847</v>
      </c>
      <c r="G267" s="249" t="s">
        <v>1157</v>
      </c>
      <c r="H267" s="249" t="s">
        <v>1260</v>
      </c>
      <c r="I267" s="249" t="s">
        <v>1157</v>
      </c>
      <c r="J267" s="249" t="s">
        <v>3237</v>
      </c>
      <c r="K267" s="249" t="s">
        <v>1157</v>
      </c>
      <c r="L267" s="252">
        <v>25.627623104781744</v>
      </c>
      <c r="M267" s="249" t="s">
        <v>1515</v>
      </c>
      <c r="N267" s="252">
        <v>1099731.0510163</v>
      </c>
      <c r="O267" s="249" t="s">
        <v>1535</v>
      </c>
    </row>
    <row r="268" spans="1:15" x14ac:dyDescent="0.25">
      <c r="A268" s="249" t="s">
        <v>1562</v>
      </c>
      <c r="B268" s="250" t="s">
        <v>0</v>
      </c>
      <c r="C268" s="250" t="s">
        <v>1563</v>
      </c>
      <c r="D268" s="250" t="s">
        <v>37</v>
      </c>
      <c r="E268" s="251" t="s">
        <v>13</v>
      </c>
      <c r="F268" s="249" t="s">
        <v>3238</v>
      </c>
      <c r="G268" s="249" t="s">
        <v>1157</v>
      </c>
      <c r="H268" s="249" t="s">
        <v>3239</v>
      </c>
      <c r="I268" s="249" t="s">
        <v>1157</v>
      </c>
      <c r="J268" s="249" t="s">
        <v>3240</v>
      </c>
      <c r="K268" s="249" t="s">
        <v>1157</v>
      </c>
      <c r="L268" s="252">
        <v>24.246216175313023</v>
      </c>
      <c r="M268" s="249" t="s">
        <v>1515</v>
      </c>
      <c r="N268" s="252">
        <v>1099755.2972325</v>
      </c>
      <c r="O268" s="249" t="s">
        <v>1536</v>
      </c>
    </row>
    <row r="269" spans="1:15" ht="25.5" x14ac:dyDescent="0.25">
      <c r="A269" s="249" t="s">
        <v>702</v>
      </c>
      <c r="B269" s="250" t="s">
        <v>0</v>
      </c>
      <c r="C269" s="250" t="s">
        <v>703</v>
      </c>
      <c r="D269" s="250" t="s">
        <v>37</v>
      </c>
      <c r="E269" s="251" t="s">
        <v>14</v>
      </c>
      <c r="F269" s="249" t="s">
        <v>2707</v>
      </c>
      <c r="G269" s="249" t="s">
        <v>1157</v>
      </c>
      <c r="H269" s="249" t="s">
        <v>3161</v>
      </c>
      <c r="I269" s="249" t="s">
        <v>1157</v>
      </c>
      <c r="J269" s="249" t="s">
        <v>3241</v>
      </c>
      <c r="K269" s="249" t="s">
        <v>1157</v>
      </c>
      <c r="L269" s="252">
        <v>23.084882374854182</v>
      </c>
      <c r="M269" s="249" t="s">
        <v>1515</v>
      </c>
      <c r="N269" s="252">
        <v>1099778.3821149</v>
      </c>
      <c r="O269" s="249" t="s">
        <v>1536</v>
      </c>
    </row>
    <row r="270" spans="1:15" ht="25.5" x14ac:dyDescent="0.25">
      <c r="A270" s="249" t="s">
        <v>1996</v>
      </c>
      <c r="B270" s="250" t="s">
        <v>0</v>
      </c>
      <c r="C270" s="250" t="s">
        <v>1997</v>
      </c>
      <c r="D270" s="250" t="s">
        <v>37</v>
      </c>
      <c r="E270" s="251" t="s">
        <v>1</v>
      </c>
      <c r="F270" s="249" t="s">
        <v>3242</v>
      </c>
      <c r="G270" s="249" t="s">
        <v>1157</v>
      </c>
      <c r="H270" s="249" t="s">
        <v>3243</v>
      </c>
      <c r="I270" s="249" t="s">
        <v>1157</v>
      </c>
      <c r="J270" s="249" t="s">
        <v>3244</v>
      </c>
      <c r="K270" s="249" t="s">
        <v>1157</v>
      </c>
      <c r="L270" s="252">
        <v>23.021573636613638</v>
      </c>
      <c r="M270" s="249" t="s">
        <v>1515</v>
      </c>
      <c r="N270" s="252">
        <v>1099801.4036884999</v>
      </c>
      <c r="O270" s="249" t="s">
        <v>1536</v>
      </c>
    </row>
    <row r="271" spans="1:15" ht="38.25" x14ac:dyDescent="0.25">
      <c r="A271" s="249" t="s">
        <v>1998</v>
      </c>
      <c r="B271" s="250" t="s">
        <v>0</v>
      </c>
      <c r="C271" s="250" t="s">
        <v>1999</v>
      </c>
      <c r="D271" s="250" t="s">
        <v>37</v>
      </c>
      <c r="E271" s="251" t="s">
        <v>14</v>
      </c>
      <c r="F271" s="249" t="s">
        <v>3245</v>
      </c>
      <c r="G271" s="249" t="s">
        <v>1157</v>
      </c>
      <c r="H271" s="249" t="s">
        <v>2149</v>
      </c>
      <c r="I271" s="249" t="s">
        <v>1157</v>
      </c>
      <c r="J271" s="249" t="s">
        <v>3246</v>
      </c>
      <c r="K271" s="249" t="s">
        <v>1157</v>
      </c>
      <c r="L271" s="252">
        <v>20.782664896397215</v>
      </c>
      <c r="M271" s="249" t="s">
        <v>1515</v>
      </c>
      <c r="N271" s="252">
        <v>1099822.1863533999</v>
      </c>
      <c r="O271" s="249" t="s">
        <v>1536</v>
      </c>
    </row>
    <row r="272" spans="1:15" x14ac:dyDescent="0.25">
      <c r="A272" s="249" t="s">
        <v>421</v>
      </c>
      <c r="B272" s="250" t="s">
        <v>0</v>
      </c>
      <c r="C272" s="250" t="s">
        <v>422</v>
      </c>
      <c r="D272" s="250" t="s">
        <v>37</v>
      </c>
      <c r="E272" s="251" t="s">
        <v>14</v>
      </c>
      <c r="F272" s="249" t="s">
        <v>3247</v>
      </c>
      <c r="G272" s="249" t="s">
        <v>1157</v>
      </c>
      <c r="H272" s="249" t="s">
        <v>3248</v>
      </c>
      <c r="I272" s="249" t="s">
        <v>1157</v>
      </c>
      <c r="J272" s="249" t="s">
        <v>2103</v>
      </c>
      <c r="K272" s="249" t="s">
        <v>1157</v>
      </c>
      <c r="L272" s="252">
        <v>19.107909737290004</v>
      </c>
      <c r="M272" s="249" t="s">
        <v>1515</v>
      </c>
      <c r="N272" s="252">
        <v>1099841.2942631</v>
      </c>
      <c r="O272" s="249" t="s">
        <v>1536</v>
      </c>
    </row>
    <row r="273" spans="1:15" ht="25.5" x14ac:dyDescent="0.25">
      <c r="A273" s="249" t="s">
        <v>2000</v>
      </c>
      <c r="B273" s="250" t="s">
        <v>0</v>
      </c>
      <c r="C273" s="250" t="s">
        <v>2001</v>
      </c>
      <c r="D273" s="250" t="s">
        <v>37</v>
      </c>
      <c r="E273" s="251" t="s">
        <v>14</v>
      </c>
      <c r="F273" s="249" t="s">
        <v>2707</v>
      </c>
      <c r="G273" s="249" t="s">
        <v>1157</v>
      </c>
      <c r="H273" s="249" t="s">
        <v>3249</v>
      </c>
      <c r="I273" s="249" t="s">
        <v>1157</v>
      </c>
      <c r="J273" s="249" t="s">
        <v>3250</v>
      </c>
      <c r="K273" s="249" t="s">
        <v>1157</v>
      </c>
      <c r="L273" s="252">
        <v>18.920393620327147</v>
      </c>
      <c r="M273" s="249" t="s">
        <v>1515</v>
      </c>
      <c r="N273" s="252">
        <v>1099860.2146566999</v>
      </c>
      <c r="O273" s="249" t="s">
        <v>1536</v>
      </c>
    </row>
    <row r="274" spans="1:15" x14ac:dyDescent="0.25">
      <c r="A274" s="249" t="s">
        <v>1523</v>
      </c>
      <c r="B274" s="250" t="s">
        <v>0</v>
      </c>
      <c r="C274" s="250" t="s">
        <v>1524</v>
      </c>
      <c r="D274" s="250" t="s">
        <v>37</v>
      </c>
      <c r="E274" s="251" t="s">
        <v>14</v>
      </c>
      <c r="F274" s="249" t="s">
        <v>2733</v>
      </c>
      <c r="G274" s="249" t="s">
        <v>1157</v>
      </c>
      <c r="H274" s="249" t="s">
        <v>2122</v>
      </c>
      <c r="I274" s="249" t="s">
        <v>1157</v>
      </c>
      <c r="J274" s="249" t="s">
        <v>3251</v>
      </c>
      <c r="K274" s="249" t="s">
        <v>1157</v>
      </c>
      <c r="L274" s="252">
        <v>16.157415504342865</v>
      </c>
      <c r="M274" s="249" t="s">
        <v>1515</v>
      </c>
      <c r="N274" s="252">
        <v>1099876.3720722001</v>
      </c>
      <c r="O274" s="249" t="s">
        <v>1541</v>
      </c>
    </row>
    <row r="275" spans="1:15" x14ac:dyDescent="0.25">
      <c r="A275" s="249" t="s">
        <v>2002</v>
      </c>
      <c r="B275" s="250" t="s">
        <v>0</v>
      </c>
      <c r="C275" s="250" t="s">
        <v>2003</v>
      </c>
      <c r="D275" s="250" t="s">
        <v>37</v>
      </c>
      <c r="E275" s="251" t="s">
        <v>44</v>
      </c>
      <c r="F275" s="249" t="s">
        <v>3252</v>
      </c>
      <c r="G275" s="249" t="s">
        <v>1157</v>
      </c>
      <c r="H275" s="249" t="s">
        <v>3253</v>
      </c>
      <c r="I275" s="249" t="s">
        <v>1157</v>
      </c>
      <c r="J275" s="249" t="s">
        <v>3254</v>
      </c>
      <c r="K275" s="249" t="s">
        <v>1157</v>
      </c>
      <c r="L275" s="252">
        <v>16.096727470866913</v>
      </c>
      <c r="M275" s="249" t="s">
        <v>1515</v>
      </c>
      <c r="N275" s="252">
        <v>1099892.4687997</v>
      </c>
      <c r="O275" s="249" t="s">
        <v>1541</v>
      </c>
    </row>
    <row r="276" spans="1:15" ht="25.5" x14ac:dyDescent="0.25">
      <c r="A276" s="249" t="s">
        <v>1485</v>
      </c>
      <c r="B276" s="250" t="s">
        <v>0</v>
      </c>
      <c r="C276" s="250" t="s">
        <v>1486</v>
      </c>
      <c r="D276" s="250" t="s">
        <v>37</v>
      </c>
      <c r="E276" s="251" t="s">
        <v>14</v>
      </c>
      <c r="F276" s="249" t="s">
        <v>3255</v>
      </c>
      <c r="G276" s="249" t="s">
        <v>1157</v>
      </c>
      <c r="H276" s="249" t="s">
        <v>1088</v>
      </c>
      <c r="I276" s="249" t="s">
        <v>1157</v>
      </c>
      <c r="J276" s="249" t="s">
        <v>3256</v>
      </c>
      <c r="K276" s="249" t="s">
        <v>1157</v>
      </c>
      <c r="L276" s="252">
        <v>15.372369330953418</v>
      </c>
      <c r="M276" s="249" t="s">
        <v>1515</v>
      </c>
      <c r="N276" s="252">
        <v>1099907.8411689999</v>
      </c>
      <c r="O276" s="249" t="s">
        <v>1541</v>
      </c>
    </row>
    <row r="277" spans="1:15" ht="51" x14ac:dyDescent="0.25">
      <c r="A277" s="249" t="s">
        <v>2004</v>
      </c>
      <c r="B277" s="250" t="s">
        <v>0</v>
      </c>
      <c r="C277" s="250" t="s">
        <v>2005</v>
      </c>
      <c r="D277" s="250" t="s">
        <v>37</v>
      </c>
      <c r="E277" s="251" t="s">
        <v>14</v>
      </c>
      <c r="F277" s="249" t="s">
        <v>3257</v>
      </c>
      <c r="G277" s="249" t="s">
        <v>1157</v>
      </c>
      <c r="H277" s="249" t="s">
        <v>3258</v>
      </c>
      <c r="I277" s="249" t="s">
        <v>1157</v>
      </c>
      <c r="J277" s="249" t="s">
        <v>3259</v>
      </c>
      <c r="K277" s="249" t="s">
        <v>1157</v>
      </c>
      <c r="L277" s="252">
        <v>15.343619342361769</v>
      </c>
      <c r="M277" s="249" t="s">
        <v>1515</v>
      </c>
      <c r="N277" s="252">
        <v>1099923.1847883</v>
      </c>
      <c r="O277" s="249" t="s">
        <v>1541</v>
      </c>
    </row>
    <row r="278" spans="1:15" ht="25.5" x14ac:dyDescent="0.25">
      <c r="A278" s="249" t="s">
        <v>177</v>
      </c>
      <c r="B278" s="250" t="s">
        <v>0</v>
      </c>
      <c r="C278" s="250" t="s">
        <v>178</v>
      </c>
      <c r="D278" s="250" t="s">
        <v>37</v>
      </c>
      <c r="E278" s="251" t="s">
        <v>57</v>
      </c>
      <c r="F278" s="249" t="s">
        <v>3260</v>
      </c>
      <c r="G278" s="249" t="s">
        <v>1157</v>
      </c>
      <c r="H278" s="249" t="s">
        <v>1957</v>
      </c>
      <c r="I278" s="249" t="s">
        <v>1157</v>
      </c>
      <c r="J278" s="249" t="s">
        <v>3261</v>
      </c>
      <c r="K278" s="249" t="s">
        <v>1157</v>
      </c>
      <c r="L278" s="252">
        <v>14.304982478573393</v>
      </c>
      <c r="M278" s="249" t="s">
        <v>1515</v>
      </c>
      <c r="N278" s="252">
        <v>1099937.4897708001</v>
      </c>
      <c r="O278" s="249" t="s">
        <v>1541</v>
      </c>
    </row>
    <row r="279" spans="1:15" x14ac:dyDescent="0.25">
      <c r="A279" s="249" t="s">
        <v>1513</v>
      </c>
      <c r="B279" s="250" t="s">
        <v>0</v>
      </c>
      <c r="C279" s="250" t="s">
        <v>1514</v>
      </c>
      <c r="D279" s="250" t="s">
        <v>37</v>
      </c>
      <c r="E279" s="251" t="s">
        <v>13</v>
      </c>
      <c r="F279" s="249" t="s">
        <v>3262</v>
      </c>
      <c r="G279" s="249" t="s">
        <v>1157</v>
      </c>
      <c r="H279" s="249" t="s">
        <v>2148</v>
      </c>
      <c r="I279" s="249" t="s">
        <v>1157</v>
      </c>
      <c r="J279" s="249" t="s">
        <v>3233</v>
      </c>
      <c r="K279" s="249" t="s">
        <v>1157</v>
      </c>
      <c r="L279" s="252">
        <v>13.858982585127897</v>
      </c>
      <c r="M279" s="249" t="s">
        <v>1515</v>
      </c>
      <c r="N279" s="252">
        <v>1099951.3487533999</v>
      </c>
      <c r="O279" s="249" t="s">
        <v>1541</v>
      </c>
    </row>
    <row r="280" spans="1:15" x14ac:dyDescent="0.25">
      <c r="A280" s="249" t="s">
        <v>1530</v>
      </c>
      <c r="B280" s="250" t="s">
        <v>0</v>
      </c>
      <c r="C280" s="250" t="s">
        <v>1531</v>
      </c>
      <c r="D280" s="250" t="s">
        <v>37</v>
      </c>
      <c r="E280" s="251" t="s">
        <v>44</v>
      </c>
      <c r="F280" s="249" t="s">
        <v>3263</v>
      </c>
      <c r="G280" s="249" t="s">
        <v>1157</v>
      </c>
      <c r="H280" s="249" t="s">
        <v>3264</v>
      </c>
      <c r="I280" s="249" t="s">
        <v>1157</v>
      </c>
      <c r="J280" s="249" t="s">
        <v>3265</v>
      </c>
      <c r="K280" s="249" t="s">
        <v>1157</v>
      </c>
      <c r="L280" s="252">
        <v>13.48582449127121</v>
      </c>
      <c r="M280" s="249" t="s">
        <v>1515</v>
      </c>
      <c r="N280" s="252">
        <v>1099964.8345778999</v>
      </c>
      <c r="O280" s="249" t="s">
        <v>1541</v>
      </c>
    </row>
    <row r="281" spans="1:15" ht="25.5" x14ac:dyDescent="0.25">
      <c r="A281" s="249" t="s">
        <v>724</v>
      </c>
      <c r="B281" s="250" t="s">
        <v>0</v>
      </c>
      <c r="C281" s="250" t="s">
        <v>725</v>
      </c>
      <c r="D281" s="250" t="s">
        <v>37</v>
      </c>
      <c r="E281" s="251" t="s">
        <v>14</v>
      </c>
      <c r="F281" s="249" t="s">
        <v>3200</v>
      </c>
      <c r="G281" s="249" t="s">
        <v>1157</v>
      </c>
      <c r="H281" s="249" t="s">
        <v>1958</v>
      </c>
      <c r="I281" s="249" t="s">
        <v>1157</v>
      </c>
      <c r="J281" s="249" t="s">
        <v>3266</v>
      </c>
      <c r="K281" s="249" t="s">
        <v>1157</v>
      </c>
      <c r="L281" s="252">
        <v>13.214243163403088</v>
      </c>
      <c r="M281" s="249" t="s">
        <v>1515</v>
      </c>
      <c r="N281" s="252">
        <v>1099978.0488211</v>
      </c>
      <c r="O281" s="249" t="s">
        <v>1547</v>
      </c>
    </row>
    <row r="282" spans="1:15" x14ac:dyDescent="0.25">
      <c r="A282" s="249" t="s">
        <v>1447</v>
      </c>
      <c r="B282" s="250" t="s">
        <v>0</v>
      </c>
      <c r="C282" s="250" t="s">
        <v>1448</v>
      </c>
      <c r="D282" s="250" t="s">
        <v>37</v>
      </c>
      <c r="E282" s="251" t="s">
        <v>14</v>
      </c>
      <c r="F282" s="249" t="s">
        <v>2707</v>
      </c>
      <c r="G282" s="249" t="s">
        <v>1157</v>
      </c>
      <c r="H282" s="249" t="s">
        <v>1454</v>
      </c>
      <c r="I282" s="249" t="s">
        <v>1157</v>
      </c>
      <c r="J282" s="249" t="s">
        <v>3267</v>
      </c>
      <c r="K282" s="249" t="s">
        <v>1157</v>
      </c>
      <c r="L282" s="252">
        <v>13.134156841200644</v>
      </c>
      <c r="M282" s="249" t="s">
        <v>1515</v>
      </c>
      <c r="N282" s="252">
        <v>1099991.1829778999</v>
      </c>
      <c r="O282" s="249" t="s">
        <v>1547</v>
      </c>
    </row>
    <row r="283" spans="1:15" ht="25.5" x14ac:dyDescent="0.25">
      <c r="A283" s="249" t="s">
        <v>2007</v>
      </c>
      <c r="B283" s="250" t="s">
        <v>0</v>
      </c>
      <c r="C283" s="250" t="s">
        <v>2008</v>
      </c>
      <c r="D283" s="250" t="s">
        <v>37</v>
      </c>
      <c r="E283" s="251" t="s">
        <v>14</v>
      </c>
      <c r="F283" s="249" t="s">
        <v>2864</v>
      </c>
      <c r="G283" s="249" t="s">
        <v>1157</v>
      </c>
      <c r="H283" s="249" t="s">
        <v>3268</v>
      </c>
      <c r="I283" s="249" t="s">
        <v>1157</v>
      </c>
      <c r="J283" s="249" t="s">
        <v>2162</v>
      </c>
      <c r="K283" s="249" t="s">
        <v>1157</v>
      </c>
      <c r="L283" s="252">
        <v>12.963973406520454</v>
      </c>
      <c r="M283" s="249" t="s">
        <v>1515</v>
      </c>
      <c r="N283" s="252">
        <v>1100004.1469513001</v>
      </c>
      <c r="O283" s="249" t="s">
        <v>1547</v>
      </c>
    </row>
    <row r="284" spans="1:15" ht="25.5" x14ac:dyDescent="0.25">
      <c r="A284" s="249" t="s">
        <v>710</v>
      </c>
      <c r="B284" s="250" t="s">
        <v>0</v>
      </c>
      <c r="C284" s="250" t="s">
        <v>711</v>
      </c>
      <c r="D284" s="250" t="s">
        <v>37</v>
      </c>
      <c r="E284" s="251" t="s">
        <v>14</v>
      </c>
      <c r="F284" s="249" t="s">
        <v>3269</v>
      </c>
      <c r="G284" s="249" t="s">
        <v>1157</v>
      </c>
      <c r="H284" s="249" t="s">
        <v>1210</v>
      </c>
      <c r="I284" s="249" t="s">
        <v>1157</v>
      </c>
      <c r="J284" s="249" t="s">
        <v>3270</v>
      </c>
      <c r="K284" s="249" t="s">
        <v>1157</v>
      </c>
      <c r="L284" s="252">
        <v>12.493466263581102</v>
      </c>
      <c r="M284" s="249" t="s">
        <v>1515</v>
      </c>
      <c r="N284" s="252">
        <v>1100016.6404176001</v>
      </c>
      <c r="O284" s="249" t="s">
        <v>1547</v>
      </c>
    </row>
    <row r="285" spans="1:15" ht="25.5" x14ac:dyDescent="0.25">
      <c r="A285" s="249" t="s">
        <v>1518</v>
      </c>
      <c r="B285" s="250" t="s">
        <v>0</v>
      </c>
      <c r="C285" s="250" t="s">
        <v>1519</v>
      </c>
      <c r="D285" s="250" t="s">
        <v>37</v>
      </c>
      <c r="E285" s="251" t="s">
        <v>14</v>
      </c>
      <c r="F285" s="249" t="s">
        <v>2939</v>
      </c>
      <c r="G285" s="249" t="s">
        <v>1157</v>
      </c>
      <c r="H285" s="249" t="s">
        <v>1066</v>
      </c>
      <c r="I285" s="249" t="s">
        <v>1157</v>
      </c>
      <c r="J285" s="249" t="s">
        <v>3271</v>
      </c>
      <c r="K285" s="249" t="s">
        <v>1157</v>
      </c>
      <c r="L285" s="252">
        <v>12.413379941378658</v>
      </c>
      <c r="M285" s="249" t="s">
        <v>1515</v>
      </c>
      <c r="N285" s="252">
        <v>1100029.0537975</v>
      </c>
      <c r="O285" s="249" t="s">
        <v>1547</v>
      </c>
    </row>
    <row r="286" spans="1:15" x14ac:dyDescent="0.25">
      <c r="A286" s="249" t="s">
        <v>1532</v>
      </c>
      <c r="B286" s="250" t="s">
        <v>0</v>
      </c>
      <c r="C286" s="250" t="s">
        <v>1533</v>
      </c>
      <c r="D286" s="250" t="s">
        <v>37</v>
      </c>
      <c r="E286" s="251" t="s">
        <v>14</v>
      </c>
      <c r="F286" s="249" t="s">
        <v>3272</v>
      </c>
      <c r="G286" s="249" t="s">
        <v>1157</v>
      </c>
      <c r="H286" s="249" t="s">
        <v>1564</v>
      </c>
      <c r="I286" s="249" t="s">
        <v>1157</v>
      </c>
      <c r="J286" s="249" t="s">
        <v>3273</v>
      </c>
      <c r="K286" s="249" t="s">
        <v>1157</v>
      </c>
      <c r="L286" s="252">
        <v>12.362945579971669</v>
      </c>
      <c r="M286" s="249" t="s">
        <v>1515</v>
      </c>
      <c r="N286" s="252">
        <v>1100041.4167430999</v>
      </c>
      <c r="O286" s="249" t="s">
        <v>1547</v>
      </c>
    </row>
    <row r="287" spans="1:15" ht="38.25" x14ac:dyDescent="0.25">
      <c r="A287" s="249" t="s">
        <v>2011</v>
      </c>
      <c r="B287" s="250" t="s">
        <v>0</v>
      </c>
      <c r="C287" s="250" t="s">
        <v>2012</v>
      </c>
      <c r="D287" s="250" t="s">
        <v>37</v>
      </c>
      <c r="E287" s="251" t="s">
        <v>13</v>
      </c>
      <c r="F287" s="249" t="s">
        <v>3274</v>
      </c>
      <c r="G287" s="249" t="s">
        <v>1157</v>
      </c>
      <c r="H287" s="249" t="s">
        <v>3275</v>
      </c>
      <c r="I287" s="249" t="s">
        <v>1157</v>
      </c>
      <c r="J287" s="249" t="s">
        <v>3276</v>
      </c>
      <c r="K287" s="249" t="s">
        <v>1157</v>
      </c>
      <c r="L287" s="252">
        <v>12.348016488434107</v>
      </c>
      <c r="M287" s="249" t="s">
        <v>1515</v>
      </c>
      <c r="N287" s="252">
        <v>1100053.7647595999</v>
      </c>
      <c r="O287" s="249" t="s">
        <v>1547</v>
      </c>
    </row>
    <row r="288" spans="1:15" ht="25.5" x14ac:dyDescent="0.25">
      <c r="A288" s="249" t="s">
        <v>2013</v>
      </c>
      <c r="B288" s="250" t="s">
        <v>0</v>
      </c>
      <c r="C288" s="250" t="s">
        <v>2014</v>
      </c>
      <c r="D288" s="250" t="s">
        <v>37</v>
      </c>
      <c r="E288" s="251" t="s">
        <v>2</v>
      </c>
      <c r="F288" s="249" t="s">
        <v>3277</v>
      </c>
      <c r="G288" s="249" t="s">
        <v>1157</v>
      </c>
      <c r="H288" s="249" t="s">
        <v>1162</v>
      </c>
      <c r="I288" s="249" t="s">
        <v>1157</v>
      </c>
      <c r="J288" s="249" t="s">
        <v>3278</v>
      </c>
      <c r="K288" s="249" t="s">
        <v>1157</v>
      </c>
      <c r="L288" s="252">
        <v>12.043642803849298</v>
      </c>
      <c r="M288" s="249" t="s">
        <v>1515</v>
      </c>
      <c r="N288" s="252">
        <v>1100065.8084024</v>
      </c>
      <c r="O288" s="249" t="s">
        <v>1547</v>
      </c>
    </row>
    <row r="289" spans="1:15" x14ac:dyDescent="0.25">
      <c r="A289" s="249" t="s">
        <v>175</v>
      </c>
      <c r="B289" s="250" t="s">
        <v>0</v>
      </c>
      <c r="C289" s="250" t="s">
        <v>176</v>
      </c>
      <c r="D289" s="250" t="s">
        <v>37</v>
      </c>
      <c r="E289" s="251" t="s">
        <v>57</v>
      </c>
      <c r="F289" s="249" t="s">
        <v>3279</v>
      </c>
      <c r="G289" s="249" t="s">
        <v>1157</v>
      </c>
      <c r="H289" s="249" t="s">
        <v>3280</v>
      </c>
      <c r="I289" s="249" t="s">
        <v>1157</v>
      </c>
      <c r="J289" s="249" t="s">
        <v>3281</v>
      </c>
      <c r="K289" s="249" t="s">
        <v>1157</v>
      </c>
      <c r="L289" s="252">
        <v>11.940402579878448</v>
      </c>
      <c r="M289" s="249" t="s">
        <v>1515</v>
      </c>
      <c r="N289" s="252">
        <v>1100077.748805</v>
      </c>
      <c r="O289" s="249" t="s">
        <v>1547</v>
      </c>
    </row>
    <row r="290" spans="1:15" ht="25.5" x14ac:dyDescent="0.25">
      <c r="A290" s="249" t="s">
        <v>708</v>
      </c>
      <c r="B290" s="250" t="s">
        <v>0</v>
      </c>
      <c r="C290" s="250" t="s">
        <v>709</v>
      </c>
      <c r="D290" s="250" t="s">
        <v>37</v>
      </c>
      <c r="E290" s="251" t="s">
        <v>14</v>
      </c>
      <c r="F290" s="249" t="s">
        <v>3167</v>
      </c>
      <c r="G290" s="249" t="s">
        <v>1157</v>
      </c>
      <c r="H290" s="249" t="s">
        <v>2087</v>
      </c>
      <c r="I290" s="249" t="s">
        <v>1157</v>
      </c>
      <c r="J290" s="249" t="s">
        <v>3282</v>
      </c>
      <c r="K290" s="249" t="s">
        <v>1157</v>
      </c>
      <c r="L290" s="252">
        <v>10.271070822463308</v>
      </c>
      <c r="M290" s="249" t="s">
        <v>1515</v>
      </c>
      <c r="N290" s="252">
        <v>1100088.0198758</v>
      </c>
      <c r="O290" s="249" t="s">
        <v>1554</v>
      </c>
    </row>
    <row r="291" spans="1:15" x14ac:dyDescent="0.25">
      <c r="A291" s="249" t="s">
        <v>1537</v>
      </c>
      <c r="B291" s="250" t="s">
        <v>0</v>
      </c>
      <c r="C291" s="250" t="s">
        <v>1538</v>
      </c>
      <c r="D291" s="250" t="s">
        <v>37</v>
      </c>
      <c r="E291" s="251" t="s">
        <v>14</v>
      </c>
      <c r="F291" s="249" t="s">
        <v>2733</v>
      </c>
      <c r="G291" s="249" t="s">
        <v>1157</v>
      </c>
      <c r="H291" s="249" t="s">
        <v>1553</v>
      </c>
      <c r="I291" s="249" t="s">
        <v>1157</v>
      </c>
      <c r="J291" s="249" t="s">
        <v>3283</v>
      </c>
      <c r="K291" s="249" t="s">
        <v>1157</v>
      </c>
      <c r="L291" s="252">
        <v>10.000779485030064</v>
      </c>
      <c r="M291" s="249" t="s">
        <v>1515</v>
      </c>
      <c r="N291" s="252">
        <v>1100098.0206553</v>
      </c>
      <c r="O291" s="249" t="s">
        <v>1554</v>
      </c>
    </row>
    <row r="292" spans="1:15" x14ac:dyDescent="0.25">
      <c r="A292" s="249" t="s">
        <v>1548</v>
      </c>
      <c r="B292" s="250" t="s">
        <v>0</v>
      </c>
      <c r="C292" s="250" t="s">
        <v>1549</v>
      </c>
      <c r="D292" s="250" t="s">
        <v>37</v>
      </c>
      <c r="E292" s="251" t="s">
        <v>14</v>
      </c>
      <c r="F292" s="249" t="s">
        <v>2770</v>
      </c>
      <c r="G292" s="249" t="s">
        <v>1157</v>
      </c>
      <c r="H292" s="249" t="s">
        <v>1095</v>
      </c>
      <c r="I292" s="249" t="s">
        <v>1157</v>
      </c>
      <c r="J292" s="249" t="s">
        <v>2123</v>
      </c>
      <c r="K292" s="249" t="s">
        <v>1157</v>
      </c>
      <c r="L292" s="252">
        <v>9.2499702143821612</v>
      </c>
      <c r="M292" s="249" t="s">
        <v>1515</v>
      </c>
      <c r="N292" s="252">
        <v>1100107.2706255</v>
      </c>
      <c r="O292" s="249" t="s">
        <v>1554</v>
      </c>
    </row>
    <row r="293" spans="1:15" x14ac:dyDescent="0.25">
      <c r="A293" s="249" t="s">
        <v>1510</v>
      </c>
      <c r="B293" s="250" t="s">
        <v>0</v>
      </c>
      <c r="C293" s="250" t="s">
        <v>1511</v>
      </c>
      <c r="D293" s="250" t="s">
        <v>37</v>
      </c>
      <c r="E293" s="251" t="s">
        <v>14</v>
      </c>
      <c r="F293" s="249" t="s">
        <v>2707</v>
      </c>
      <c r="G293" s="249" t="s">
        <v>1157</v>
      </c>
      <c r="H293" s="249" t="s">
        <v>3284</v>
      </c>
      <c r="I293" s="249" t="s">
        <v>1157</v>
      </c>
      <c r="J293" s="249" t="s">
        <v>2125</v>
      </c>
      <c r="K293" s="249" t="s">
        <v>1157</v>
      </c>
      <c r="L293" s="252">
        <v>8.3489990896046784</v>
      </c>
      <c r="M293" s="249" t="s">
        <v>1515</v>
      </c>
      <c r="N293" s="252">
        <v>1100115.6196246</v>
      </c>
      <c r="O293" s="249" t="s">
        <v>1554</v>
      </c>
    </row>
    <row r="294" spans="1:15" x14ac:dyDescent="0.25">
      <c r="A294" s="249" t="s">
        <v>419</v>
      </c>
      <c r="B294" s="250" t="s">
        <v>0</v>
      </c>
      <c r="C294" s="250" t="s">
        <v>420</v>
      </c>
      <c r="D294" s="250" t="s">
        <v>37</v>
      </c>
      <c r="E294" s="251" t="s">
        <v>14</v>
      </c>
      <c r="F294" s="249" t="s">
        <v>3092</v>
      </c>
      <c r="G294" s="249" t="s">
        <v>1157</v>
      </c>
      <c r="H294" s="249" t="s">
        <v>2009</v>
      </c>
      <c r="I294" s="249" t="s">
        <v>1157</v>
      </c>
      <c r="J294" s="249" t="s">
        <v>3285</v>
      </c>
      <c r="K294" s="249" t="s">
        <v>1157</v>
      </c>
      <c r="L294" s="252">
        <v>8.2088480257504024</v>
      </c>
      <c r="M294" s="249" t="s">
        <v>1515</v>
      </c>
      <c r="N294" s="252">
        <v>1100123.8284726001</v>
      </c>
      <c r="O294" s="249" t="s">
        <v>1554</v>
      </c>
    </row>
    <row r="295" spans="1:15" ht="25.5" x14ac:dyDescent="0.25">
      <c r="A295" s="249" t="s">
        <v>714</v>
      </c>
      <c r="B295" s="250" t="s">
        <v>0</v>
      </c>
      <c r="C295" s="250" t="s">
        <v>715</v>
      </c>
      <c r="D295" s="250" t="s">
        <v>37</v>
      </c>
      <c r="E295" s="251" t="s">
        <v>14</v>
      </c>
      <c r="F295" s="249" t="s">
        <v>2942</v>
      </c>
      <c r="G295" s="249" t="s">
        <v>1157</v>
      </c>
      <c r="H295" s="249" t="s">
        <v>1894</v>
      </c>
      <c r="I295" s="249" t="s">
        <v>1157</v>
      </c>
      <c r="J295" s="249" t="s">
        <v>3286</v>
      </c>
      <c r="K295" s="249" t="s">
        <v>1157</v>
      </c>
      <c r="L295" s="252">
        <v>7.6282221897826918</v>
      </c>
      <c r="M295" s="249" t="s">
        <v>1515</v>
      </c>
      <c r="N295" s="252">
        <v>1100131.4566947999</v>
      </c>
      <c r="O295" s="249" t="s">
        <v>1554</v>
      </c>
    </row>
    <row r="296" spans="1:15" ht="63.75" x14ac:dyDescent="0.25">
      <c r="A296" s="249" t="s">
        <v>261</v>
      </c>
      <c r="B296" s="250" t="s">
        <v>0</v>
      </c>
      <c r="C296" s="250" t="s">
        <v>262</v>
      </c>
      <c r="D296" s="250" t="s">
        <v>71</v>
      </c>
      <c r="E296" s="251" t="s">
        <v>14</v>
      </c>
      <c r="F296" s="249" t="s">
        <v>3287</v>
      </c>
      <c r="G296" s="249" t="s">
        <v>1157</v>
      </c>
      <c r="H296" s="249" t="s">
        <v>3288</v>
      </c>
      <c r="I296" s="249" t="s">
        <v>1157</v>
      </c>
      <c r="J296" s="249" t="s">
        <v>2022</v>
      </c>
      <c r="K296" s="249" t="s">
        <v>1157</v>
      </c>
      <c r="L296" s="252">
        <v>7.5266521550495042</v>
      </c>
      <c r="M296" s="249" t="s">
        <v>1515</v>
      </c>
      <c r="N296" s="252">
        <v>1100138.9833470001</v>
      </c>
      <c r="O296" s="249" t="s">
        <v>1554</v>
      </c>
    </row>
    <row r="297" spans="1:15" ht="25.5" x14ac:dyDescent="0.25">
      <c r="A297" s="249" t="s">
        <v>2016</v>
      </c>
      <c r="B297" s="250" t="s">
        <v>0</v>
      </c>
      <c r="C297" s="250" t="s">
        <v>2017</v>
      </c>
      <c r="D297" s="250" t="s">
        <v>37</v>
      </c>
      <c r="E297" s="251" t="s">
        <v>14</v>
      </c>
      <c r="F297" s="249" t="s">
        <v>2733</v>
      </c>
      <c r="G297" s="249" t="s">
        <v>1157</v>
      </c>
      <c r="H297" s="249" t="s">
        <v>2401</v>
      </c>
      <c r="I297" s="249" t="s">
        <v>1157</v>
      </c>
      <c r="J297" s="249" t="s">
        <v>3289</v>
      </c>
      <c r="K297" s="249" t="s">
        <v>1157</v>
      </c>
      <c r="L297" s="252">
        <v>6.9875316121631474</v>
      </c>
      <c r="M297" s="249" t="s">
        <v>1515</v>
      </c>
      <c r="N297" s="252">
        <v>1100145.9708785999</v>
      </c>
      <c r="O297" s="249" t="s">
        <v>1554</v>
      </c>
    </row>
    <row r="298" spans="1:15" ht="25.5" x14ac:dyDescent="0.25">
      <c r="A298" s="249" t="s">
        <v>1551</v>
      </c>
      <c r="B298" s="250" t="s">
        <v>0</v>
      </c>
      <c r="C298" s="250" t="s">
        <v>1552</v>
      </c>
      <c r="D298" s="250" t="s">
        <v>37</v>
      </c>
      <c r="E298" s="251" t="s">
        <v>14</v>
      </c>
      <c r="F298" s="249" t="s">
        <v>2733</v>
      </c>
      <c r="G298" s="249" t="s">
        <v>1157</v>
      </c>
      <c r="H298" s="249" t="s">
        <v>2015</v>
      </c>
      <c r="I298" s="249" t="s">
        <v>1157</v>
      </c>
      <c r="J298" s="249" t="s">
        <v>3290</v>
      </c>
      <c r="K298" s="249" t="s">
        <v>1157</v>
      </c>
      <c r="L298" s="252">
        <v>6.9174560802360103</v>
      </c>
      <c r="M298" s="249" t="s">
        <v>1515</v>
      </c>
      <c r="N298" s="252">
        <v>1100152.8883346999</v>
      </c>
      <c r="O298" s="249" t="s">
        <v>1554</v>
      </c>
    </row>
    <row r="299" spans="1:15" x14ac:dyDescent="0.25">
      <c r="A299" s="249" t="s">
        <v>1479</v>
      </c>
      <c r="B299" s="250" t="s">
        <v>0</v>
      </c>
      <c r="C299" s="250" t="s">
        <v>1480</v>
      </c>
      <c r="D299" s="250" t="s">
        <v>37</v>
      </c>
      <c r="E299" s="251" t="s">
        <v>14</v>
      </c>
      <c r="F299" s="249" t="s">
        <v>2847</v>
      </c>
      <c r="G299" s="249" t="s">
        <v>1157</v>
      </c>
      <c r="H299" s="249" t="s">
        <v>1321</v>
      </c>
      <c r="I299" s="249" t="s">
        <v>1157</v>
      </c>
      <c r="J299" s="249" t="s">
        <v>2085</v>
      </c>
      <c r="K299" s="249" t="s">
        <v>1157</v>
      </c>
      <c r="L299" s="252">
        <v>6.1666468095881077</v>
      </c>
      <c r="M299" s="249" t="s">
        <v>1515</v>
      </c>
      <c r="N299" s="252">
        <v>1100159.0549814999</v>
      </c>
      <c r="O299" s="249" t="s">
        <v>1554</v>
      </c>
    </row>
    <row r="300" spans="1:15" ht="25.5" x14ac:dyDescent="0.25">
      <c r="A300" s="249" t="s">
        <v>430</v>
      </c>
      <c r="B300" s="250" t="s">
        <v>0</v>
      </c>
      <c r="C300" s="250" t="s">
        <v>431</v>
      </c>
      <c r="D300" s="250" t="s">
        <v>37</v>
      </c>
      <c r="E300" s="251" t="s">
        <v>14</v>
      </c>
      <c r="F300" s="249" t="s">
        <v>3291</v>
      </c>
      <c r="G300" s="249" t="s">
        <v>1157</v>
      </c>
      <c r="H300" s="249" t="s">
        <v>1114</v>
      </c>
      <c r="I300" s="249" t="s">
        <v>1157</v>
      </c>
      <c r="J300" s="249" t="s">
        <v>2890</v>
      </c>
      <c r="K300" s="249" t="s">
        <v>1157</v>
      </c>
      <c r="L300" s="252">
        <v>5.9464094235313896</v>
      </c>
      <c r="M300" s="249" t="s">
        <v>1515</v>
      </c>
      <c r="N300" s="252">
        <v>1100165.0013909</v>
      </c>
      <c r="O300" s="249" t="s">
        <v>1554</v>
      </c>
    </row>
    <row r="301" spans="1:15" ht="25.5" x14ac:dyDescent="0.25">
      <c r="A301" s="249" t="s">
        <v>1520</v>
      </c>
      <c r="B301" s="250" t="s">
        <v>0</v>
      </c>
      <c r="C301" s="250" t="s">
        <v>1521</v>
      </c>
      <c r="D301" s="250" t="s">
        <v>37</v>
      </c>
      <c r="E301" s="251" t="s">
        <v>14</v>
      </c>
      <c r="F301" s="249" t="s">
        <v>2733</v>
      </c>
      <c r="G301" s="249" t="s">
        <v>1157</v>
      </c>
      <c r="H301" s="249" t="s">
        <v>1557</v>
      </c>
      <c r="I301" s="249" t="s">
        <v>1157</v>
      </c>
      <c r="J301" s="249" t="s">
        <v>1760</v>
      </c>
      <c r="K301" s="249" t="s">
        <v>1157</v>
      </c>
      <c r="L301" s="252">
        <v>5.6060425541710064</v>
      </c>
      <c r="M301" s="249" t="s">
        <v>1515</v>
      </c>
      <c r="N301" s="252">
        <v>1100170.6074335</v>
      </c>
      <c r="O301" s="249" t="s">
        <v>1554</v>
      </c>
    </row>
    <row r="302" spans="1:15" x14ac:dyDescent="0.25">
      <c r="A302" s="249" t="s">
        <v>2019</v>
      </c>
      <c r="B302" s="250" t="s">
        <v>0</v>
      </c>
      <c r="C302" s="250" t="s">
        <v>2020</v>
      </c>
      <c r="D302" s="250" t="s">
        <v>37</v>
      </c>
      <c r="E302" s="251" t="s">
        <v>44</v>
      </c>
      <c r="F302" s="249" t="s">
        <v>3292</v>
      </c>
      <c r="G302" s="249" t="s">
        <v>1157</v>
      </c>
      <c r="H302" s="249" t="s">
        <v>2156</v>
      </c>
      <c r="I302" s="249" t="s">
        <v>1157</v>
      </c>
      <c r="J302" s="249" t="s">
        <v>2145</v>
      </c>
      <c r="K302" s="249" t="s">
        <v>1157</v>
      </c>
      <c r="L302" s="252">
        <v>5.4914190055187602</v>
      </c>
      <c r="M302" s="249" t="s">
        <v>1515</v>
      </c>
      <c r="N302" s="252">
        <v>1100176.0988525001</v>
      </c>
      <c r="O302" s="249" t="s">
        <v>1554</v>
      </c>
    </row>
    <row r="303" spans="1:15" ht="38.25" x14ac:dyDescent="0.25">
      <c r="A303" s="249" t="s">
        <v>423</v>
      </c>
      <c r="B303" s="250" t="s">
        <v>0</v>
      </c>
      <c r="C303" s="250" t="s">
        <v>1476</v>
      </c>
      <c r="D303" s="250" t="s">
        <v>37</v>
      </c>
      <c r="E303" s="251" t="s">
        <v>13</v>
      </c>
      <c r="F303" s="249" t="s">
        <v>2733</v>
      </c>
      <c r="G303" s="249" t="s">
        <v>1157</v>
      </c>
      <c r="H303" s="249" t="s">
        <v>2998</v>
      </c>
      <c r="I303" s="249" t="s">
        <v>1157</v>
      </c>
      <c r="J303" s="249" t="s">
        <v>2145</v>
      </c>
      <c r="K303" s="249" t="s">
        <v>1157</v>
      </c>
      <c r="L303" s="252">
        <v>5.4859130708673423</v>
      </c>
      <c r="M303" s="249" t="s">
        <v>1515</v>
      </c>
      <c r="N303" s="252">
        <v>1100181.5847656</v>
      </c>
      <c r="O303" s="249" t="s">
        <v>1554</v>
      </c>
    </row>
    <row r="304" spans="1:15" x14ac:dyDescent="0.25">
      <c r="A304" s="249" t="s">
        <v>479</v>
      </c>
      <c r="B304" s="250" t="s">
        <v>0</v>
      </c>
      <c r="C304" s="250" t="s">
        <v>480</v>
      </c>
      <c r="D304" s="250" t="s">
        <v>37</v>
      </c>
      <c r="E304" s="251" t="s">
        <v>14</v>
      </c>
      <c r="F304" s="249" t="s">
        <v>2707</v>
      </c>
      <c r="G304" s="249" t="s">
        <v>1157</v>
      </c>
      <c r="H304" s="249" t="s">
        <v>3293</v>
      </c>
      <c r="I304" s="249" t="s">
        <v>1157</v>
      </c>
      <c r="J304" s="249" t="s">
        <v>3151</v>
      </c>
      <c r="K304" s="249" t="s">
        <v>1157</v>
      </c>
      <c r="L304" s="252">
        <v>5.4658914903167313</v>
      </c>
      <c r="M304" s="249" t="s">
        <v>1515</v>
      </c>
      <c r="N304" s="252">
        <v>1100187.0506571</v>
      </c>
      <c r="O304" s="249" t="s">
        <v>1554</v>
      </c>
    </row>
    <row r="305" spans="1:15" ht="25.5" x14ac:dyDescent="0.25">
      <c r="A305" s="249" t="s">
        <v>582</v>
      </c>
      <c r="B305" s="250" t="s">
        <v>0</v>
      </c>
      <c r="C305" s="250" t="s">
        <v>583</v>
      </c>
      <c r="D305" s="250" t="s">
        <v>37</v>
      </c>
      <c r="E305" s="251" t="s">
        <v>40</v>
      </c>
      <c r="F305" s="249" t="s">
        <v>2994</v>
      </c>
      <c r="G305" s="249" t="s">
        <v>1157</v>
      </c>
      <c r="H305" s="249" t="s">
        <v>1132</v>
      </c>
      <c r="I305" s="249" t="s">
        <v>1157</v>
      </c>
      <c r="J305" s="249" t="s">
        <v>3294</v>
      </c>
      <c r="K305" s="249" t="s">
        <v>1157</v>
      </c>
      <c r="L305" s="252">
        <v>5.4058267486648992</v>
      </c>
      <c r="M305" s="249" t="s">
        <v>1515</v>
      </c>
      <c r="N305" s="252">
        <v>1100192.4564839001</v>
      </c>
      <c r="O305" s="249" t="s">
        <v>1554</v>
      </c>
    </row>
    <row r="306" spans="1:15" ht="63.75" x14ac:dyDescent="0.25">
      <c r="A306" s="249" t="s">
        <v>181</v>
      </c>
      <c r="B306" s="250" t="s">
        <v>0</v>
      </c>
      <c r="C306" s="250" t="s">
        <v>182</v>
      </c>
      <c r="D306" s="250" t="s">
        <v>71</v>
      </c>
      <c r="E306" s="251" t="s">
        <v>14</v>
      </c>
      <c r="F306" s="249" t="s">
        <v>3295</v>
      </c>
      <c r="G306" s="249" t="s">
        <v>1157</v>
      </c>
      <c r="H306" s="249" t="s">
        <v>3296</v>
      </c>
      <c r="I306" s="249" t="s">
        <v>1157</v>
      </c>
      <c r="J306" s="249" t="s">
        <v>1957</v>
      </c>
      <c r="K306" s="249" t="s">
        <v>1157</v>
      </c>
      <c r="L306" s="252">
        <v>5.3087834110978216</v>
      </c>
      <c r="M306" s="249" t="s">
        <v>1515</v>
      </c>
      <c r="N306" s="252">
        <v>1100197.7652673</v>
      </c>
      <c r="O306" s="249" t="s">
        <v>1558</v>
      </c>
    </row>
    <row r="307" spans="1:15" ht="25.5" x14ac:dyDescent="0.25">
      <c r="A307" s="249" t="s">
        <v>1555</v>
      </c>
      <c r="B307" s="250" t="s">
        <v>0</v>
      </c>
      <c r="C307" s="250" t="s">
        <v>1556</v>
      </c>
      <c r="D307" s="250" t="s">
        <v>37</v>
      </c>
      <c r="E307" s="251" t="s">
        <v>14</v>
      </c>
      <c r="F307" s="249" t="s">
        <v>2733</v>
      </c>
      <c r="G307" s="249" t="s">
        <v>1157</v>
      </c>
      <c r="H307" s="249" t="s">
        <v>1111</v>
      </c>
      <c r="I307" s="249" t="s">
        <v>1157</v>
      </c>
      <c r="J307" s="249" t="s">
        <v>2157</v>
      </c>
      <c r="K307" s="249" t="s">
        <v>1157</v>
      </c>
      <c r="L307" s="252">
        <v>5.0854814598551279</v>
      </c>
      <c r="M307" s="249" t="s">
        <v>1515</v>
      </c>
      <c r="N307" s="252">
        <v>1100202.8507488</v>
      </c>
      <c r="O307" s="249" t="s">
        <v>1558</v>
      </c>
    </row>
    <row r="308" spans="1:15" ht="25.5" x14ac:dyDescent="0.25">
      <c r="A308" s="249" t="s">
        <v>68</v>
      </c>
      <c r="B308" s="250" t="s">
        <v>0</v>
      </c>
      <c r="C308" s="250" t="s">
        <v>69</v>
      </c>
      <c r="D308" s="250" t="s">
        <v>37</v>
      </c>
      <c r="E308" s="251" t="s">
        <v>40</v>
      </c>
      <c r="F308" s="249" t="s">
        <v>2989</v>
      </c>
      <c r="G308" s="249" t="s">
        <v>1157</v>
      </c>
      <c r="H308" s="249" t="s">
        <v>1132</v>
      </c>
      <c r="I308" s="249" t="s">
        <v>1157</v>
      </c>
      <c r="J308" s="249" t="s">
        <v>2025</v>
      </c>
      <c r="K308" s="249" t="s">
        <v>1157</v>
      </c>
      <c r="L308" s="252">
        <v>5.033536005694927</v>
      </c>
      <c r="M308" s="249" t="s">
        <v>1515</v>
      </c>
      <c r="N308" s="252">
        <v>1100207.8842847999</v>
      </c>
      <c r="O308" s="249" t="s">
        <v>1558</v>
      </c>
    </row>
    <row r="309" spans="1:15" ht="25.5" x14ac:dyDescent="0.25">
      <c r="A309" s="249" t="s">
        <v>1539</v>
      </c>
      <c r="B309" s="250" t="s">
        <v>0</v>
      </c>
      <c r="C309" s="250" t="s">
        <v>1540</v>
      </c>
      <c r="D309" s="250" t="s">
        <v>37</v>
      </c>
      <c r="E309" s="251" t="s">
        <v>14</v>
      </c>
      <c r="F309" s="249" t="s">
        <v>2733</v>
      </c>
      <c r="G309" s="249" t="s">
        <v>1157</v>
      </c>
      <c r="H309" s="249" t="s">
        <v>1545</v>
      </c>
      <c r="I309" s="249" t="s">
        <v>1157</v>
      </c>
      <c r="J309" s="249" t="s">
        <v>1545</v>
      </c>
      <c r="K309" s="249" t="s">
        <v>1157</v>
      </c>
      <c r="L309" s="252">
        <v>4.5549095752639435</v>
      </c>
      <c r="M309" s="249" t="s">
        <v>1515</v>
      </c>
      <c r="N309" s="252">
        <v>1100212.4391944001</v>
      </c>
      <c r="O309" s="249" t="s">
        <v>1558</v>
      </c>
    </row>
    <row r="310" spans="1:15" ht="25.5" x14ac:dyDescent="0.25">
      <c r="A310" s="249" t="s">
        <v>718</v>
      </c>
      <c r="B310" s="250" t="s">
        <v>0</v>
      </c>
      <c r="C310" s="250" t="s">
        <v>719</v>
      </c>
      <c r="D310" s="250" t="s">
        <v>37</v>
      </c>
      <c r="E310" s="251" t="s">
        <v>14</v>
      </c>
      <c r="F310" s="249" t="s">
        <v>2733</v>
      </c>
      <c r="G310" s="249" t="s">
        <v>1157</v>
      </c>
      <c r="H310" s="249" t="s">
        <v>2753</v>
      </c>
      <c r="I310" s="249" t="s">
        <v>1157</v>
      </c>
      <c r="J310" s="249" t="s">
        <v>2753</v>
      </c>
      <c r="K310" s="249" t="s">
        <v>1157</v>
      </c>
      <c r="L310" s="252">
        <v>4.0543700614986742</v>
      </c>
      <c r="M310" s="249" t="s">
        <v>1515</v>
      </c>
      <c r="N310" s="252">
        <v>1100216.4935645</v>
      </c>
      <c r="O310" s="249" t="s">
        <v>1558</v>
      </c>
    </row>
    <row r="311" spans="1:15" ht="63.75" x14ac:dyDescent="0.25">
      <c r="A311" s="249" t="s">
        <v>187</v>
      </c>
      <c r="B311" s="250" t="s">
        <v>0</v>
      </c>
      <c r="C311" s="250" t="s">
        <v>188</v>
      </c>
      <c r="D311" s="250" t="s">
        <v>71</v>
      </c>
      <c r="E311" s="251" t="s">
        <v>14</v>
      </c>
      <c r="F311" s="249" t="s">
        <v>3297</v>
      </c>
      <c r="G311" s="249" t="s">
        <v>1157</v>
      </c>
      <c r="H311" s="249" t="s">
        <v>3298</v>
      </c>
      <c r="I311" s="249" t="s">
        <v>1157</v>
      </c>
      <c r="J311" s="249" t="s">
        <v>3299</v>
      </c>
      <c r="K311" s="249" t="s">
        <v>1157</v>
      </c>
      <c r="L311" s="252">
        <v>3.6623598195811229</v>
      </c>
      <c r="M311" s="249" t="s">
        <v>1515</v>
      </c>
      <c r="N311" s="252">
        <v>1100220.1559243</v>
      </c>
      <c r="O311" s="249" t="s">
        <v>1558</v>
      </c>
    </row>
    <row r="312" spans="1:15" ht="25.5" x14ac:dyDescent="0.25">
      <c r="A312" s="249" t="s">
        <v>576</v>
      </c>
      <c r="B312" s="250" t="s">
        <v>0</v>
      </c>
      <c r="C312" s="250" t="s">
        <v>577</v>
      </c>
      <c r="D312" s="250" t="s">
        <v>37</v>
      </c>
      <c r="E312" s="251" t="s">
        <v>14</v>
      </c>
      <c r="F312" s="249" t="s">
        <v>2847</v>
      </c>
      <c r="G312" s="249" t="s">
        <v>1157</v>
      </c>
      <c r="H312" s="249" t="s">
        <v>1242</v>
      </c>
      <c r="I312" s="249" t="s">
        <v>1157</v>
      </c>
      <c r="J312" s="249" t="s">
        <v>3300</v>
      </c>
      <c r="K312" s="249" t="s">
        <v>1157</v>
      </c>
      <c r="L312" s="252">
        <v>3.6439276602111543</v>
      </c>
      <c r="M312" s="249" t="s">
        <v>1515</v>
      </c>
      <c r="N312" s="252">
        <v>1100223.7998520001</v>
      </c>
      <c r="O312" s="249" t="s">
        <v>1558</v>
      </c>
    </row>
    <row r="313" spans="1:15" ht="25.5" x14ac:dyDescent="0.25">
      <c r="A313" s="249" t="s">
        <v>1543</v>
      </c>
      <c r="B313" s="250" t="s">
        <v>0</v>
      </c>
      <c r="C313" s="250" t="s">
        <v>1544</v>
      </c>
      <c r="D313" s="250" t="s">
        <v>37</v>
      </c>
      <c r="E313" s="251" t="s">
        <v>14</v>
      </c>
      <c r="F313" s="249" t="s">
        <v>2733</v>
      </c>
      <c r="G313" s="249" t="s">
        <v>1157</v>
      </c>
      <c r="H313" s="249" t="s">
        <v>2129</v>
      </c>
      <c r="I313" s="249" t="s">
        <v>1157</v>
      </c>
      <c r="J313" s="249" t="s">
        <v>2129</v>
      </c>
      <c r="K313" s="249" t="s">
        <v>1157</v>
      </c>
      <c r="L313" s="252">
        <v>2.8730968090126412</v>
      </c>
      <c r="M313" s="249" t="s">
        <v>1515</v>
      </c>
      <c r="N313" s="252">
        <v>1100226.6729488</v>
      </c>
      <c r="O313" s="249" t="s">
        <v>1558</v>
      </c>
    </row>
    <row r="314" spans="1:15" x14ac:dyDescent="0.25">
      <c r="A314" s="249" t="s">
        <v>561</v>
      </c>
      <c r="B314" s="250" t="s">
        <v>0</v>
      </c>
      <c r="C314" s="250" t="s">
        <v>562</v>
      </c>
      <c r="D314" s="250" t="s">
        <v>37</v>
      </c>
      <c r="E314" s="251" t="s">
        <v>44</v>
      </c>
      <c r="F314" s="249" t="s">
        <v>3301</v>
      </c>
      <c r="G314" s="249" t="s">
        <v>1157</v>
      </c>
      <c r="H314" s="249" t="s">
        <v>3302</v>
      </c>
      <c r="I314" s="249" t="s">
        <v>1157</v>
      </c>
      <c r="J314" s="249" t="s">
        <v>3303</v>
      </c>
      <c r="K314" s="249" t="s">
        <v>1157</v>
      </c>
      <c r="L314" s="252">
        <v>2.8171114643979958</v>
      </c>
      <c r="M314" s="249" t="s">
        <v>1515</v>
      </c>
      <c r="N314" s="252">
        <v>1100229.4900603001</v>
      </c>
      <c r="O314" s="249" t="s">
        <v>1558</v>
      </c>
    </row>
    <row r="315" spans="1:15" ht="25.5" x14ac:dyDescent="0.25">
      <c r="A315" s="249" t="s">
        <v>2026</v>
      </c>
      <c r="B315" s="250" t="s">
        <v>0</v>
      </c>
      <c r="C315" s="250" t="s">
        <v>2027</v>
      </c>
      <c r="D315" s="250" t="s">
        <v>37</v>
      </c>
      <c r="E315" s="251" t="s">
        <v>14</v>
      </c>
      <c r="F315" s="249" t="s">
        <v>2733</v>
      </c>
      <c r="G315" s="249" t="s">
        <v>1157</v>
      </c>
      <c r="H315" s="249" t="s">
        <v>3304</v>
      </c>
      <c r="I315" s="249" t="s">
        <v>1157</v>
      </c>
      <c r="J315" s="249" t="s">
        <v>3304</v>
      </c>
      <c r="K315" s="249" t="s">
        <v>1157</v>
      </c>
      <c r="L315" s="252">
        <v>2.5127083591016479</v>
      </c>
      <c r="M315" s="249" t="s">
        <v>1515</v>
      </c>
      <c r="N315" s="252">
        <v>1100232.0027687</v>
      </c>
      <c r="O315" s="249" t="s">
        <v>1558</v>
      </c>
    </row>
    <row r="316" spans="1:15" x14ac:dyDescent="0.25">
      <c r="A316" s="249" t="s">
        <v>580</v>
      </c>
      <c r="B316" s="250" t="s">
        <v>0</v>
      </c>
      <c r="C316" s="250" t="s">
        <v>581</v>
      </c>
      <c r="D316" s="250" t="s">
        <v>37</v>
      </c>
      <c r="E316" s="251" t="s">
        <v>14</v>
      </c>
      <c r="F316" s="249" t="s">
        <v>3305</v>
      </c>
      <c r="G316" s="249" t="s">
        <v>1157</v>
      </c>
      <c r="H316" s="249" t="s">
        <v>3306</v>
      </c>
      <c r="I316" s="249" t="s">
        <v>1157</v>
      </c>
      <c r="J316" s="249" t="s">
        <v>2152</v>
      </c>
      <c r="K316" s="249" t="s">
        <v>1157</v>
      </c>
      <c r="L316" s="252">
        <v>2.4659759879384673</v>
      </c>
      <c r="M316" s="249" t="s">
        <v>1515</v>
      </c>
      <c r="N316" s="252">
        <v>1100234.4687447001</v>
      </c>
      <c r="O316" s="249" t="s">
        <v>1558</v>
      </c>
    </row>
    <row r="317" spans="1:15" x14ac:dyDescent="0.25">
      <c r="A317" s="249" t="s">
        <v>2028</v>
      </c>
      <c r="B317" s="250" t="s">
        <v>0</v>
      </c>
      <c r="C317" s="250" t="s">
        <v>2029</v>
      </c>
      <c r="D317" s="250" t="s">
        <v>37</v>
      </c>
      <c r="E317" s="251" t="s">
        <v>44</v>
      </c>
      <c r="F317" s="249" t="s">
        <v>3307</v>
      </c>
      <c r="G317" s="249" t="s">
        <v>1157</v>
      </c>
      <c r="H317" s="249" t="s">
        <v>3308</v>
      </c>
      <c r="I317" s="249" t="s">
        <v>1157</v>
      </c>
      <c r="J317" s="249" t="s">
        <v>1064</v>
      </c>
      <c r="K317" s="249" t="s">
        <v>1157</v>
      </c>
      <c r="L317" s="252">
        <v>2.2864644988797465</v>
      </c>
      <c r="M317" s="249" t="s">
        <v>1515</v>
      </c>
      <c r="N317" s="252">
        <v>1100236.7552092001</v>
      </c>
      <c r="O317" s="249" t="s">
        <v>1558</v>
      </c>
    </row>
    <row r="318" spans="1:15" ht="25.5" x14ac:dyDescent="0.25">
      <c r="A318" s="249" t="s">
        <v>1560</v>
      </c>
      <c r="B318" s="250" t="s">
        <v>0</v>
      </c>
      <c r="C318" s="250" t="s">
        <v>1561</v>
      </c>
      <c r="D318" s="250" t="s">
        <v>37</v>
      </c>
      <c r="E318" s="251" t="s">
        <v>44</v>
      </c>
      <c r="F318" s="249" t="s">
        <v>3309</v>
      </c>
      <c r="G318" s="249" t="s">
        <v>1157</v>
      </c>
      <c r="H318" s="249" t="s">
        <v>3310</v>
      </c>
      <c r="I318" s="249" t="s">
        <v>1157</v>
      </c>
      <c r="J318" s="249" t="s">
        <v>1768</v>
      </c>
      <c r="K318" s="249" t="s">
        <v>1157</v>
      </c>
      <c r="L318" s="252">
        <v>2.072893217981032</v>
      </c>
      <c r="M318" s="249" t="s">
        <v>1515</v>
      </c>
      <c r="N318" s="252">
        <v>1100238.8281024001</v>
      </c>
      <c r="O318" s="249" t="s">
        <v>1558</v>
      </c>
    </row>
    <row r="319" spans="1:15" x14ac:dyDescent="0.25">
      <c r="A319" s="249" t="s">
        <v>243</v>
      </c>
      <c r="B319" s="250" t="s">
        <v>0</v>
      </c>
      <c r="C319" s="250" t="s">
        <v>244</v>
      </c>
      <c r="D319" s="250" t="s">
        <v>37</v>
      </c>
      <c r="E319" s="251" t="s">
        <v>44</v>
      </c>
      <c r="F319" s="249" t="s">
        <v>3311</v>
      </c>
      <c r="G319" s="249" t="s">
        <v>1157</v>
      </c>
      <c r="H319" s="249" t="s">
        <v>3148</v>
      </c>
      <c r="I319" s="249" t="s">
        <v>1157</v>
      </c>
      <c r="J319" s="249" t="s">
        <v>2024</v>
      </c>
      <c r="K319" s="249" t="s">
        <v>1157</v>
      </c>
      <c r="L319" s="252">
        <v>1.5332726601463209</v>
      </c>
      <c r="M319" s="249" t="s">
        <v>1515</v>
      </c>
      <c r="N319" s="252">
        <v>1100240.3613751</v>
      </c>
      <c r="O319" s="249" t="s">
        <v>1558</v>
      </c>
    </row>
    <row r="320" spans="1:15" ht="63.75" x14ac:dyDescent="0.25">
      <c r="A320" s="249" t="s">
        <v>459</v>
      </c>
      <c r="B320" s="250" t="s">
        <v>0</v>
      </c>
      <c r="C320" s="250" t="s">
        <v>460</v>
      </c>
      <c r="D320" s="250" t="s">
        <v>71</v>
      </c>
      <c r="E320" s="251" t="s">
        <v>14</v>
      </c>
      <c r="F320" s="249" t="s">
        <v>2030</v>
      </c>
      <c r="G320" s="249" t="s">
        <v>1157</v>
      </c>
      <c r="H320" s="249" t="s">
        <v>3312</v>
      </c>
      <c r="I320" s="249" t="s">
        <v>1157</v>
      </c>
      <c r="J320" s="249" t="s">
        <v>3313</v>
      </c>
      <c r="K320" s="249" t="s">
        <v>1157</v>
      </c>
      <c r="L320" s="252">
        <v>1.4668994067737513</v>
      </c>
      <c r="M320" s="249" t="s">
        <v>1515</v>
      </c>
      <c r="N320" s="252">
        <v>1100241.8282745001</v>
      </c>
      <c r="O320" s="249" t="s">
        <v>1558</v>
      </c>
    </row>
    <row r="321" spans="1:15" ht="25.5" x14ac:dyDescent="0.25">
      <c r="A321" s="249" t="s">
        <v>2031</v>
      </c>
      <c r="B321" s="250" t="s">
        <v>0</v>
      </c>
      <c r="C321" s="250" t="s">
        <v>2032</v>
      </c>
      <c r="D321" s="250" t="s">
        <v>37</v>
      </c>
      <c r="E321" s="251" t="s">
        <v>57</v>
      </c>
      <c r="F321" s="249" t="s">
        <v>3314</v>
      </c>
      <c r="G321" s="249" t="s">
        <v>1157</v>
      </c>
      <c r="H321" s="249" t="s">
        <v>3315</v>
      </c>
      <c r="I321" s="249" t="s">
        <v>1157</v>
      </c>
      <c r="J321" s="249" t="s">
        <v>1170</v>
      </c>
      <c r="K321" s="249" t="s">
        <v>1157</v>
      </c>
      <c r="L321" s="252">
        <v>1.443629036468044</v>
      </c>
      <c r="M321" s="249" t="s">
        <v>1515</v>
      </c>
      <c r="N321" s="252">
        <v>1100243.2719035</v>
      </c>
      <c r="O321" s="249" t="s">
        <v>1558</v>
      </c>
    </row>
    <row r="322" spans="1:15" ht="38.25" x14ac:dyDescent="0.25">
      <c r="A322" s="249" t="s">
        <v>2033</v>
      </c>
      <c r="B322" s="250" t="s">
        <v>0</v>
      </c>
      <c r="C322" s="250" t="s">
        <v>2034</v>
      </c>
      <c r="D322" s="250" t="s">
        <v>37</v>
      </c>
      <c r="E322" s="251" t="s">
        <v>44</v>
      </c>
      <c r="F322" s="249" t="s">
        <v>3316</v>
      </c>
      <c r="G322" s="249" t="s">
        <v>1157</v>
      </c>
      <c r="H322" s="249" t="s">
        <v>1152</v>
      </c>
      <c r="I322" s="249" t="s">
        <v>1157</v>
      </c>
      <c r="J322" s="249" t="s">
        <v>1067</v>
      </c>
      <c r="K322" s="249" t="s">
        <v>1157</v>
      </c>
      <c r="L322" s="252">
        <v>1.1442453414157341</v>
      </c>
      <c r="M322" s="249" t="s">
        <v>1515</v>
      </c>
      <c r="N322" s="252">
        <v>1100244.4161487999</v>
      </c>
      <c r="O322" s="249" t="s">
        <v>1558</v>
      </c>
    </row>
    <row r="323" spans="1:15" ht="63.75" x14ac:dyDescent="0.25">
      <c r="A323" s="249" t="s">
        <v>1566</v>
      </c>
      <c r="B323" s="250" t="s">
        <v>0</v>
      </c>
      <c r="C323" s="250" t="s">
        <v>1567</v>
      </c>
      <c r="D323" s="250" t="s">
        <v>71</v>
      </c>
      <c r="E323" s="251" t="s">
        <v>14</v>
      </c>
      <c r="F323" s="249" t="s">
        <v>3317</v>
      </c>
      <c r="G323" s="249" t="s">
        <v>1157</v>
      </c>
      <c r="H323" s="249" t="s">
        <v>3318</v>
      </c>
      <c r="I323" s="249" t="s">
        <v>1157</v>
      </c>
      <c r="J323" s="249" t="s">
        <v>2232</v>
      </c>
      <c r="K323" s="249" t="s">
        <v>1157</v>
      </c>
      <c r="L323" s="252">
        <v>1.1297219471648683</v>
      </c>
      <c r="M323" s="249" t="s">
        <v>1515</v>
      </c>
      <c r="N323" s="252">
        <v>1100245.5458708</v>
      </c>
      <c r="O323" s="249" t="s">
        <v>1558</v>
      </c>
    </row>
    <row r="324" spans="1:15" x14ac:dyDescent="0.25">
      <c r="A324" s="249" t="s">
        <v>2035</v>
      </c>
      <c r="B324" s="250" t="s">
        <v>0</v>
      </c>
      <c r="C324" s="250" t="s">
        <v>2036</v>
      </c>
      <c r="D324" s="250" t="s">
        <v>37</v>
      </c>
      <c r="E324" s="251" t="s">
        <v>44</v>
      </c>
      <c r="F324" s="249" t="s">
        <v>3319</v>
      </c>
      <c r="G324" s="249" t="s">
        <v>1157</v>
      </c>
      <c r="H324" s="249" t="s">
        <v>3320</v>
      </c>
      <c r="I324" s="249" t="s">
        <v>1157</v>
      </c>
      <c r="J324" s="249" t="s">
        <v>1792</v>
      </c>
      <c r="K324" s="249" t="s">
        <v>1157</v>
      </c>
      <c r="L324" s="252">
        <v>0.77183193022604402</v>
      </c>
      <c r="M324" s="249" t="s">
        <v>1515</v>
      </c>
      <c r="N324" s="252">
        <v>1100246.3177026999</v>
      </c>
      <c r="O324" s="249" t="s">
        <v>1558</v>
      </c>
    </row>
    <row r="325" spans="1:15" ht="15" customHeight="1" x14ac:dyDescent="0.25">
      <c r="A325" s="249" t="s">
        <v>2037</v>
      </c>
      <c r="B325" s="250" t="s">
        <v>0</v>
      </c>
      <c r="C325" s="250" t="s">
        <v>2038</v>
      </c>
      <c r="D325" s="250" t="s">
        <v>37</v>
      </c>
      <c r="E325" s="251" t="s">
        <v>14</v>
      </c>
      <c r="F325" s="249" t="s">
        <v>2733</v>
      </c>
      <c r="G325" s="249" t="s">
        <v>1157</v>
      </c>
      <c r="H325" s="249" t="s">
        <v>1887</v>
      </c>
      <c r="I325" s="249" t="s">
        <v>1157</v>
      </c>
      <c r="J325" s="249" t="s">
        <v>1887</v>
      </c>
      <c r="K325" s="249" t="s">
        <v>1157</v>
      </c>
      <c r="L325" s="252">
        <v>0.64069057761954362</v>
      </c>
      <c r="M325" s="249" t="s">
        <v>1515</v>
      </c>
      <c r="N325" s="252">
        <v>1100246.9583933</v>
      </c>
      <c r="O325" s="249" t="s">
        <v>1558</v>
      </c>
    </row>
    <row r="326" spans="1:15" ht="25.5" x14ac:dyDescent="0.25">
      <c r="A326" s="249" t="s">
        <v>674</v>
      </c>
      <c r="B326" s="250" t="s">
        <v>0</v>
      </c>
      <c r="C326" s="250" t="s">
        <v>1507</v>
      </c>
      <c r="D326" s="250" t="s">
        <v>39</v>
      </c>
      <c r="E326" s="251" t="s">
        <v>40</v>
      </c>
      <c r="F326" s="249" t="s">
        <v>3321</v>
      </c>
      <c r="G326" s="249" t="s">
        <v>1157</v>
      </c>
      <c r="H326" s="249" t="s">
        <v>1159</v>
      </c>
      <c r="I326" s="249" t="s">
        <v>1157</v>
      </c>
      <c r="J326" s="249" t="s">
        <v>1887</v>
      </c>
      <c r="K326" s="249" t="s">
        <v>1157</v>
      </c>
      <c r="L326" s="252">
        <v>0.63994698412652617</v>
      </c>
      <c r="M326" s="249" t="s">
        <v>1515</v>
      </c>
      <c r="N326" s="252">
        <v>1100247.5983402999</v>
      </c>
      <c r="O326" s="249" t="s">
        <v>1558</v>
      </c>
    </row>
    <row r="327" spans="1:15" x14ac:dyDescent="0.25">
      <c r="A327" s="249" t="s">
        <v>2040</v>
      </c>
      <c r="B327" s="250" t="s">
        <v>0</v>
      </c>
      <c r="C327" s="250" t="s">
        <v>2041</v>
      </c>
      <c r="D327" s="250" t="s">
        <v>37</v>
      </c>
      <c r="E327" s="251" t="s">
        <v>14</v>
      </c>
      <c r="F327" s="249" t="s">
        <v>3322</v>
      </c>
      <c r="G327" s="249" t="s">
        <v>1157</v>
      </c>
      <c r="H327" s="249" t="s">
        <v>1819</v>
      </c>
      <c r="I327" s="249" t="s">
        <v>1157</v>
      </c>
      <c r="J327" s="249" t="s">
        <v>1185</v>
      </c>
      <c r="K327" s="249" t="s">
        <v>1157</v>
      </c>
      <c r="L327" s="252">
        <v>0.60755486180828289</v>
      </c>
      <c r="M327" s="249" t="s">
        <v>1515</v>
      </c>
      <c r="N327" s="252">
        <v>1100248.2058951999</v>
      </c>
      <c r="O327" s="249" t="s">
        <v>1558</v>
      </c>
    </row>
    <row r="328" spans="1:15" x14ac:dyDescent="0.25">
      <c r="A328" s="249" t="s">
        <v>428</v>
      </c>
      <c r="B328" s="250" t="s">
        <v>0</v>
      </c>
      <c r="C328" s="250" t="s">
        <v>429</v>
      </c>
      <c r="D328" s="250" t="s">
        <v>37</v>
      </c>
      <c r="E328" s="251" t="s">
        <v>14</v>
      </c>
      <c r="F328" s="249" t="s">
        <v>3323</v>
      </c>
      <c r="G328" s="249" t="s">
        <v>1157</v>
      </c>
      <c r="H328" s="249" t="s">
        <v>1921</v>
      </c>
      <c r="I328" s="249" t="s">
        <v>1157</v>
      </c>
      <c r="J328" s="249" t="s">
        <v>1499</v>
      </c>
      <c r="K328" s="249" t="s">
        <v>1157</v>
      </c>
      <c r="L328" s="252">
        <v>0.22712881408223834</v>
      </c>
      <c r="M328" s="249" t="s">
        <v>1515</v>
      </c>
      <c r="N328" s="252">
        <v>1100248.4330239999</v>
      </c>
      <c r="O328" s="249" t="s">
        <v>1558</v>
      </c>
    </row>
    <row r="329" spans="1:15" x14ac:dyDescent="0.25">
      <c r="A329" s="249" t="s">
        <v>584</v>
      </c>
      <c r="B329" s="250" t="s">
        <v>0</v>
      </c>
      <c r="C329" s="250" t="s">
        <v>585</v>
      </c>
      <c r="D329" s="250" t="s">
        <v>37</v>
      </c>
      <c r="E329" s="251" t="s">
        <v>14</v>
      </c>
      <c r="F329" s="249" t="s">
        <v>3324</v>
      </c>
      <c r="G329" s="249" t="s">
        <v>1157</v>
      </c>
      <c r="H329" s="249" t="s">
        <v>1093</v>
      </c>
      <c r="I329" s="249" t="s">
        <v>1157</v>
      </c>
      <c r="J329" s="249" t="s">
        <v>1088</v>
      </c>
      <c r="K329" s="249" t="s">
        <v>1157</v>
      </c>
      <c r="L329" s="252">
        <v>0.19489406939575504</v>
      </c>
      <c r="M329" s="249" t="s">
        <v>1515</v>
      </c>
      <c r="N329" s="252">
        <v>1100248.6279181</v>
      </c>
      <c r="O329" s="249" t="s">
        <v>1558</v>
      </c>
    </row>
    <row r="330" spans="1:15" ht="63.75" x14ac:dyDescent="0.25">
      <c r="A330" s="249" t="s">
        <v>694</v>
      </c>
      <c r="B330" s="250" t="s">
        <v>0</v>
      </c>
      <c r="C330" s="250" t="s">
        <v>695</v>
      </c>
      <c r="D330" s="250" t="s">
        <v>71</v>
      </c>
      <c r="E330" s="251" t="s">
        <v>14</v>
      </c>
      <c r="F330" s="249" t="s">
        <v>2044</v>
      </c>
      <c r="G330" s="249" t="s">
        <v>1157</v>
      </c>
      <c r="H330" s="249" t="s">
        <v>3325</v>
      </c>
      <c r="I330" s="249" t="s">
        <v>1157</v>
      </c>
      <c r="J330" s="249" t="s">
        <v>1088</v>
      </c>
      <c r="K330" s="249" t="s">
        <v>1157</v>
      </c>
      <c r="L330" s="252">
        <v>0.19420758345694208</v>
      </c>
      <c r="M330" s="249" t="s">
        <v>1515</v>
      </c>
      <c r="N330" s="252">
        <v>1100248.8221257001</v>
      </c>
      <c r="O330" s="249" t="s">
        <v>1558</v>
      </c>
    </row>
    <row r="331" spans="1:15" ht="25.5" x14ac:dyDescent="0.25">
      <c r="A331" s="249" t="s">
        <v>2045</v>
      </c>
      <c r="B331" s="250" t="s">
        <v>0</v>
      </c>
      <c r="C331" s="250" t="s">
        <v>2046</v>
      </c>
      <c r="D331" s="250" t="s">
        <v>37</v>
      </c>
      <c r="E331" s="251" t="s">
        <v>2</v>
      </c>
      <c r="F331" s="249" t="s">
        <v>3326</v>
      </c>
      <c r="G331" s="249" t="s">
        <v>1157</v>
      </c>
      <c r="H331" s="249" t="s">
        <v>2120</v>
      </c>
      <c r="I331" s="249" t="s">
        <v>1157</v>
      </c>
      <c r="J331" s="249" t="s">
        <v>1550</v>
      </c>
      <c r="K331" s="249" t="s">
        <v>1157</v>
      </c>
      <c r="L331" s="252">
        <v>0.17187181953025832</v>
      </c>
      <c r="M331" s="249" t="s">
        <v>1515</v>
      </c>
      <c r="N331" s="252">
        <v>1100248.9939975</v>
      </c>
      <c r="O331" s="249" t="s">
        <v>1558</v>
      </c>
    </row>
    <row r="332" spans="1:15" x14ac:dyDescent="0.25">
      <c r="A332" s="249" t="s">
        <v>2047</v>
      </c>
      <c r="B332" s="250" t="s">
        <v>0</v>
      </c>
      <c r="C332" s="250" t="s">
        <v>2048</v>
      </c>
      <c r="D332" s="250" t="s">
        <v>37</v>
      </c>
      <c r="E332" s="251" t="s">
        <v>44</v>
      </c>
      <c r="F332" s="249" t="s">
        <v>3327</v>
      </c>
      <c r="G332" s="249" t="s">
        <v>1157</v>
      </c>
      <c r="H332" s="249" t="s">
        <v>3328</v>
      </c>
      <c r="I332" s="249" t="s">
        <v>1157</v>
      </c>
      <c r="J332" s="249" t="s">
        <v>1550</v>
      </c>
      <c r="K332" s="249" t="s">
        <v>1157</v>
      </c>
      <c r="L332" s="252">
        <v>0.1659488703937371</v>
      </c>
      <c r="M332" s="249" t="s">
        <v>1515</v>
      </c>
      <c r="N332" s="252">
        <v>1100249.1599464</v>
      </c>
      <c r="O332" s="249" t="s">
        <v>1558</v>
      </c>
    </row>
    <row r="333" spans="1:15" x14ac:dyDescent="0.25">
      <c r="A333" s="249" t="s">
        <v>728</v>
      </c>
      <c r="B333" s="250" t="s">
        <v>0</v>
      </c>
      <c r="C333" s="250" t="s">
        <v>729</v>
      </c>
      <c r="D333" s="250" t="s">
        <v>37</v>
      </c>
      <c r="E333" s="251" t="s">
        <v>560</v>
      </c>
      <c r="F333" s="249" t="s">
        <v>2864</v>
      </c>
      <c r="G333" s="249" t="s">
        <v>1157</v>
      </c>
      <c r="H333" s="249" t="s">
        <v>1132</v>
      </c>
      <c r="I333" s="249" t="s">
        <v>1157</v>
      </c>
      <c r="J333" s="249" t="s">
        <v>1106</v>
      </c>
      <c r="K333" s="249" t="s">
        <v>1157</v>
      </c>
      <c r="L333" s="252">
        <v>5.0053951376526844E-2</v>
      </c>
      <c r="M333" s="249" t="s">
        <v>1515</v>
      </c>
      <c r="N333" s="252">
        <v>1100249.2100004</v>
      </c>
      <c r="O333" s="249" t="s">
        <v>1558</v>
      </c>
    </row>
    <row r="334" spans="1:15" x14ac:dyDescent="0.25">
      <c r="A334" s="253"/>
      <c r="B334" s="253"/>
      <c r="C334" s="253"/>
      <c r="D334" s="253"/>
      <c r="E334" s="253"/>
      <c r="F334" s="253"/>
      <c r="G334" s="253"/>
      <c r="H334" s="253"/>
      <c r="I334" s="253"/>
      <c r="J334" s="253"/>
      <c r="K334" s="253"/>
      <c r="L334" s="253"/>
      <c r="M334" s="253"/>
      <c r="N334" s="253"/>
      <c r="O334" s="253"/>
    </row>
    <row r="335" spans="1:15" x14ac:dyDescent="0.25">
      <c r="A335" s="254"/>
      <c r="B335" s="254"/>
      <c r="C335" s="254"/>
      <c r="D335" s="254"/>
      <c r="E335" s="254"/>
      <c r="F335" s="254"/>
      <c r="G335" s="254"/>
      <c r="H335" s="254"/>
      <c r="I335" s="254"/>
      <c r="J335" s="254"/>
      <c r="K335" s="254"/>
      <c r="L335" s="415" t="s">
        <v>70</v>
      </c>
      <c r="M335" s="415"/>
      <c r="N335" s="415"/>
      <c r="O335" s="416"/>
    </row>
    <row r="336" spans="1:15" x14ac:dyDescent="0.25">
      <c r="A336" s="254"/>
      <c r="B336" s="254"/>
      <c r="C336" s="254"/>
      <c r="D336" s="254"/>
      <c r="E336" s="254"/>
      <c r="F336" s="254"/>
      <c r="G336" s="254"/>
      <c r="H336" s="254"/>
      <c r="I336" s="254"/>
      <c r="J336" s="254"/>
      <c r="K336" s="254"/>
      <c r="L336" s="415" t="s">
        <v>49</v>
      </c>
      <c r="M336" s="415"/>
      <c r="N336" s="415"/>
      <c r="O336" s="254" t="s">
        <v>3329</v>
      </c>
    </row>
    <row r="337" spans="1:15" ht="15" customHeight="1" x14ac:dyDescent="0.25">
      <c r="A337" s="254"/>
      <c r="B337" s="254"/>
      <c r="C337" s="254"/>
      <c r="D337" s="254"/>
      <c r="E337" s="254"/>
      <c r="F337" s="254"/>
      <c r="G337" s="254"/>
      <c r="H337" s="254"/>
      <c r="I337" s="254"/>
      <c r="J337" s="254"/>
      <c r="K337" s="254"/>
      <c r="L337" s="415" t="s">
        <v>71</v>
      </c>
      <c r="M337" s="415"/>
      <c r="N337" s="415"/>
      <c r="O337" s="254" t="s">
        <v>3330</v>
      </c>
    </row>
    <row r="338" spans="1:15" x14ac:dyDescent="0.25">
      <c r="A338" s="254"/>
      <c r="B338" s="254"/>
      <c r="C338" s="254"/>
      <c r="D338" s="254"/>
      <c r="E338" s="254"/>
      <c r="F338" s="254"/>
      <c r="G338" s="254"/>
      <c r="H338" s="254"/>
      <c r="I338" s="254"/>
      <c r="J338" s="254"/>
      <c r="K338" s="254"/>
      <c r="L338" s="415" t="s">
        <v>39</v>
      </c>
      <c r="M338" s="415"/>
      <c r="N338" s="415"/>
      <c r="O338" s="254" t="s">
        <v>3331</v>
      </c>
    </row>
    <row r="339" spans="1:15" x14ac:dyDescent="0.25">
      <c r="A339" s="254"/>
      <c r="B339" s="254"/>
      <c r="C339" s="254"/>
      <c r="D339" s="254"/>
      <c r="E339" s="254"/>
      <c r="F339" s="254"/>
      <c r="G339" s="254"/>
      <c r="H339" s="254"/>
      <c r="I339" s="254"/>
      <c r="J339" s="254"/>
      <c r="K339" s="254"/>
      <c r="L339" s="415" t="s">
        <v>37</v>
      </c>
      <c r="M339" s="415"/>
      <c r="N339" s="415"/>
      <c r="O339" s="254" t="s">
        <v>3332</v>
      </c>
    </row>
    <row r="340" spans="1:15" x14ac:dyDescent="0.25">
      <c r="A340" s="254"/>
      <c r="B340" s="254"/>
      <c r="C340" s="254"/>
      <c r="D340" s="254"/>
      <c r="E340" s="254"/>
      <c r="F340" s="254"/>
      <c r="G340" s="254"/>
      <c r="H340" s="254"/>
      <c r="I340" s="254"/>
      <c r="J340" s="254"/>
      <c r="K340" s="254"/>
      <c r="L340" s="415" t="s">
        <v>54</v>
      </c>
      <c r="M340" s="415"/>
      <c r="N340" s="415"/>
      <c r="O340" s="254" t="s">
        <v>3333</v>
      </c>
    </row>
    <row r="341" spans="1:15" x14ac:dyDescent="0.25">
      <c r="A341" s="254"/>
      <c r="B341" s="254"/>
      <c r="C341" s="254"/>
      <c r="D341" s="254"/>
      <c r="E341" s="254"/>
      <c r="F341" s="254"/>
      <c r="G341" s="254"/>
      <c r="H341" s="254"/>
      <c r="I341" s="254"/>
      <c r="J341" s="254"/>
      <c r="K341" s="254"/>
      <c r="L341" s="415" t="s">
        <v>65</v>
      </c>
      <c r="M341" s="415"/>
      <c r="N341" s="415"/>
      <c r="O341" s="254" t="s">
        <v>1568</v>
      </c>
    </row>
    <row r="342" spans="1:15" x14ac:dyDescent="0.25">
      <c r="A342" s="254"/>
      <c r="B342" s="254"/>
      <c r="C342" s="254"/>
      <c r="D342" s="254"/>
      <c r="E342" s="254"/>
      <c r="F342" s="254"/>
      <c r="G342" s="254"/>
      <c r="H342" s="254"/>
      <c r="I342" s="254"/>
      <c r="J342" s="254"/>
      <c r="K342" s="254"/>
      <c r="L342" s="415" t="s">
        <v>72</v>
      </c>
      <c r="M342" s="415"/>
      <c r="N342" s="415"/>
      <c r="O342" s="254" t="s">
        <v>1568</v>
      </c>
    </row>
    <row r="343" spans="1:15" x14ac:dyDescent="0.25">
      <c r="A343" s="254"/>
      <c r="B343" s="254"/>
      <c r="C343" s="254"/>
      <c r="D343" s="254"/>
      <c r="E343" s="254"/>
      <c r="F343" s="254"/>
      <c r="G343" s="254"/>
      <c r="H343" s="254"/>
      <c r="I343" s="254"/>
      <c r="J343" s="254"/>
      <c r="K343" s="254"/>
      <c r="L343" s="415" t="s">
        <v>73</v>
      </c>
      <c r="M343" s="415"/>
      <c r="N343" s="415"/>
      <c r="O343" s="254" t="s">
        <v>3334</v>
      </c>
    </row>
    <row r="344" spans="1:15" x14ac:dyDescent="0.25">
      <c r="A344" s="254"/>
      <c r="B344" s="254"/>
      <c r="C344" s="254"/>
      <c r="D344" s="254"/>
      <c r="E344" s="254"/>
      <c r="F344" s="254"/>
      <c r="G344" s="254"/>
      <c r="H344" s="254"/>
      <c r="I344" s="254"/>
      <c r="J344" s="254"/>
      <c r="K344" s="254"/>
      <c r="L344" s="415" t="s">
        <v>74</v>
      </c>
      <c r="M344" s="415"/>
      <c r="N344" s="415"/>
      <c r="O344" s="254" t="s">
        <v>1568</v>
      </c>
    </row>
    <row r="345" spans="1:15" x14ac:dyDescent="0.25">
      <c r="A345" s="254"/>
      <c r="B345" s="254"/>
      <c r="C345" s="254"/>
      <c r="D345" s="254"/>
      <c r="E345" s="254"/>
      <c r="F345" s="254"/>
      <c r="G345" s="254"/>
      <c r="H345" s="254"/>
      <c r="I345" s="254"/>
      <c r="J345" s="254"/>
      <c r="K345" s="254"/>
      <c r="L345" s="415" t="s">
        <v>1569</v>
      </c>
      <c r="M345" s="415"/>
      <c r="N345" s="415"/>
      <c r="O345" s="254" t="s">
        <v>1568</v>
      </c>
    </row>
    <row r="346" spans="1:15" x14ac:dyDescent="0.25">
      <c r="A346" s="254"/>
      <c r="B346" s="254"/>
      <c r="C346" s="254"/>
      <c r="D346" s="254"/>
      <c r="E346" s="254"/>
      <c r="F346" s="254"/>
      <c r="G346" s="254"/>
      <c r="H346" s="254"/>
      <c r="I346" s="254"/>
      <c r="J346" s="254"/>
      <c r="K346" s="254"/>
      <c r="L346" s="415" t="s">
        <v>1505</v>
      </c>
      <c r="M346" s="415"/>
      <c r="N346" s="415"/>
      <c r="O346" s="254" t="s">
        <v>3335</v>
      </c>
    </row>
    <row r="347" spans="1:15" x14ac:dyDescent="0.25">
      <c r="A347" s="254"/>
      <c r="B347" s="254"/>
      <c r="C347" s="254"/>
      <c r="D347" s="254"/>
      <c r="E347" s="254"/>
      <c r="F347" s="254"/>
      <c r="G347" s="254"/>
      <c r="H347" s="254"/>
      <c r="I347" s="254"/>
      <c r="J347" s="254"/>
      <c r="K347" s="254"/>
      <c r="L347" s="415" t="s">
        <v>46</v>
      </c>
      <c r="M347" s="415"/>
      <c r="N347" s="415"/>
      <c r="O347" s="254" t="s">
        <v>1568</v>
      </c>
    </row>
    <row r="348" spans="1:15" x14ac:dyDescent="0.25">
      <c r="A348" s="253"/>
      <c r="B348" s="253"/>
      <c r="C348" s="253"/>
      <c r="D348" s="253"/>
      <c r="E348" s="253"/>
      <c r="F348" s="253"/>
      <c r="G348" s="253"/>
      <c r="H348" s="253"/>
      <c r="I348" s="253"/>
      <c r="J348" s="253"/>
      <c r="K348" s="253"/>
      <c r="L348" s="253"/>
      <c r="M348" s="253"/>
      <c r="N348" s="253"/>
      <c r="O348" s="253"/>
    </row>
    <row r="349" spans="1:15" ht="15" customHeight="1" x14ac:dyDescent="0.25">
      <c r="A349" s="417"/>
      <c r="B349" s="417"/>
      <c r="C349" s="417"/>
      <c r="D349" s="256"/>
      <c r="E349" s="255"/>
      <c r="F349" s="255"/>
      <c r="G349" s="255"/>
      <c r="H349" s="255"/>
      <c r="I349" s="255"/>
      <c r="J349" s="255"/>
      <c r="K349" s="418" t="s">
        <v>15</v>
      </c>
      <c r="L349" s="417"/>
      <c r="M349" s="410">
        <v>818716.8</v>
      </c>
      <c r="N349" s="405"/>
      <c r="O349" s="405"/>
    </row>
    <row r="350" spans="1:15" ht="15.75" x14ac:dyDescent="0.25">
      <c r="A350" s="417"/>
      <c r="B350" s="417"/>
      <c r="C350" s="417"/>
      <c r="D350" s="256"/>
      <c r="E350" s="255"/>
      <c r="F350" s="255"/>
      <c r="G350" s="255"/>
      <c r="H350" s="255"/>
      <c r="I350" s="255"/>
      <c r="J350" s="255"/>
      <c r="K350" s="418" t="s">
        <v>16</v>
      </c>
      <c r="L350" s="417"/>
      <c r="M350" s="410">
        <v>237283.20000000001</v>
      </c>
      <c r="N350" s="405"/>
      <c r="O350" s="405"/>
    </row>
    <row r="351" spans="1:15" x14ac:dyDescent="0.25">
      <c r="A351" s="417"/>
      <c r="B351" s="417"/>
      <c r="C351" s="417"/>
      <c r="D351" s="256"/>
      <c r="E351" s="255"/>
      <c r="F351" s="255"/>
      <c r="G351" s="255"/>
      <c r="H351" s="255"/>
      <c r="I351" s="255"/>
      <c r="J351" s="255"/>
      <c r="K351" s="418" t="s">
        <v>17</v>
      </c>
      <c r="L351" s="417"/>
      <c r="M351" s="419">
        <v>1056000</v>
      </c>
      <c r="N351" s="419"/>
      <c r="O351" s="419"/>
    </row>
    <row r="352" spans="1:15" ht="15.75" thickBot="1" x14ac:dyDescent="0.3">
      <c r="A352" s="237"/>
      <c r="B352" s="237"/>
      <c r="C352" s="237"/>
      <c r="D352" s="237"/>
      <c r="E352" s="237"/>
      <c r="F352" s="237"/>
      <c r="G352" s="237"/>
      <c r="H352" s="237"/>
      <c r="I352" s="237"/>
      <c r="J352" s="237"/>
      <c r="K352" s="237"/>
      <c r="L352" s="237"/>
      <c r="M352" s="237"/>
      <c r="N352" s="237"/>
      <c r="O352" s="237"/>
    </row>
    <row r="353" spans="1:15" ht="21.75" thickBot="1" x14ac:dyDescent="0.3">
      <c r="A353" s="406" t="str">
        <f>Cronograma!A$101</f>
        <v>TOTAL GERAL: R$ 1.056.000,00 (UM MILHÃO E CINQUENTA E SEIS MIL)</v>
      </c>
      <c r="B353" s="407"/>
      <c r="C353" s="407"/>
      <c r="D353" s="407"/>
      <c r="E353" s="407"/>
      <c r="F353" s="407"/>
      <c r="G353" s="407"/>
      <c r="H353" s="407"/>
      <c r="I353" s="407"/>
      <c r="J353" s="407"/>
      <c r="K353" s="407"/>
      <c r="L353" s="407"/>
      <c r="M353" s="407"/>
      <c r="N353" s="407"/>
      <c r="O353" s="408"/>
    </row>
  </sheetData>
  <mergeCells count="38">
    <mergeCell ref="A353:O353"/>
    <mergeCell ref="A10:B10"/>
    <mergeCell ref="A11:B11"/>
    <mergeCell ref="A12:B12"/>
    <mergeCell ref="A13:O13"/>
    <mergeCell ref="A14:A15"/>
    <mergeCell ref="B14:B15"/>
    <mergeCell ref="C14:C15"/>
    <mergeCell ref="D14:D15"/>
    <mergeCell ref="E14:E15"/>
    <mergeCell ref="F14:G14"/>
    <mergeCell ref="H14:I14"/>
    <mergeCell ref="J14:L14"/>
    <mergeCell ref="M14:M15"/>
    <mergeCell ref="N14:N15"/>
    <mergeCell ref="O14:O15"/>
    <mergeCell ref="L346:N346"/>
    <mergeCell ref="L337:N337"/>
    <mergeCell ref="L338:N338"/>
    <mergeCell ref="L339:N339"/>
    <mergeCell ref="L340:N340"/>
    <mergeCell ref="L341:N341"/>
    <mergeCell ref="L335:O335"/>
    <mergeCell ref="L336:N336"/>
    <mergeCell ref="A351:C351"/>
    <mergeCell ref="K351:L351"/>
    <mergeCell ref="M351:O351"/>
    <mergeCell ref="L347:N347"/>
    <mergeCell ref="A349:C349"/>
    <mergeCell ref="K349:L349"/>
    <mergeCell ref="M349:O349"/>
    <mergeCell ref="A350:C350"/>
    <mergeCell ref="K350:L350"/>
    <mergeCell ref="M350:O350"/>
    <mergeCell ref="L342:N342"/>
    <mergeCell ref="L343:N343"/>
    <mergeCell ref="L344:N344"/>
    <mergeCell ref="L345:N345"/>
  </mergeCells>
  <pageMargins left="0.51181102362204722" right="0.51181102362204722" top="0.78740157480314965" bottom="0.78740157480314965" header="0.31496062992125984" footer="0.31496062992125984"/>
  <pageSetup paperSize="9" scale="3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0"/>
  <sheetViews>
    <sheetView view="pageBreakPreview" topLeftCell="A10" zoomScaleNormal="100" zoomScaleSheetLayoutView="100" workbookViewId="0">
      <selection activeCell="A3" sqref="A3"/>
    </sheetView>
  </sheetViews>
  <sheetFormatPr defaultColWidth="8.85546875" defaultRowHeight="15" x14ac:dyDescent="0.25"/>
  <cols>
    <col min="1" max="1" width="40" style="1" customWidth="1"/>
    <col min="2" max="2" width="74" style="1" customWidth="1"/>
    <col min="3" max="3" width="14.140625" style="19" customWidth="1"/>
    <col min="4" max="4" width="10.5703125" style="1" customWidth="1"/>
    <col min="5" max="5" width="8.85546875" style="1" customWidth="1"/>
    <col min="6" max="16384" width="8.85546875" style="1"/>
  </cols>
  <sheetData>
    <row r="1" spans="1:5" x14ac:dyDescent="0.25">
      <c r="A1" s="3"/>
      <c r="B1" s="4"/>
      <c r="C1" s="20"/>
    </row>
    <row r="2" spans="1:5" x14ac:dyDescent="0.25">
      <c r="A2" s="7"/>
    </row>
    <row r="3" spans="1:5" x14ac:dyDescent="0.25">
      <c r="A3" s="7"/>
    </row>
    <row r="4" spans="1:5" x14ac:dyDescent="0.25">
      <c r="A4" s="7"/>
    </row>
    <row r="5" spans="1:5" x14ac:dyDescent="0.25">
      <c r="A5" s="7"/>
    </row>
    <row r="6" spans="1:5" x14ac:dyDescent="0.25">
      <c r="A6" s="7"/>
    </row>
    <row r="7" spans="1:5" x14ac:dyDescent="0.25">
      <c r="A7" s="7"/>
    </row>
    <row r="8" spans="1:5" ht="15.75" thickBot="1" x14ac:dyDescent="0.3">
      <c r="A8" s="7"/>
    </row>
    <row r="9" spans="1:5" ht="18.75" x14ac:dyDescent="0.25">
      <c r="A9" s="119" t="s">
        <v>21</v>
      </c>
      <c r="B9" s="322" t="str">
        <f>Planilha!C8</f>
        <v>PREFEITURA DE CAMARAGIBE</v>
      </c>
      <c r="C9" s="322"/>
    </row>
    <row r="10" spans="1:5" ht="79.5" customHeight="1" x14ac:dyDescent="0.25">
      <c r="A10" s="120" t="s">
        <v>18</v>
      </c>
      <c r="B10" s="322" t="str">
        <f>Planilha!C9</f>
        <v>CONTRATAÇÃO DE EMPRESA DE ECONTRATAÇÃO DE EMPRESA DE ENGENHARIA PARA A EXECUÇÃO DAS OBRAS DE REFORMA DA ESCOLA DA  VILA DA INABI  E DA CRECHE DO BOM JESUS DO MUNICÍPIO DE CAMARAGIBE - PE. (LOTE I)</v>
      </c>
      <c r="C10" s="322"/>
    </row>
    <row r="11" spans="1:5" ht="19.5" thickBot="1" x14ac:dyDescent="0.3">
      <c r="A11" s="121" t="s">
        <v>19</v>
      </c>
      <c r="B11" s="327">
        <f>Planilha!C10</f>
        <v>45474</v>
      </c>
      <c r="C11" s="327"/>
    </row>
    <row r="12" spans="1:5" ht="26.25" x14ac:dyDescent="0.25">
      <c r="A12" s="435" t="s">
        <v>27</v>
      </c>
      <c r="B12" s="436"/>
      <c r="C12" s="436"/>
      <c r="D12" s="436"/>
      <c r="E12" s="436"/>
    </row>
    <row r="13" spans="1:5" ht="23.25" customHeight="1" x14ac:dyDescent="0.25">
      <c r="A13" s="437" t="s">
        <v>484</v>
      </c>
      <c r="B13" s="437"/>
      <c r="C13" s="437"/>
      <c r="D13" s="437"/>
    </row>
    <row r="14" spans="1:5" x14ac:dyDescent="0.25">
      <c r="A14" s="163"/>
      <c r="B14" s="163"/>
      <c r="C14" s="164"/>
      <c r="D14" s="163"/>
    </row>
    <row r="15" spans="1:5" ht="15" customHeight="1" x14ac:dyDescent="0.25">
      <c r="A15" s="432" t="s">
        <v>485</v>
      </c>
      <c r="B15" s="432"/>
      <c r="C15" s="432"/>
      <c r="D15" s="432"/>
    </row>
    <row r="16" spans="1:5" ht="15" customHeight="1" x14ac:dyDescent="0.25">
      <c r="A16" s="165"/>
      <c r="B16" s="165"/>
      <c r="C16" s="165"/>
      <c r="D16" s="165"/>
    </row>
    <row r="17" spans="1:4" x14ac:dyDescent="0.25">
      <c r="A17" s="166" t="s">
        <v>486</v>
      </c>
      <c r="B17" s="167"/>
      <c r="C17" s="168" t="s">
        <v>487</v>
      </c>
      <c r="D17" s="168" t="s">
        <v>488</v>
      </c>
    </row>
    <row r="18" spans="1:4" x14ac:dyDescent="0.25">
      <c r="A18" s="169" t="s">
        <v>489</v>
      </c>
      <c r="B18" s="170"/>
      <c r="C18" s="171" t="s">
        <v>119</v>
      </c>
      <c r="D18" s="172">
        <v>0.03</v>
      </c>
    </row>
    <row r="19" spans="1:4" x14ac:dyDescent="0.25">
      <c r="A19" s="173" t="s">
        <v>490</v>
      </c>
      <c r="B19" s="174"/>
      <c r="C19" s="175" t="s">
        <v>491</v>
      </c>
      <c r="D19" s="176">
        <v>8.0000000000000002E-3</v>
      </c>
    </row>
    <row r="20" spans="1:4" x14ac:dyDescent="0.25">
      <c r="A20" s="173" t="s">
        <v>492</v>
      </c>
      <c r="B20" s="174"/>
      <c r="C20" s="175" t="s">
        <v>120</v>
      </c>
      <c r="D20" s="176">
        <v>9.7000000000000003E-3</v>
      </c>
    </row>
    <row r="21" spans="1:4" x14ac:dyDescent="0.25">
      <c r="A21" s="173" t="s">
        <v>493</v>
      </c>
      <c r="B21" s="174"/>
      <c r="C21" s="175" t="s">
        <v>122</v>
      </c>
      <c r="D21" s="176">
        <v>5.8999999999999999E-3</v>
      </c>
    </row>
    <row r="22" spans="1:4" x14ac:dyDescent="0.25">
      <c r="A22" s="177" t="s">
        <v>494</v>
      </c>
      <c r="B22" s="178"/>
      <c r="C22" s="175" t="s">
        <v>57</v>
      </c>
      <c r="D22" s="179">
        <v>6.1600000000000002E-2</v>
      </c>
    </row>
    <row r="23" spans="1:4" x14ac:dyDescent="0.25">
      <c r="A23" s="177" t="s">
        <v>495</v>
      </c>
      <c r="B23" s="180"/>
      <c r="C23" s="181" t="s">
        <v>139</v>
      </c>
      <c r="D23" s="179">
        <f>SUM(D24:D26)</f>
        <v>8.6500000000000007E-2</v>
      </c>
    </row>
    <row r="24" spans="1:4" ht="18.75" customHeight="1" x14ac:dyDescent="0.25">
      <c r="A24" s="182"/>
      <c r="B24" s="180" t="s">
        <v>496</v>
      </c>
      <c r="C24" s="181"/>
      <c r="D24" s="183">
        <v>0.03</v>
      </c>
    </row>
    <row r="25" spans="1:4" x14ac:dyDescent="0.25">
      <c r="A25" s="182"/>
      <c r="B25" s="180" t="s">
        <v>497</v>
      </c>
      <c r="C25" s="181"/>
      <c r="D25" s="184">
        <v>0.05</v>
      </c>
    </row>
    <row r="26" spans="1:4" x14ac:dyDescent="0.25">
      <c r="A26" s="182"/>
      <c r="B26" s="180" t="s">
        <v>498</v>
      </c>
      <c r="C26" s="181"/>
      <c r="D26" s="185">
        <v>6.4999999999999997E-3</v>
      </c>
    </row>
    <row r="27" spans="1:4" x14ac:dyDescent="0.25">
      <c r="A27" s="186" t="s">
        <v>499</v>
      </c>
      <c r="B27" s="187"/>
      <c r="C27" s="187"/>
      <c r="D27" s="188">
        <v>0.22470000000000001</v>
      </c>
    </row>
    <row r="28" spans="1:4" ht="15.75" x14ac:dyDescent="0.25">
      <c r="A28" s="189" t="s">
        <v>500</v>
      </c>
      <c r="B28" s="190"/>
      <c r="C28" s="191"/>
      <c r="D28" s="192"/>
    </row>
    <row r="29" spans="1:4" x14ac:dyDescent="0.25">
      <c r="A29" s="433" t="s">
        <v>501</v>
      </c>
      <c r="B29" s="433"/>
      <c r="C29" s="433"/>
      <c r="D29" s="433"/>
    </row>
    <row r="30" spans="1:4" x14ac:dyDescent="0.25">
      <c r="A30" s="434"/>
      <c r="B30" s="434"/>
      <c r="C30" s="434"/>
      <c r="D30" s="434"/>
    </row>
  </sheetData>
  <mergeCells count="8">
    <mergeCell ref="A15:D15"/>
    <mergeCell ref="A29:D29"/>
    <mergeCell ref="A30:D30"/>
    <mergeCell ref="B9:C9"/>
    <mergeCell ref="A12:E12"/>
    <mergeCell ref="B11:C11"/>
    <mergeCell ref="B10:C10"/>
    <mergeCell ref="A13:D13"/>
  </mergeCells>
  <conditionalFormatting sqref="A14">
    <cfRule type="expression" dxfId="2" priority="1">
      <formula>OR($D14="M",$D14="A")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42"/>
  <sheetViews>
    <sheetView view="pageBreakPreview" topLeftCell="A7" zoomScaleNormal="100" zoomScaleSheetLayoutView="100" workbookViewId="0">
      <selection activeCell="C27" sqref="C27"/>
    </sheetView>
  </sheetViews>
  <sheetFormatPr defaultColWidth="8.85546875" defaultRowHeight="15" x14ac:dyDescent="0.25"/>
  <cols>
    <col min="1" max="1" width="13.28515625" style="1" customWidth="1"/>
    <col min="2" max="2" width="53" style="1" bestFit="1" customWidth="1"/>
    <col min="3" max="3" width="19.28515625" style="19" customWidth="1"/>
    <col min="4" max="4" width="10.5703125" style="1" hidden="1" customWidth="1"/>
    <col min="5" max="5" width="0" style="1" hidden="1" customWidth="1"/>
    <col min="6" max="12" width="8.85546875" style="1"/>
    <col min="13" max="13" width="28.7109375" style="1" customWidth="1"/>
    <col min="14" max="16384" width="8.85546875" style="1"/>
  </cols>
  <sheetData>
    <row r="1" spans="1:16" x14ac:dyDescent="0.25">
      <c r="A1" s="3"/>
      <c r="B1" s="4"/>
      <c r="C1" s="20"/>
    </row>
    <row r="2" spans="1:16" x14ac:dyDescent="0.25">
      <c r="A2" s="7"/>
    </row>
    <row r="3" spans="1:16" x14ac:dyDescent="0.25">
      <c r="A3" s="7"/>
    </row>
    <row r="4" spans="1:16" x14ac:dyDescent="0.25">
      <c r="A4" s="7"/>
    </row>
    <row r="5" spans="1:16" x14ac:dyDescent="0.25">
      <c r="A5" s="7"/>
    </row>
    <row r="6" spans="1:16" x14ac:dyDescent="0.25">
      <c r="A6" s="7"/>
    </row>
    <row r="7" spans="1:16" x14ac:dyDescent="0.25">
      <c r="A7" s="7"/>
    </row>
    <row r="8" spans="1:16" ht="15.75" thickBot="1" x14ac:dyDescent="0.3">
      <c r="A8" s="7"/>
    </row>
    <row r="9" spans="1:16" x14ac:dyDescent="0.25">
      <c r="A9" s="13" t="s">
        <v>21</v>
      </c>
      <c r="B9" s="462" t="str">
        <f>Planilha!C8</f>
        <v>PREFEITURA DE CAMARAGIBE</v>
      </c>
      <c r="C9" s="463"/>
    </row>
    <row r="10" spans="1:16" x14ac:dyDescent="0.25">
      <c r="A10" s="14" t="s">
        <v>18</v>
      </c>
      <c r="B10" s="464" t="str">
        <f>Planilha!C9</f>
        <v>CONTRATAÇÃO DE EMPRESA DE ECONTRATAÇÃO DE EMPRESA DE ENGENHARIA PARA A EXECUÇÃO DAS OBRAS DE REFORMA DA ESCOLA DA  VILA DA INABI  E DA CRECHE DO BOM JESUS DO MUNICÍPIO DE CAMARAGIBE - PE. (LOTE I)</v>
      </c>
      <c r="C10" s="465"/>
    </row>
    <row r="11" spans="1:16" ht="16.5" thickBot="1" x14ac:dyDescent="0.3">
      <c r="A11" s="21" t="s">
        <v>19</v>
      </c>
      <c r="B11" s="466">
        <f>Planilha!C10</f>
        <v>45474</v>
      </c>
      <c r="C11" s="467"/>
      <c r="M11" s="24" t="s">
        <v>118</v>
      </c>
      <c r="N11" s="26" t="s">
        <v>119</v>
      </c>
      <c r="O11" s="451">
        <v>0.03</v>
      </c>
      <c r="P11" s="452"/>
    </row>
    <row r="12" spans="1:16" ht="18.75" x14ac:dyDescent="0.25">
      <c r="A12" s="453" t="s">
        <v>27</v>
      </c>
      <c r="B12" s="454"/>
      <c r="C12" s="454"/>
      <c r="D12" s="454"/>
      <c r="E12" s="27" t="s">
        <v>116</v>
      </c>
      <c r="M12" s="24" t="s">
        <v>121</v>
      </c>
      <c r="N12" s="26" t="s">
        <v>122</v>
      </c>
      <c r="O12" s="451">
        <v>5.8999999999999999E-3</v>
      </c>
      <c r="P12" s="452"/>
    </row>
    <row r="13" spans="1:16" ht="15.75" x14ac:dyDescent="0.25">
      <c r="A13" s="442" t="s">
        <v>263</v>
      </c>
      <c r="B13" s="443"/>
      <c r="C13" s="444"/>
      <c r="D13" s="27" t="s">
        <v>116</v>
      </c>
      <c r="E13" s="28">
        <v>3</v>
      </c>
      <c r="M13" s="24" t="s">
        <v>123</v>
      </c>
      <c r="N13" s="26" t="s">
        <v>57</v>
      </c>
      <c r="O13" s="451">
        <v>6.1600000000000002E-2</v>
      </c>
      <c r="P13" s="452"/>
    </row>
    <row r="14" spans="1:16" ht="15.75" x14ac:dyDescent="0.25">
      <c r="A14" s="61" t="s">
        <v>119</v>
      </c>
      <c r="B14" s="62" t="s">
        <v>264</v>
      </c>
      <c r="C14" s="63">
        <f>SUM(C15:C16)</f>
        <v>1.4999999999999999E-2</v>
      </c>
      <c r="D14" s="28">
        <v>6.16</v>
      </c>
      <c r="E14" s="28">
        <v>0.8</v>
      </c>
      <c r="M14" s="24" t="s">
        <v>124</v>
      </c>
      <c r="N14" s="455" t="s">
        <v>125</v>
      </c>
      <c r="O14" s="451">
        <v>8.6499999999999994E-2</v>
      </c>
      <c r="P14" s="452"/>
    </row>
    <row r="15" spans="1:16" ht="15.75" customHeight="1" x14ac:dyDescent="0.25">
      <c r="A15" s="64" t="s">
        <v>265</v>
      </c>
      <c r="B15" s="65" t="s">
        <v>266</v>
      </c>
      <c r="C15" s="66">
        <v>1.4999999999999999E-2</v>
      </c>
      <c r="D15" s="28">
        <f>SUM(D16:D19)</f>
        <v>13.15</v>
      </c>
      <c r="E15" s="28">
        <v>0.97</v>
      </c>
      <c r="M15" s="25" t="s">
        <v>126</v>
      </c>
      <c r="N15" s="455"/>
      <c r="O15" s="451">
        <v>4.4999999999999998E-2</v>
      </c>
      <c r="P15" s="452"/>
    </row>
    <row r="16" spans="1:16" ht="20.25" x14ac:dyDescent="0.25">
      <c r="A16" s="64" t="s">
        <v>267</v>
      </c>
      <c r="B16" s="65" t="s">
        <v>46</v>
      </c>
      <c r="C16" s="66">
        <v>0</v>
      </c>
      <c r="D16" s="28">
        <v>8.65</v>
      </c>
      <c r="E16" s="28">
        <v>0.59</v>
      </c>
      <c r="M16" s="438" t="s">
        <v>127</v>
      </c>
      <c r="N16" s="439"/>
      <c r="O16" s="440" t="e">
        <f>((((1+(O11+#REF!+#REF!))*(1+O12)*(1+O13))/(1-(O14+O15)))-1)*100</f>
        <v>#REF!</v>
      </c>
      <c r="P16" s="441"/>
    </row>
    <row r="17" spans="1:5" ht="15.75" x14ac:dyDescent="0.25">
      <c r="A17" s="61" t="s">
        <v>57</v>
      </c>
      <c r="B17" s="62" t="s">
        <v>123</v>
      </c>
      <c r="C17" s="63">
        <f>SUM(C18)</f>
        <v>3.5000000000000003E-2</v>
      </c>
      <c r="D17" s="28">
        <v>4.5</v>
      </c>
      <c r="E17" s="28">
        <v>6.16</v>
      </c>
    </row>
    <row r="18" spans="1:5" x14ac:dyDescent="0.25">
      <c r="A18" s="64" t="s">
        <v>268</v>
      </c>
      <c r="B18" s="65" t="s">
        <v>135</v>
      </c>
      <c r="C18" s="67">
        <v>3.5000000000000003E-2</v>
      </c>
      <c r="D18" s="28"/>
      <c r="E18" s="28">
        <f>SUM(E19:E22)</f>
        <v>13.15</v>
      </c>
    </row>
    <row r="19" spans="1:5" ht="15.75" x14ac:dyDescent="0.25">
      <c r="A19" s="61" t="s">
        <v>122</v>
      </c>
      <c r="B19" s="62" t="s">
        <v>269</v>
      </c>
      <c r="C19" s="63">
        <f>SUM(C20)</f>
        <v>8.5000000000000006E-3</v>
      </c>
      <c r="D19" s="29"/>
      <c r="E19" s="28">
        <v>8.65</v>
      </c>
    </row>
    <row r="20" spans="1:5" x14ac:dyDescent="0.25">
      <c r="A20" s="64" t="s">
        <v>270</v>
      </c>
      <c r="B20" s="65" t="s">
        <v>134</v>
      </c>
      <c r="C20" s="67">
        <v>8.5000000000000006E-3</v>
      </c>
      <c r="D20" s="30"/>
      <c r="E20" s="28">
        <v>4.5</v>
      </c>
    </row>
    <row r="21" spans="1:5" ht="15.75" x14ac:dyDescent="0.25">
      <c r="A21" s="61" t="s">
        <v>120</v>
      </c>
      <c r="B21" s="62" t="s">
        <v>271</v>
      </c>
      <c r="C21" s="63">
        <f>SUM(C22:C24)</f>
        <v>8.6E-3</v>
      </c>
      <c r="D21" s="31"/>
      <c r="E21" s="28"/>
    </row>
    <row r="22" spans="1:5" x14ac:dyDescent="0.25">
      <c r="A22" s="64" t="s">
        <v>272</v>
      </c>
      <c r="B22" s="65" t="s">
        <v>273</v>
      </c>
      <c r="C22" s="67">
        <v>1.1999999999999999E-3</v>
      </c>
      <c r="D22" s="32"/>
      <c r="E22" s="29"/>
    </row>
    <row r="23" spans="1:5" ht="15.75" thickBot="1" x14ac:dyDescent="0.3">
      <c r="A23" s="64" t="s">
        <v>274</v>
      </c>
      <c r="B23" s="65" t="s">
        <v>275</v>
      </c>
      <c r="C23" s="67">
        <v>1.8E-3</v>
      </c>
      <c r="D23" s="33"/>
      <c r="E23" s="30"/>
    </row>
    <row r="24" spans="1:5" ht="15.75" thickTop="1" x14ac:dyDescent="0.25">
      <c r="A24" s="64" t="s">
        <v>276</v>
      </c>
      <c r="B24" s="65" t="s">
        <v>277</v>
      </c>
      <c r="C24" s="67">
        <v>5.5999999999999999E-3</v>
      </c>
      <c r="D24" s="58"/>
      <c r="E24" s="31"/>
    </row>
    <row r="25" spans="1:5" ht="15.75" x14ac:dyDescent="0.25">
      <c r="A25" s="61" t="s">
        <v>139</v>
      </c>
      <c r="B25" s="62" t="s">
        <v>278</v>
      </c>
      <c r="C25" s="63">
        <f>SUM(C26:C29)</f>
        <v>7.1500000000000008E-2</v>
      </c>
      <c r="D25" s="59"/>
      <c r="E25" s="32"/>
    </row>
    <row r="26" spans="1:5" ht="15.75" thickBot="1" x14ac:dyDescent="0.3">
      <c r="A26" s="64" t="s">
        <v>279</v>
      </c>
      <c r="B26" s="65" t="s">
        <v>136</v>
      </c>
      <c r="C26" s="67">
        <v>3.5000000000000003E-2</v>
      </c>
      <c r="D26" s="60"/>
      <c r="E26" s="33"/>
    </row>
    <row r="27" spans="1:5" ht="15" customHeight="1" thickTop="1" x14ac:dyDescent="0.25">
      <c r="A27" s="64" t="s">
        <v>280</v>
      </c>
      <c r="B27" s="65" t="s">
        <v>281</v>
      </c>
      <c r="C27" s="67">
        <v>6.4999999999999997E-3</v>
      </c>
      <c r="D27" s="33"/>
      <c r="E27" s="58"/>
    </row>
    <row r="28" spans="1:5" x14ac:dyDescent="0.25">
      <c r="A28" s="64" t="s">
        <v>282</v>
      </c>
      <c r="B28" s="65" t="s">
        <v>283</v>
      </c>
      <c r="C28" s="67">
        <v>0.03</v>
      </c>
      <c r="D28" s="33"/>
      <c r="E28" s="59"/>
    </row>
    <row r="29" spans="1:5" ht="15.75" thickBot="1" x14ac:dyDescent="0.3">
      <c r="A29" s="68"/>
      <c r="B29" s="65"/>
      <c r="C29" s="69"/>
      <c r="D29" s="33"/>
      <c r="E29" s="60"/>
    </row>
    <row r="30" spans="1:5" ht="16.5" thickTop="1" x14ac:dyDescent="0.25">
      <c r="A30" s="445" t="s">
        <v>284</v>
      </c>
      <c r="B30" s="446"/>
      <c r="C30" s="447"/>
      <c r="D30" s="33"/>
      <c r="E30" s="33"/>
    </row>
    <row r="31" spans="1:5" ht="15.75" x14ac:dyDescent="0.25">
      <c r="A31" s="448"/>
      <c r="B31" s="449"/>
      <c r="C31" s="450"/>
      <c r="D31" s="33"/>
      <c r="E31" s="33"/>
    </row>
    <row r="32" spans="1:5" x14ac:dyDescent="0.25">
      <c r="A32" s="456" t="s">
        <v>285</v>
      </c>
      <c r="B32" s="457"/>
      <c r="C32" s="458"/>
      <c r="D32" s="33"/>
      <c r="E32" s="33"/>
    </row>
    <row r="33" spans="1:5" ht="43.9" customHeight="1" x14ac:dyDescent="0.25">
      <c r="A33" s="70"/>
      <c r="B33" s="71"/>
      <c r="C33" s="72"/>
      <c r="D33" s="33"/>
      <c r="E33" s="33"/>
    </row>
    <row r="34" spans="1:5" ht="15.75" x14ac:dyDescent="0.25">
      <c r="A34" s="61" t="s">
        <v>286</v>
      </c>
      <c r="B34" s="73">
        <f>ROUND((((1+C14+C21)*(1+C19)*(1+C17)/(1-C25))-1)*100,2)</f>
        <v>15.07</v>
      </c>
      <c r="C34" s="74"/>
      <c r="D34" s="34" t="e">
        <f>((1+(A27+A28+A29))*(1+A30)*(1+A31)/(1-A32))-1</f>
        <v>#VALUE!</v>
      </c>
      <c r="E34" s="33"/>
    </row>
    <row r="35" spans="1:5" ht="15.75" thickBot="1" x14ac:dyDescent="0.25">
      <c r="A35" s="75"/>
      <c r="B35" s="76"/>
      <c r="C35" s="77"/>
      <c r="D35" s="57"/>
      <c r="E35" s="33"/>
    </row>
    <row r="36" spans="1:5" x14ac:dyDescent="0.2">
      <c r="A36" s="78" t="s">
        <v>287</v>
      </c>
      <c r="B36" s="76"/>
      <c r="C36" s="77"/>
      <c r="E36" s="33"/>
    </row>
    <row r="37" spans="1:5" x14ac:dyDescent="0.2">
      <c r="A37" s="78" t="s">
        <v>288</v>
      </c>
      <c r="B37" s="76"/>
      <c r="C37" s="77"/>
      <c r="E37" s="34" t="e">
        <f>((1+(A30+A31+A32))*(1+A33)*(1+A34)/(1-A35))-1</f>
        <v>#VALUE!</v>
      </c>
    </row>
    <row r="38" spans="1:5" ht="15.75" thickBot="1" x14ac:dyDescent="0.25">
      <c r="A38" s="75"/>
      <c r="B38" s="76"/>
      <c r="C38" s="77"/>
      <c r="E38" s="57"/>
    </row>
    <row r="39" spans="1:5" x14ac:dyDescent="0.2">
      <c r="A39" s="459" t="s">
        <v>289</v>
      </c>
      <c r="B39" s="460"/>
      <c r="C39" s="461"/>
    </row>
    <row r="40" spans="1:5" x14ac:dyDescent="0.25">
      <c r="A40" s="35"/>
      <c r="B40" s="36" t="s">
        <v>115</v>
      </c>
      <c r="C40" s="35"/>
    </row>
    <row r="41" spans="1:5" x14ac:dyDescent="0.25">
      <c r="A41" s="35"/>
      <c r="B41" s="36"/>
      <c r="C41" s="35"/>
    </row>
    <row r="42" spans="1:5" x14ac:dyDescent="0.25">
      <c r="A42" s="35"/>
      <c r="B42" s="36"/>
      <c r="C42" s="35"/>
    </row>
  </sheetData>
  <mergeCells count="17">
    <mergeCell ref="A32:C32"/>
    <mergeCell ref="A39:C39"/>
    <mergeCell ref="B9:C9"/>
    <mergeCell ref="B10:C10"/>
    <mergeCell ref="B11:C11"/>
    <mergeCell ref="O11:P11"/>
    <mergeCell ref="A12:D12"/>
    <mergeCell ref="O12:P12"/>
    <mergeCell ref="O13:P13"/>
    <mergeCell ref="N14:N15"/>
    <mergeCell ref="O14:P14"/>
    <mergeCell ref="O15:P15"/>
    <mergeCell ref="M16:N16"/>
    <mergeCell ref="O16:P16"/>
    <mergeCell ref="A13:C13"/>
    <mergeCell ref="A30:C30"/>
    <mergeCell ref="A31:C31"/>
  </mergeCells>
  <conditionalFormatting sqref="O11:O16">
    <cfRule type="expression" dxfId="1" priority="1" stopIfTrue="1">
      <formula>NA()</formula>
    </cfRule>
    <cfRule type="expression" dxfId="0" priority="2" stopIfTrue="1">
      <formula>NA()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7"/>
  <sheetViews>
    <sheetView view="pageBreakPreview" topLeftCell="A36" zoomScale="85" zoomScaleNormal="100" zoomScaleSheetLayoutView="85" workbookViewId="0">
      <selection activeCell="A3" sqref="A3"/>
    </sheetView>
  </sheetViews>
  <sheetFormatPr defaultColWidth="8.85546875" defaultRowHeight="15" x14ac:dyDescent="0.25"/>
  <cols>
    <col min="1" max="1" width="16.7109375" style="1" customWidth="1"/>
    <col min="2" max="2" width="86.7109375" style="1" customWidth="1"/>
    <col min="3" max="3" width="13.5703125" style="2" customWidth="1"/>
    <col min="4" max="4" width="11.28515625" style="2" customWidth="1"/>
    <col min="5" max="5" width="9.5703125" style="2" customWidth="1"/>
    <col min="6" max="6" width="14.7109375" style="2" customWidth="1"/>
    <col min="7" max="16384" width="8.85546875" style="1"/>
  </cols>
  <sheetData>
    <row r="1" spans="1:6" x14ac:dyDescent="0.25">
      <c r="A1" s="3"/>
      <c r="B1" s="4"/>
      <c r="C1" s="5"/>
      <c r="D1" s="5"/>
      <c r="E1" s="5"/>
      <c r="F1" s="17"/>
    </row>
    <row r="2" spans="1:6" x14ac:dyDescent="0.25">
      <c r="A2" s="7"/>
      <c r="C2" s="8"/>
      <c r="D2" s="8"/>
      <c r="E2" s="8"/>
      <c r="F2" s="18"/>
    </row>
    <row r="3" spans="1:6" x14ac:dyDescent="0.25">
      <c r="A3" s="7"/>
      <c r="C3" s="8"/>
      <c r="D3" s="8"/>
      <c r="E3" s="8"/>
      <c r="F3" s="18"/>
    </row>
    <row r="4" spans="1:6" x14ac:dyDescent="0.25">
      <c r="A4" s="7"/>
      <c r="C4" s="8"/>
      <c r="D4" s="8"/>
      <c r="E4" s="8"/>
      <c r="F4" s="18"/>
    </row>
    <row r="5" spans="1:6" x14ac:dyDescent="0.25">
      <c r="A5" s="7"/>
      <c r="C5" s="8"/>
      <c r="D5" s="8"/>
      <c r="E5" s="8"/>
      <c r="F5" s="18"/>
    </row>
    <row r="6" spans="1:6" x14ac:dyDescent="0.25">
      <c r="A6" s="7"/>
      <c r="C6" s="8"/>
      <c r="D6" s="8"/>
      <c r="E6" s="8"/>
      <c r="F6" s="18"/>
    </row>
    <row r="7" spans="1:6" ht="15.75" thickBot="1" x14ac:dyDescent="0.3">
      <c r="A7" s="7"/>
      <c r="C7" s="8"/>
      <c r="D7" s="8"/>
      <c r="E7" s="8"/>
      <c r="F7" s="18"/>
    </row>
    <row r="8" spans="1:6" ht="18.75" x14ac:dyDescent="0.25">
      <c r="A8" s="124" t="s">
        <v>20</v>
      </c>
      <c r="B8" s="154" t="str">
        <f>'BDI SERV'!B9</f>
        <v>PREFEITURA DE CAMARAGIBE</v>
      </c>
      <c r="C8" s="125"/>
      <c r="D8" s="125"/>
      <c r="E8" s="1"/>
      <c r="F8" s="1"/>
    </row>
    <row r="9" spans="1:6" ht="91.5" customHeight="1" x14ac:dyDescent="0.25">
      <c r="A9" s="122" t="s">
        <v>18</v>
      </c>
      <c r="B9" s="126" t="str">
        <f>'BDI SERV'!B10</f>
        <v>CONTRATAÇÃO DE EMPRESA DE ECONTRATAÇÃO DE EMPRESA DE ENGENHARIA PARA A EXECUÇÃO DAS OBRAS DE REFORMA DA ESCOLA DA  VILA DA INABI  E DA CRECHE DO BOM JESUS DO MUNICÍPIO DE CAMARAGIBE - PE. (LOTE I)</v>
      </c>
      <c r="C9" s="127"/>
      <c r="D9" s="127"/>
      <c r="E9" s="1"/>
      <c r="F9" s="1"/>
    </row>
    <row r="10" spans="1:6" ht="19.5" thickBot="1" x14ac:dyDescent="0.3">
      <c r="A10" s="123" t="s">
        <v>19</v>
      </c>
      <c r="B10" s="128">
        <f>'BDI SERV'!B11</f>
        <v>45474</v>
      </c>
      <c r="C10" s="125"/>
      <c r="D10" s="125"/>
      <c r="E10" s="1"/>
      <c r="F10" s="1"/>
    </row>
    <row r="11" spans="1:6" ht="27" thickBot="1" x14ac:dyDescent="0.3">
      <c r="A11" s="384" t="s">
        <v>114</v>
      </c>
      <c r="B11" s="385"/>
      <c r="C11" s="386"/>
      <c r="D11" s="386"/>
      <c r="E11" s="386"/>
      <c r="F11" s="387"/>
    </row>
    <row r="12" spans="1:6" ht="23.25" x14ac:dyDescent="0.25">
      <c r="A12" s="129" t="s">
        <v>333</v>
      </c>
      <c r="B12" s="130" t="s">
        <v>334</v>
      </c>
      <c r="C12" s="483" t="s">
        <v>335</v>
      </c>
      <c r="D12" s="484"/>
      <c r="E12" s="483" t="s">
        <v>336</v>
      </c>
      <c r="F12" s="487"/>
    </row>
    <row r="13" spans="1:6" ht="20.25" x14ac:dyDescent="0.25">
      <c r="A13" s="131" t="s">
        <v>338</v>
      </c>
      <c r="B13" s="485" t="s">
        <v>337</v>
      </c>
      <c r="C13" s="485"/>
      <c r="D13" s="485"/>
      <c r="E13" s="485"/>
      <c r="F13" s="486"/>
    </row>
    <row r="14" spans="1:6" ht="18" x14ac:dyDescent="0.25">
      <c r="A14" s="134" t="s">
        <v>345</v>
      </c>
      <c r="B14" s="135" t="s">
        <v>346</v>
      </c>
      <c r="C14" s="488">
        <v>20</v>
      </c>
      <c r="D14" s="489"/>
      <c r="E14" s="488">
        <v>20</v>
      </c>
      <c r="F14" s="489"/>
    </row>
    <row r="15" spans="1:6" ht="18" x14ac:dyDescent="0.25">
      <c r="A15" s="134" t="s">
        <v>347</v>
      </c>
      <c r="B15" s="136" t="s">
        <v>348</v>
      </c>
      <c r="C15" s="468">
        <v>1.5</v>
      </c>
      <c r="D15" s="475"/>
      <c r="E15" s="468">
        <v>1.5</v>
      </c>
      <c r="F15" s="475"/>
    </row>
    <row r="16" spans="1:6" ht="18" x14ac:dyDescent="0.25">
      <c r="A16" s="134" t="s">
        <v>349</v>
      </c>
      <c r="B16" s="136" t="s">
        <v>350</v>
      </c>
      <c r="C16" s="468">
        <v>1</v>
      </c>
      <c r="D16" s="475"/>
      <c r="E16" s="468">
        <v>1</v>
      </c>
      <c r="F16" s="475"/>
    </row>
    <row r="17" spans="1:9" ht="18" x14ac:dyDescent="0.25">
      <c r="A17" s="134" t="s">
        <v>351</v>
      </c>
      <c r="B17" s="136" t="s">
        <v>352</v>
      </c>
      <c r="C17" s="468">
        <v>0.2</v>
      </c>
      <c r="D17" s="475"/>
      <c r="E17" s="468">
        <v>0.2</v>
      </c>
      <c r="F17" s="475"/>
    </row>
    <row r="18" spans="1:9" ht="18" x14ac:dyDescent="0.25">
      <c r="A18" s="134" t="s">
        <v>353</v>
      </c>
      <c r="B18" s="136" t="s">
        <v>354</v>
      </c>
      <c r="C18" s="468">
        <v>0.6</v>
      </c>
      <c r="D18" s="475"/>
      <c r="E18" s="468">
        <v>0.6</v>
      </c>
      <c r="F18" s="475"/>
    </row>
    <row r="19" spans="1:9" ht="18" x14ac:dyDescent="0.25">
      <c r="A19" s="134" t="s">
        <v>355</v>
      </c>
      <c r="B19" s="136" t="s">
        <v>356</v>
      </c>
      <c r="C19" s="468">
        <v>2.5</v>
      </c>
      <c r="D19" s="475"/>
      <c r="E19" s="468">
        <v>2.5</v>
      </c>
      <c r="F19" s="475"/>
    </row>
    <row r="20" spans="1:9" ht="18" x14ac:dyDescent="0.25">
      <c r="A20" s="134" t="s">
        <v>357</v>
      </c>
      <c r="B20" s="136" t="s">
        <v>358</v>
      </c>
      <c r="C20" s="468">
        <v>3</v>
      </c>
      <c r="D20" s="475"/>
      <c r="E20" s="468">
        <v>3</v>
      </c>
      <c r="F20" s="475"/>
    </row>
    <row r="21" spans="1:9" ht="18" x14ac:dyDescent="0.25">
      <c r="A21" s="134" t="s">
        <v>359</v>
      </c>
      <c r="B21" s="136" t="s">
        <v>360</v>
      </c>
      <c r="C21" s="468">
        <v>8</v>
      </c>
      <c r="D21" s="475"/>
      <c r="E21" s="468">
        <v>8</v>
      </c>
      <c r="F21" s="475"/>
    </row>
    <row r="22" spans="1:9" ht="18" x14ac:dyDescent="0.25">
      <c r="A22" s="134" t="s">
        <v>361</v>
      </c>
      <c r="B22" s="136" t="s">
        <v>362</v>
      </c>
      <c r="C22" s="468">
        <v>0</v>
      </c>
      <c r="D22" s="475"/>
      <c r="E22" s="468">
        <v>0</v>
      </c>
      <c r="F22" s="475"/>
    </row>
    <row r="23" spans="1:9" ht="18.75" x14ac:dyDescent="0.25">
      <c r="A23" s="137"/>
      <c r="B23" s="138" t="s">
        <v>363</v>
      </c>
      <c r="C23" s="472">
        <f>SUM(C14:D22)</f>
        <v>36.799999999999997</v>
      </c>
      <c r="D23" s="473"/>
      <c r="E23" s="472">
        <f>SUM(E14:F22)</f>
        <v>36.799999999999997</v>
      </c>
      <c r="F23" s="476"/>
    </row>
    <row r="24" spans="1:9" ht="20.25" x14ac:dyDescent="0.25">
      <c r="A24" s="132" t="s">
        <v>339</v>
      </c>
      <c r="B24" s="477" t="s">
        <v>341</v>
      </c>
      <c r="C24" s="478"/>
      <c r="D24" s="478"/>
      <c r="E24" s="478"/>
      <c r="F24" s="479"/>
    </row>
    <row r="25" spans="1:9" ht="18" x14ac:dyDescent="0.25">
      <c r="A25" s="134" t="s">
        <v>364</v>
      </c>
      <c r="B25" s="136" t="s">
        <v>365</v>
      </c>
      <c r="C25" s="468">
        <v>18.059999999999999</v>
      </c>
      <c r="D25" s="469"/>
      <c r="E25" s="468">
        <v>0</v>
      </c>
      <c r="F25" s="475"/>
      <c r="H25" s="157">
        <v>0.18060000000000001</v>
      </c>
      <c r="I25" s="158" t="s">
        <v>461</v>
      </c>
    </row>
    <row r="26" spans="1:9" ht="18" x14ac:dyDescent="0.25">
      <c r="A26" s="134" t="s">
        <v>366</v>
      </c>
      <c r="B26" s="136" t="s">
        <v>367</v>
      </c>
      <c r="C26" s="468">
        <v>4.33</v>
      </c>
      <c r="D26" s="469"/>
      <c r="E26" s="468">
        <v>0</v>
      </c>
      <c r="F26" s="475">
        <v>0</v>
      </c>
      <c r="H26" s="157">
        <v>4.3299999999999998E-2</v>
      </c>
      <c r="I26" s="158" t="s">
        <v>461</v>
      </c>
    </row>
    <row r="27" spans="1:9" ht="18" x14ac:dyDescent="0.25">
      <c r="A27" s="134" t="s">
        <v>368</v>
      </c>
      <c r="B27" s="136" t="s">
        <v>369</v>
      </c>
      <c r="C27" s="468">
        <f>H27*100</f>
        <v>0.89999999999999991</v>
      </c>
      <c r="D27" s="469"/>
      <c r="E27" s="468">
        <f>I27*100</f>
        <v>0.69</v>
      </c>
      <c r="F27" s="469"/>
      <c r="H27" s="157">
        <v>8.9999999999999993E-3</v>
      </c>
      <c r="I27" s="158">
        <v>6.8999999999999999E-3</v>
      </c>
    </row>
    <row r="28" spans="1:9" ht="18" x14ac:dyDescent="0.25">
      <c r="A28" s="134" t="s">
        <v>370</v>
      </c>
      <c r="B28" s="136" t="s">
        <v>371</v>
      </c>
      <c r="C28" s="468">
        <f t="shared" ref="C28:C34" si="0">H28*100</f>
        <v>10.83</v>
      </c>
      <c r="D28" s="469"/>
      <c r="E28" s="468">
        <f t="shared" ref="E28:E34" si="1">I28*100</f>
        <v>8.33</v>
      </c>
      <c r="F28" s="469"/>
      <c r="H28" s="157">
        <v>0.10829999999999999</v>
      </c>
      <c r="I28" s="158">
        <v>8.3299999999999999E-2</v>
      </c>
    </row>
    <row r="29" spans="1:9" ht="18" x14ac:dyDescent="0.25">
      <c r="A29" s="134" t="s">
        <v>372</v>
      </c>
      <c r="B29" s="136" t="s">
        <v>373</v>
      </c>
      <c r="C29" s="468">
        <f t="shared" si="0"/>
        <v>6.9999999999999993E-2</v>
      </c>
      <c r="D29" s="469"/>
      <c r="E29" s="468">
        <f t="shared" si="1"/>
        <v>0.06</v>
      </c>
      <c r="F29" s="469"/>
      <c r="H29" s="157">
        <v>6.9999999999999999E-4</v>
      </c>
      <c r="I29" s="158">
        <v>5.9999999999999995E-4</v>
      </c>
    </row>
    <row r="30" spans="1:9" ht="18" x14ac:dyDescent="0.25">
      <c r="A30" s="134" t="s">
        <v>374</v>
      </c>
      <c r="B30" s="136" t="s">
        <v>375</v>
      </c>
      <c r="C30" s="468">
        <f t="shared" si="0"/>
        <v>1.78</v>
      </c>
      <c r="D30" s="469"/>
      <c r="E30" s="468">
        <f t="shared" si="1"/>
        <v>1.0600000000000003</v>
      </c>
      <c r="F30" s="469"/>
      <c r="H30" s="157">
        <f>0.72%+1.06%</f>
        <v>1.78E-2</v>
      </c>
      <c r="I30" s="158">
        <f>0.56%+0.5%</f>
        <v>1.0600000000000002E-2</v>
      </c>
    </row>
    <row r="31" spans="1:9" ht="18" x14ac:dyDescent="0.25">
      <c r="A31" s="134" t="s">
        <v>376</v>
      </c>
      <c r="B31" s="136" t="s">
        <v>377</v>
      </c>
      <c r="C31" s="468">
        <f t="shared" si="0"/>
        <v>2.1800000000000002</v>
      </c>
      <c r="D31" s="469"/>
      <c r="E31" s="468">
        <v>0</v>
      </c>
      <c r="F31" s="469"/>
      <c r="H31" s="157">
        <v>2.18E-2</v>
      </c>
      <c r="I31" s="158" t="s">
        <v>461</v>
      </c>
    </row>
    <row r="32" spans="1:9" ht="18" x14ac:dyDescent="0.25">
      <c r="A32" s="134" t="s">
        <v>378</v>
      </c>
      <c r="B32" s="136" t="s">
        <v>379</v>
      </c>
      <c r="C32" s="468">
        <f t="shared" si="0"/>
        <v>0.11</v>
      </c>
      <c r="D32" s="469"/>
      <c r="E32" s="468">
        <f t="shared" si="1"/>
        <v>0.09</v>
      </c>
      <c r="F32" s="469"/>
      <c r="H32" s="157">
        <v>1.1000000000000001E-3</v>
      </c>
      <c r="I32" s="158">
        <v>8.9999999999999998E-4</v>
      </c>
    </row>
    <row r="33" spans="1:10" ht="18" x14ac:dyDescent="0.25">
      <c r="A33" s="134" t="s">
        <v>380</v>
      </c>
      <c r="B33" s="136" t="s">
        <v>381</v>
      </c>
      <c r="C33" s="468">
        <f t="shared" si="0"/>
        <v>7.26</v>
      </c>
      <c r="D33" s="469"/>
      <c r="E33" s="468">
        <f t="shared" si="1"/>
        <v>5.58</v>
      </c>
      <c r="F33" s="469"/>
      <c r="H33" s="157">
        <v>7.2599999999999998E-2</v>
      </c>
      <c r="I33" s="158">
        <v>5.5800000000000002E-2</v>
      </c>
    </row>
    <row r="34" spans="1:10" ht="18" x14ac:dyDescent="0.25">
      <c r="A34" s="134" t="s">
        <v>382</v>
      </c>
      <c r="B34" s="136" t="s">
        <v>383</v>
      </c>
      <c r="C34" s="468">
        <f t="shared" si="0"/>
        <v>0.03</v>
      </c>
      <c r="D34" s="469"/>
      <c r="E34" s="468">
        <f t="shared" si="1"/>
        <v>0.03</v>
      </c>
      <c r="F34" s="469"/>
      <c r="H34" s="157">
        <v>2.9999999999999997E-4</v>
      </c>
      <c r="I34" s="158">
        <v>2.9999999999999997E-4</v>
      </c>
    </row>
    <row r="35" spans="1:10" ht="18.75" x14ac:dyDescent="0.25">
      <c r="A35" s="137"/>
      <c r="B35" s="138" t="s">
        <v>363</v>
      </c>
      <c r="C35" s="472">
        <f>SUM(C25:D34)</f>
        <v>45.55</v>
      </c>
      <c r="D35" s="473"/>
      <c r="E35" s="472">
        <f>SUM(E25:E34)</f>
        <v>15.84</v>
      </c>
      <c r="F35" s="476">
        <f>SUM(F25:F34)</f>
        <v>0</v>
      </c>
      <c r="H35" s="159">
        <f>SUM(H36:H40)</f>
        <v>0.14720000000000003</v>
      </c>
      <c r="I35" s="160">
        <f>SUM(I36:I40)</f>
        <v>0.11330000000000001</v>
      </c>
    </row>
    <row r="36" spans="1:10" ht="20.25" x14ac:dyDescent="0.25">
      <c r="A36" s="132" t="s">
        <v>340</v>
      </c>
      <c r="B36" s="477" t="s">
        <v>342</v>
      </c>
      <c r="C36" s="478"/>
      <c r="D36" s="478"/>
      <c r="E36" s="478"/>
      <c r="F36" s="479"/>
      <c r="H36" s="157">
        <v>4.4299999999999999E-2</v>
      </c>
      <c r="I36" s="158">
        <v>3.4099999999999998E-2</v>
      </c>
    </row>
    <row r="37" spans="1:10" ht="18" x14ac:dyDescent="0.25">
      <c r="A37" s="134" t="s">
        <v>384</v>
      </c>
      <c r="B37" s="136" t="s">
        <v>385</v>
      </c>
      <c r="C37" s="468">
        <f>H36*100</f>
        <v>4.43</v>
      </c>
      <c r="D37" s="469"/>
      <c r="E37" s="468">
        <f>I36*100</f>
        <v>3.4099999999999997</v>
      </c>
      <c r="F37" s="469"/>
      <c r="H37" s="157">
        <v>1E-3</v>
      </c>
      <c r="I37" s="158">
        <v>8.0000000000000004E-4</v>
      </c>
    </row>
    <row r="38" spans="1:10" ht="18" x14ac:dyDescent="0.25">
      <c r="A38" s="134" t="s">
        <v>386</v>
      </c>
      <c r="B38" s="136" t="s">
        <v>387</v>
      </c>
      <c r="C38" s="468">
        <f t="shared" ref="C38:C41" si="2">H37*100</f>
        <v>0.1</v>
      </c>
      <c r="D38" s="469"/>
      <c r="E38" s="468">
        <f t="shared" ref="E38:E41" si="3">I37*100</f>
        <v>0.08</v>
      </c>
      <c r="F38" s="469"/>
      <c r="H38" s="157">
        <v>5.9700000000000003E-2</v>
      </c>
      <c r="I38" s="158">
        <v>4.5900000000000003E-2</v>
      </c>
    </row>
    <row r="39" spans="1:10" ht="18" x14ac:dyDescent="0.25">
      <c r="A39" s="134" t="s">
        <v>388</v>
      </c>
      <c r="B39" s="136" t="s">
        <v>389</v>
      </c>
      <c r="C39" s="468">
        <f t="shared" si="2"/>
        <v>5.9700000000000006</v>
      </c>
      <c r="D39" s="469"/>
      <c r="E39" s="468">
        <f t="shared" si="3"/>
        <v>4.5900000000000007</v>
      </c>
      <c r="F39" s="469"/>
      <c r="H39" s="157">
        <v>3.85E-2</v>
      </c>
      <c r="I39" s="158">
        <v>2.9600000000000001E-2</v>
      </c>
    </row>
    <row r="40" spans="1:10" ht="18" x14ac:dyDescent="0.25">
      <c r="A40" s="134" t="s">
        <v>390</v>
      </c>
      <c r="B40" s="136" t="s">
        <v>391</v>
      </c>
      <c r="C40" s="468">
        <f t="shared" si="2"/>
        <v>3.85</v>
      </c>
      <c r="D40" s="469"/>
      <c r="E40" s="468">
        <f t="shared" si="3"/>
        <v>2.96</v>
      </c>
      <c r="F40" s="469"/>
      <c r="H40" s="157">
        <v>3.7000000000000002E-3</v>
      </c>
      <c r="I40" s="158">
        <v>2.8999999999999998E-3</v>
      </c>
    </row>
    <row r="41" spans="1:10" ht="18" x14ac:dyDescent="0.25">
      <c r="A41" s="134" t="s">
        <v>392</v>
      </c>
      <c r="B41" s="136" t="s">
        <v>393</v>
      </c>
      <c r="C41" s="468">
        <f t="shared" si="2"/>
        <v>0.37</v>
      </c>
      <c r="D41" s="469"/>
      <c r="E41" s="468">
        <f t="shared" si="3"/>
        <v>0.28999999999999998</v>
      </c>
      <c r="F41" s="469"/>
      <c r="H41" s="159">
        <f>SUM(H42:H43)</f>
        <v>0.1676</v>
      </c>
      <c r="I41" s="160">
        <f>SUM(I42:I43)</f>
        <v>5.9500000000000004E-2</v>
      </c>
    </row>
    <row r="42" spans="1:10" ht="18.75" x14ac:dyDescent="0.25">
      <c r="A42" s="137"/>
      <c r="B42" s="138" t="s">
        <v>363</v>
      </c>
      <c r="C42" s="472">
        <f>SUM(C37:C41)</f>
        <v>14.719999999999999</v>
      </c>
      <c r="D42" s="473"/>
      <c r="E42" s="472">
        <f>SUM(E37:E41)</f>
        <v>11.329999999999998</v>
      </c>
      <c r="F42" s="473"/>
      <c r="H42" s="157">
        <v>0.16370000000000001</v>
      </c>
      <c r="I42" s="158">
        <v>5.6500000000000002E-2</v>
      </c>
    </row>
    <row r="43" spans="1:10" ht="21" thickBot="1" x14ac:dyDescent="0.3">
      <c r="A43" s="133" t="s">
        <v>343</v>
      </c>
      <c r="B43" s="480" t="s">
        <v>344</v>
      </c>
      <c r="C43" s="481"/>
      <c r="D43" s="481"/>
      <c r="E43" s="481"/>
      <c r="F43" s="482"/>
      <c r="H43" s="161">
        <v>3.8999999999999998E-3</v>
      </c>
      <c r="I43" s="162">
        <v>3.0000000000000001E-3</v>
      </c>
    </row>
    <row r="44" spans="1:10" ht="18" x14ac:dyDescent="0.25">
      <c r="A44" s="139" t="s">
        <v>394</v>
      </c>
      <c r="B44" s="140" t="s">
        <v>395</v>
      </c>
      <c r="C44" s="468">
        <f>H42*100</f>
        <v>16.37</v>
      </c>
      <c r="D44" s="469"/>
      <c r="E44" s="468">
        <f>I42*100</f>
        <v>5.65</v>
      </c>
      <c r="F44" s="469"/>
      <c r="I44" s="1">
        <v>0.16370000000000001</v>
      </c>
      <c r="J44" s="1">
        <v>5.6500000000000002E-2</v>
      </c>
    </row>
    <row r="45" spans="1:10" ht="36" x14ac:dyDescent="0.25">
      <c r="A45" s="139" t="s">
        <v>396</v>
      </c>
      <c r="B45" s="140" t="s">
        <v>397</v>
      </c>
      <c r="C45" s="468">
        <f>H43*100</f>
        <v>0.38999999999999996</v>
      </c>
      <c r="D45" s="469"/>
      <c r="E45" s="468">
        <f>I43*100</f>
        <v>0.3</v>
      </c>
      <c r="F45" s="469"/>
      <c r="I45" s="1">
        <v>3.8999999999999998E-3</v>
      </c>
      <c r="J45" s="1">
        <v>3.0000000000000001E-3</v>
      </c>
    </row>
    <row r="46" spans="1:10" ht="19.5" thickBot="1" x14ac:dyDescent="0.3">
      <c r="A46" s="141"/>
      <c r="B46" s="142" t="s">
        <v>363</v>
      </c>
      <c r="C46" s="470">
        <f>SUM(C44:C45)</f>
        <v>16.760000000000002</v>
      </c>
      <c r="D46" s="474"/>
      <c r="E46" s="470">
        <f>SUM(E44:E45)</f>
        <v>5.95</v>
      </c>
      <c r="F46" s="471"/>
    </row>
    <row r="47" spans="1:10" ht="14.45" customHeight="1" thickBot="1" x14ac:dyDescent="0.3">
      <c r="A47" s="15"/>
      <c r="B47" s="16"/>
      <c r="C47" s="143" t="s">
        <v>78</v>
      </c>
      <c r="D47" s="144">
        <f>SUM(C46,C42,C35,C23,)</f>
        <v>113.83</v>
      </c>
      <c r="E47" s="144" t="s">
        <v>79</v>
      </c>
      <c r="F47" s="145">
        <f>SUM(E46,E42,E35,E23,)</f>
        <v>69.919999999999987</v>
      </c>
    </row>
  </sheetData>
  <mergeCells count="67">
    <mergeCell ref="A11:F11"/>
    <mergeCell ref="C12:D12"/>
    <mergeCell ref="B13:F13"/>
    <mergeCell ref="E16:F16"/>
    <mergeCell ref="E12:F12"/>
    <mergeCell ref="E14:F14"/>
    <mergeCell ref="E15:F15"/>
    <mergeCell ref="C14:D14"/>
    <mergeCell ref="C15:D15"/>
    <mergeCell ref="C16:D16"/>
    <mergeCell ref="C23:D23"/>
    <mergeCell ref="E17:F17"/>
    <mergeCell ref="E18:F18"/>
    <mergeCell ref="E19:F19"/>
    <mergeCell ref="E20:F20"/>
    <mergeCell ref="E21:F21"/>
    <mergeCell ref="E22:F22"/>
    <mergeCell ref="E23:F23"/>
    <mergeCell ref="C17:D17"/>
    <mergeCell ref="C18:D18"/>
    <mergeCell ref="C19:D19"/>
    <mergeCell ref="C20:D20"/>
    <mergeCell ref="C21:D21"/>
    <mergeCell ref="C22:D22"/>
    <mergeCell ref="B24:F24"/>
    <mergeCell ref="B36:F36"/>
    <mergeCell ref="B43:F43"/>
    <mergeCell ref="C44:D44"/>
    <mergeCell ref="C45:D45"/>
    <mergeCell ref="C25:D25"/>
    <mergeCell ref="C26:D26"/>
    <mergeCell ref="C27:D27"/>
    <mergeCell ref="C28:D28"/>
    <mergeCell ref="E44:F44"/>
    <mergeCell ref="C39:D39"/>
    <mergeCell ref="C29:D29"/>
    <mergeCell ref="C30:D30"/>
    <mergeCell ref="C31:D31"/>
    <mergeCell ref="C32:D32"/>
    <mergeCell ref="C33:D33"/>
    <mergeCell ref="C34:D34"/>
    <mergeCell ref="E25:F25"/>
    <mergeCell ref="E26:F26"/>
    <mergeCell ref="C35:D35"/>
    <mergeCell ref="C37:D37"/>
    <mergeCell ref="E32:F32"/>
    <mergeCell ref="E33:F33"/>
    <mergeCell ref="E27:F27"/>
    <mergeCell ref="E28:F28"/>
    <mergeCell ref="E29:F29"/>
    <mergeCell ref="E30:F30"/>
    <mergeCell ref="E31:F31"/>
    <mergeCell ref="E34:F34"/>
    <mergeCell ref="E35:F35"/>
    <mergeCell ref="E37:F37"/>
    <mergeCell ref="C38:D38"/>
    <mergeCell ref="C40:D40"/>
    <mergeCell ref="C41:D41"/>
    <mergeCell ref="E45:F45"/>
    <mergeCell ref="E46:F46"/>
    <mergeCell ref="E42:F42"/>
    <mergeCell ref="C42:D42"/>
    <mergeCell ref="C46:D46"/>
    <mergeCell ref="E39:F39"/>
    <mergeCell ref="E40:F40"/>
    <mergeCell ref="E41:F41"/>
    <mergeCell ref="E38:F38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780"/>
  <sheetViews>
    <sheetView tabSelected="1" view="pageBreakPreview" topLeftCell="A1757" zoomScale="85" zoomScaleNormal="100" zoomScaleSheetLayoutView="85" workbookViewId="0">
      <selection activeCell="F63" sqref="F63"/>
    </sheetView>
  </sheetViews>
  <sheetFormatPr defaultColWidth="8.85546875" defaultRowHeight="15" x14ac:dyDescent="0.25"/>
  <cols>
    <col min="1" max="1" width="11.28515625" style="1" customWidth="1"/>
    <col min="2" max="2" width="9.5703125" style="1" customWidth="1"/>
    <col min="3" max="3" width="7.7109375" style="1" bestFit="1" customWidth="1"/>
    <col min="4" max="4" width="64.7109375" style="1" bestFit="1" customWidth="1"/>
    <col min="5" max="5" width="12.140625" style="1" bestFit="1" customWidth="1"/>
    <col min="6" max="6" width="15.28515625" style="2" customWidth="1"/>
    <col min="7" max="7" width="12.28515625" style="1" customWidth="1"/>
    <col min="8" max="8" width="11.5703125" style="1" bestFit="1" customWidth="1"/>
    <col min="9" max="9" width="11.5703125" style="1" customWidth="1"/>
    <col min="10" max="10" width="10.85546875" style="1" customWidth="1"/>
    <col min="11" max="16384" width="8.85546875" style="1"/>
  </cols>
  <sheetData>
    <row r="1" spans="1:11" x14ac:dyDescent="0.25">
      <c r="A1" s="3"/>
      <c r="B1" s="4"/>
      <c r="C1" s="4"/>
      <c r="D1" s="4"/>
      <c r="E1" s="4"/>
      <c r="F1" s="5"/>
      <c r="G1" s="4"/>
      <c r="H1" s="4"/>
      <c r="I1" s="4"/>
      <c r="J1" s="6"/>
    </row>
    <row r="2" spans="1:11" x14ac:dyDescent="0.25">
      <c r="A2" s="7"/>
      <c r="F2" s="8"/>
      <c r="J2" s="9"/>
    </row>
    <row r="3" spans="1:11" x14ac:dyDescent="0.25">
      <c r="A3" s="7"/>
      <c r="F3" s="8"/>
      <c r="J3" s="9"/>
    </row>
    <row r="4" spans="1:11" x14ac:dyDescent="0.25">
      <c r="A4" s="7"/>
      <c r="F4" s="8"/>
      <c r="J4" s="9"/>
    </row>
    <row r="5" spans="1:11" x14ac:dyDescent="0.25">
      <c r="A5" s="7"/>
      <c r="F5" s="8"/>
      <c r="J5" s="9"/>
    </row>
    <row r="6" spans="1:11" x14ac:dyDescent="0.25">
      <c r="A6" s="7"/>
      <c r="F6" s="8"/>
      <c r="J6" s="9"/>
    </row>
    <row r="7" spans="1:11" ht="15.75" thickBot="1" x14ac:dyDescent="0.3">
      <c r="A7" s="7"/>
      <c r="F7" s="8"/>
      <c r="J7" s="9"/>
    </row>
    <row r="8" spans="1:11" x14ac:dyDescent="0.25">
      <c r="A8" s="500" t="s">
        <v>20</v>
      </c>
      <c r="B8" s="501"/>
      <c r="C8" s="510" t="str">
        <f>Planilha!C8</f>
        <v>PREFEITURA DE CAMARAGIBE</v>
      </c>
      <c r="D8" s="510"/>
      <c r="E8" s="510"/>
      <c r="F8" s="511"/>
      <c r="J8" s="9"/>
    </row>
    <row r="9" spans="1:11" ht="38.25" customHeight="1" x14ac:dyDescent="0.25">
      <c r="A9" s="502" t="s">
        <v>18</v>
      </c>
      <c r="B9" s="503"/>
      <c r="C9" s="464" t="str">
        <f>Planilha!C9</f>
        <v>CONTRATAÇÃO DE EMPRESA DE ECONTRATAÇÃO DE EMPRESA DE ENGENHARIA PARA A EXECUÇÃO DAS OBRAS DE REFORMA DA ESCOLA DA  VILA DA INABI  E DA CRECHE DO BOM JESUS DO MUNICÍPIO DE CAMARAGIBE - PE. (LOTE I)</v>
      </c>
      <c r="D9" s="464"/>
      <c r="E9" s="464"/>
      <c r="F9" s="465"/>
      <c r="J9" s="9"/>
    </row>
    <row r="10" spans="1:11" ht="15.75" thickBot="1" x14ac:dyDescent="0.3">
      <c r="A10" s="504" t="s">
        <v>19</v>
      </c>
      <c r="B10" s="505"/>
      <c r="C10" s="466">
        <f>Planilha!C10</f>
        <v>45474</v>
      </c>
      <c r="D10" s="466"/>
      <c r="E10" s="466"/>
      <c r="F10" s="467"/>
      <c r="J10" s="9"/>
    </row>
    <row r="11" spans="1:11" ht="19.5" thickBot="1" x14ac:dyDescent="0.3">
      <c r="A11" s="506" t="s">
        <v>97</v>
      </c>
      <c r="B11" s="507"/>
      <c r="C11" s="507"/>
      <c r="D11" s="507"/>
      <c r="E11" s="507"/>
      <c r="F11" s="507"/>
      <c r="G11" s="508"/>
      <c r="H11" s="508"/>
      <c r="I11" s="508"/>
      <c r="J11" s="509"/>
    </row>
    <row r="12" spans="1:11" s="10" customFormat="1" ht="18" customHeight="1" x14ac:dyDescent="0.25">
      <c r="A12" s="495" t="s">
        <v>81</v>
      </c>
      <c r="B12" s="496"/>
      <c r="C12" s="496"/>
      <c r="D12" s="496"/>
      <c r="E12" s="496"/>
      <c r="F12" s="496"/>
      <c r="G12" s="496"/>
      <c r="H12" s="496"/>
      <c r="I12" s="496"/>
      <c r="J12" s="496"/>
      <c r="K12" s="1"/>
    </row>
    <row r="13" spans="1:11" x14ac:dyDescent="0.25">
      <c r="A13" s="230" t="s">
        <v>211</v>
      </c>
      <c r="B13" s="80" t="s">
        <v>4</v>
      </c>
      <c r="C13" s="230" t="s">
        <v>5</v>
      </c>
      <c r="D13" s="230" t="s">
        <v>6</v>
      </c>
      <c r="E13" s="490" t="s">
        <v>28</v>
      </c>
      <c r="F13" s="490"/>
      <c r="G13" s="257" t="s">
        <v>7</v>
      </c>
      <c r="H13" s="80" t="s">
        <v>8</v>
      </c>
      <c r="I13" s="80" t="s">
        <v>9</v>
      </c>
      <c r="J13" s="80" t="s">
        <v>11</v>
      </c>
    </row>
    <row r="14" spans="1:11" ht="25.5" customHeight="1" x14ac:dyDescent="0.25">
      <c r="A14" s="231" t="s">
        <v>82</v>
      </c>
      <c r="B14" s="259" t="s">
        <v>502</v>
      </c>
      <c r="C14" s="231" t="s">
        <v>0</v>
      </c>
      <c r="D14" s="231" t="s">
        <v>503</v>
      </c>
      <c r="E14" s="491" t="s">
        <v>88</v>
      </c>
      <c r="F14" s="491"/>
      <c r="G14" s="258" t="s">
        <v>40</v>
      </c>
      <c r="H14" s="261">
        <v>1</v>
      </c>
      <c r="I14" s="260">
        <v>55</v>
      </c>
      <c r="J14" s="260">
        <v>55</v>
      </c>
    </row>
    <row r="15" spans="1:11" ht="38.25" customHeight="1" x14ac:dyDescent="0.25">
      <c r="A15" s="229" t="s">
        <v>83</v>
      </c>
      <c r="B15" s="264" t="s">
        <v>586</v>
      </c>
      <c r="C15" s="229" t="s">
        <v>0</v>
      </c>
      <c r="D15" s="229" t="s">
        <v>587</v>
      </c>
      <c r="E15" s="494" t="s">
        <v>88</v>
      </c>
      <c r="F15" s="494"/>
      <c r="G15" s="263" t="s">
        <v>40</v>
      </c>
      <c r="H15" s="266">
        <v>1</v>
      </c>
      <c r="I15" s="265">
        <v>1.46</v>
      </c>
      <c r="J15" s="265">
        <v>1.46</v>
      </c>
    </row>
    <row r="16" spans="1:11" ht="25.5" customHeight="1" x14ac:dyDescent="0.25">
      <c r="A16" s="232" t="s">
        <v>94</v>
      </c>
      <c r="B16" s="268" t="s">
        <v>548</v>
      </c>
      <c r="C16" s="232" t="s">
        <v>0</v>
      </c>
      <c r="D16" s="232" t="s">
        <v>1164</v>
      </c>
      <c r="E16" s="493" t="s">
        <v>39</v>
      </c>
      <c r="F16" s="493"/>
      <c r="G16" s="267" t="s">
        <v>40</v>
      </c>
      <c r="H16" s="270">
        <v>1</v>
      </c>
      <c r="I16" s="269">
        <v>52.36</v>
      </c>
      <c r="J16" s="269">
        <v>52.36</v>
      </c>
    </row>
    <row r="17" spans="1:11" ht="25.5" customHeight="1" x14ac:dyDescent="0.25">
      <c r="A17" s="232" t="s">
        <v>94</v>
      </c>
      <c r="B17" s="268" t="s">
        <v>50</v>
      </c>
      <c r="C17" s="232" t="s">
        <v>0</v>
      </c>
      <c r="D17" s="232" t="s">
        <v>641</v>
      </c>
      <c r="E17" s="493" t="s">
        <v>37</v>
      </c>
      <c r="F17" s="493"/>
      <c r="G17" s="267" t="s">
        <v>40</v>
      </c>
      <c r="H17" s="270">
        <v>1</v>
      </c>
      <c r="I17" s="269">
        <v>0.75</v>
      </c>
      <c r="J17" s="269">
        <v>0.75</v>
      </c>
    </row>
    <row r="18" spans="1:11" ht="25.5" x14ac:dyDescent="0.25">
      <c r="A18" s="232" t="s">
        <v>94</v>
      </c>
      <c r="B18" s="268" t="s">
        <v>64</v>
      </c>
      <c r="C18" s="232" t="s">
        <v>0</v>
      </c>
      <c r="D18" s="232" t="s">
        <v>687</v>
      </c>
      <c r="E18" s="493" t="s">
        <v>37</v>
      </c>
      <c r="F18" s="493"/>
      <c r="G18" s="267" t="s">
        <v>40</v>
      </c>
      <c r="H18" s="270">
        <v>1</v>
      </c>
      <c r="I18" s="269">
        <v>0.01</v>
      </c>
      <c r="J18" s="269">
        <v>0.01</v>
      </c>
    </row>
    <row r="19" spans="1:11" ht="25.5" x14ac:dyDescent="0.25">
      <c r="A19" s="232" t="s">
        <v>94</v>
      </c>
      <c r="B19" s="268" t="s">
        <v>582</v>
      </c>
      <c r="C19" s="232" t="s">
        <v>0</v>
      </c>
      <c r="D19" s="232" t="s">
        <v>583</v>
      </c>
      <c r="E19" s="493" t="s">
        <v>37</v>
      </c>
      <c r="F19" s="493"/>
      <c r="G19" s="267" t="s">
        <v>40</v>
      </c>
      <c r="H19" s="270">
        <v>1</v>
      </c>
      <c r="I19" s="269">
        <v>0.01</v>
      </c>
      <c r="J19" s="269">
        <v>0.01</v>
      </c>
    </row>
    <row r="20" spans="1:11" ht="25.5" x14ac:dyDescent="0.25">
      <c r="A20" s="232" t="s">
        <v>94</v>
      </c>
      <c r="B20" s="268" t="s">
        <v>567</v>
      </c>
      <c r="C20" s="232" t="s">
        <v>0</v>
      </c>
      <c r="D20" s="232" t="s">
        <v>568</v>
      </c>
      <c r="E20" s="493" t="s">
        <v>37</v>
      </c>
      <c r="F20" s="493"/>
      <c r="G20" s="267" t="s">
        <v>40</v>
      </c>
      <c r="H20" s="270">
        <v>1</v>
      </c>
      <c r="I20" s="269">
        <v>0.41</v>
      </c>
      <c r="J20" s="269">
        <v>0.41</v>
      </c>
    </row>
    <row r="21" spans="1:11" ht="25.5" x14ac:dyDescent="0.25">
      <c r="A21" s="228"/>
      <c r="B21" s="228"/>
      <c r="C21" s="228"/>
      <c r="D21" s="228"/>
      <c r="E21" s="228" t="s">
        <v>89</v>
      </c>
      <c r="F21" s="273">
        <v>50.16</v>
      </c>
      <c r="G21" s="228" t="s">
        <v>90</v>
      </c>
      <c r="H21" s="273">
        <v>4.01</v>
      </c>
      <c r="I21" s="228" t="s">
        <v>91</v>
      </c>
      <c r="J21" s="273">
        <v>54.17</v>
      </c>
    </row>
    <row r="22" spans="1:11" ht="26.25" thickBot="1" x14ac:dyDescent="0.3">
      <c r="A22" s="228"/>
      <c r="B22" s="228"/>
      <c r="C22" s="228"/>
      <c r="D22" s="228"/>
      <c r="E22" s="228" t="s">
        <v>92</v>
      </c>
      <c r="F22" s="273">
        <v>12.35</v>
      </c>
      <c r="G22" s="228"/>
      <c r="H22" s="492" t="s">
        <v>93</v>
      </c>
      <c r="I22" s="492"/>
      <c r="J22" s="273">
        <v>67.349999999999994</v>
      </c>
    </row>
    <row r="23" spans="1:11" ht="15.75" thickTop="1" x14ac:dyDescent="0.25">
      <c r="A23" s="262"/>
      <c r="B23" s="262"/>
      <c r="C23" s="262"/>
      <c r="D23" s="262"/>
      <c r="E23" s="262"/>
      <c r="F23" s="262"/>
      <c r="G23" s="262"/>
      <c r="H23" s="262"/>
      <c r="I23" s="262"/>
      <c r="J23" s="262"/>
    </row>
    <row r="24" spans="1:11" x14ac:dyDescent="0.25">
      <c r="A24" s="230" t="s">
        <v>596</v>
      </c>
      <c r="B24" s="80" t="s">
        <v>4</v>
      </c>
      <c r="C24" s="230" t="s">
        <v>5</v>
      </c>
      <c r="D24" s="230" t="s">
        <v>6</v>
      </c>
      <c r="E24" s="490" t="s">
        <v>28</v>
      </c>
      <c r="F24" s="490"/>
      <c r="G24" s="257" t="s">
        <v>7</v>
      </c>
      <c r="H24" s="80" t="s">
        <v>8</v>
      </c>
      <c r="I24" s="80" t="s">
        <v>9</v>
      </c>
      <c r="J24" s="80" t="s">
        <v>11</v>
      </c>
    </row>
    <row r="25" spans="1:11" ht="25.5" customHeight="1" x14ac:dyDescent="0.25">
      <c r="A25" s="231" t="s">
        <v>82</v>
      </c>
      <c r="B25" s="259" t="s">
        <v>597</v>
      </c>
      <c r="C25" s="231" t="s">
        <v>0</v>
      </c>
      <c r="D25" s="231" t="s">
        <v>598</v>
      </c>
      <c r="E25" s="491" t="s">
        <v>88</v>
      </c>
      <c r="F25" s="491"/>
      <c r="G25" s="258" t="s">
        <v>560</v>
      </c>
      <c r="H25" s="261">
        <v>1</v>
      </c>
      <c r="I25" s="260">
        <v>2100</v>
      </c>
      <c r="J25" s="260">
        <v>2100</v>
      </c>
    </row>
    <row r="26" spans="1:11" ht="25.5" customHeight="1" x14ac:dyDescent="0.25">
      <c r="A26" s="229" t="s">
        <v>83</v>
      </c>
      <c r="B26" s="264" t="s">
        <v>730</v>
      </c>
      <c r="C26" s="229" t="s">
        <v>0</v>
      </c>
      <c r="D26" s="229" t="s">
        <v>731</v>
      </c>
      <c r="E26" s="494" t="s">
        <v>88</v>
      </c>
      <c r="F26" s="494"/>
      <c r="G26" s="263" t="s">
        <v>560</v>
      </c>
      <c r="H26" s="266">
        <v>1</v>
      </c>
      <c r="I26" s="265">
        <v>59.05</v>
      </c>
      <c r="J26" s="265">
        <v>59.05</v>
      </c>
    </row>
    <row r="27" spans="1:11" ht="25.5" customHeight="1" x14ac:dyDescent="0.25">
      <c r="A27" s="232" t="s">
        <v>94</v>
      </c>
      <c r="B27" s="268" t="s">
        <v>643</v>
      </c>
      <c r="C27" s="232" t="s">
        <v>0</v>
      </c>
      <c r="D27" s="232" t="s">
        <v>644</v>
      </c>
      <c r="E27" s="493" t="s">
        <v>39</v>
      </c>
      <c r="F27" s="493"/>
      <c r="G27" s="267" t="s">
        <v>560</v>
      </c>
      <c r="H27" s="270">
        <v>1</v>
      </c>
      <c r="I27" s="269">
        <v>1757.9</v>
      </c>
      <c r="J27" s="269">
        <v>1757.9</v>
      </c>
    </row>
    <row r="28" spans="1:11" ht="25.5" customHeight="1" x14ac:dyDescent="0.25">
      <c r="A28" s="232" t="s">
        <v>94</v>
      </c>
      <c r="B28" s="268" t="s">
        <v>665</v>
      </c>
      <c r="C28" s="232" t="s">
        <v>0</v>
      </c>
      <c r="D28" s="232" t="s">
        <v>666</v>
      </c>
      <c r="E28" s="493" t="s">
        <v>37</v>
      </c>
      <c r="F28" s="493"/>
      <c r="G28" s="267" t="s">
        <v>560</v>
      </c>
      <c r="H28" s="270">
        <v>1</v>
      </c>
      <c r="I28" s="269">
        <v>140.72999999999999</v>
      </c>
      <c r="J28" s="269">
        <v>140.72999999999999</v>
      </c>
    </row>
    <row r="29" spans="1:11" ht="25.5" customHeight="1" x14ac:dyDescent="0.25">
      <c r="A29" s="232" t="s">
        <v>94</v>
      </c>
      <c r="B29" s="268" t="s">
        <v>728</v>
      </c>
      <c r="C29" s="232" t="s">
        <v>0</v>
      </c>
      <c r="D29" s="232" t="s">
        <v>729</v>
      </c>
      <c r="E29" s="493" t="s">
        <v>37</v>
      </c>
      <c r="F29" s="493"/>
      <c r="G29" s="267" t="s">
        <v>560</v>
      </c>
      <c r="H29" s="270">
        <v>1</v>
      </c>
      <c r="I29" s="269">
        <v>0.01</v>
      </c>
      <c r="J29" s="269">
        <v>0.01</v>
      </c>
    </row>
    <row r="30" spans="1:11" ht="25.5" x14ac:dyDescent="0.25">
      <c r="A30" s="232" t="s">
        <v>94</v>
      </c>
      <c r="B30" s="268" t="s">
        <v>698</v>
      </c>
      <c r="C30" s="232" t="s">
        <v>0</v>
      </c>
      <c r="D30" s="232" t="s">
        <v>699</v>
      </c>
      <c r="E30" s="493" t="s">
        <v>37</v>
      </c>
      <c r="F30" s="493"/>
      <c r="G30" s="267" t="s">
        <v>560</v>
      </c>
      <c r="H30" s="270">
        <v>1</v>
      </c>
      <c r="I30" s="269">
        <v>10.46</v>
      </c>
      <c r="J30" s="269">
        <v>10.46</v>
      </c>
    </row>
    <row r="31" spans="1:11" s="11" customFormat="1" ht="25.5" x14ac:dyDescent="0.25">
      <c r="A31" s="232" t="s">
        <v>94</v>
      </c>
      <c r="B31" s="268" t="s">
        <v>663</v>
      </c>
      <c r="C31" s="232" t="s">
        <v>0</v>
      </c>
      <c r="D31" s="232" t="s">
        <v>664</v>
      </c>
      <c r="E31" s="493" t="s">
        <v>37</v>
      </c>
      <c r="F31" s="493"/>
      <c r="G31" s="267" t="s">
        <v>560</v>
      </c>
      <c r="H31" s="270">
        <v>1</v>
      </c>
      <c r="I31" s="269">
        <v>131.85</v>
      </c>
      <c r="J31" s="269">
        <v>131.85</v>
      </c>
      <c r="K31" s="1"/>
    </row>
    <row r="32" spans="1:11" ht="25.5" x14ac:dyDescent="0.25">
      <c r="A32" s="228"/>
      <c r="B32" s="228"/>
      <c r="C32" s="228"/>
      <c r="D32" s="228"/>
      <c r="E32" s="228" t="s">
        <v>89</v>
      </c>
      <c r="F32" s="273">
        <v>1200</v>
      </c>
      <c r="G32" s="228" t="s">
        <v>90</v>
      </c>
      <c r="H32" s="273">
        <v>1296</v>
      </c>
      <c r="I32" s="228" t="s">
        <v>91</v>
      </c>
      <c r="J32" s="273">
        <v>2496</v>
      </c>
    </row>
    <row r="33" spans="1:10" ht="26.25" thickBot="1" x14ac:dyDescent="0.3">
      <c r="A33" s="228"/>
      <c r="B33" s="228"/>
      <c r="C33" s="228"/>
      <c r="D33" s="228"/>
      <c r="E33" s="228" t="s">
        <v>92</v>
      </c>
      <c r="F33" s="273">
        <v>471.87</v>
      </c>
      <c r="G33" s="228"/>
      <c r="H33" s="492" t="s">
        <v>93</v>
      </c>
      <c r="I33" s="492"/>
      <c r="J33" s="273">
        <v>2571.87</v>
      </c>
    </row>
    <row r="34" spans="1:10" ht="15.75" thickTop="1" x14ac:dyDescent="0.25">
      <c r="A34" s="262"/>
      <c r="B34" s="262"/>
      <c r="C34" s="262"/>
      <c r="D34" s="262"/>
      <c r="E34" s="262"/>
      <c r="F34" s="262"/>
      <c r="G34" s="262"/>
      <c r="H34" s="262"/>
      <c r="I34" s="262"/>
      <c r="J34" s="262"/>
    </row>
    <row r="35" spans="1:10" x14ac:dyDescent="0.25">
      <c r="A35" s="230" t="s">
        <v>306</v>
      </c>
      <c r="B35" s="80" t="s">
        <v>4</v>
      </c>
      <c r="C35" s="230" t="s">
        <v>5</v>
      </c>
      <c r="D35" s="230" t="s">
        <v>6</v>
      </c>
      <c r="E35" s="490" t="s">
        <v>28</v>
      </c>
      <c r="F35" s="490"/>
      <c r="G35" s="257" t="s">
        <v>7</v>
      </c>
      <c r="H35" s="80" t="s">
        <v>8</v>
      </c>
      <c r="I35" s="80" t="s">
        <v>9</v>
      </c>
      <c r="J35" s="80" t="s">
        <v>11</v>
      </c>
    </row>
    <row r="36" spans="1:10" ht="38.25" x14ac:dyDescent="0.25">
      <c r="A36" s="231" t="s">
        <v>82</v>
      </c>
      <c r="B36" s="259" t="s">
        <v>766</v>
      </c>
      <c r="C36" s="231" t="s">
        <v>105</v>
      </c>
      <c r="D36" s="231" t="s">
        <v>767</v>
      </c>
      <c r="E36" s="491" t="s">
        <v>88</v>
      </c>
      <c r="F36" s="491"/>
      <c r="G36" s="258" t="s">
        <v>14</v>
      </c>
      <c r="H36" s="261">
        <v>1</v>
      </c>
      <c r="I36" s="260">
        <v>283.08</v>
      </c>
      <c r="J36" s="260">
        <v>283.08</v>
      </c>
    </row>
    <row r="37" spans="1:10" ht="38.25" customHeight="1" x14ac:dyDescent="0.25">
      <c r="A37" s="229" t="s">
        <v>83</v>
      </c>
      <c r="B37" s="264" t="s">
        <v>505</v>
      </c>
      <c r="C37" s="229" t="s">
        <v>0</v>
      </c>
      <c r="D37" s="229" t="s">
        <v>506</v>
      </c>
      <c r="E37" s="494" t="s">
        <v>98</v>
      </c>
      <c r="F37" s="494"/>
      <c r="G37" s="263" t="s">
        <v>1</v>
      </c>
      <c r="H37" s="266">
        <v>0.01</v>
      </c>
      <c r="I37" s="265">
        <v>254.1</v>
      </c>
      <c r="J37" s="265">
        <v>2.54</v>
      </c>
    </row>
    <row r="38" spans="1:10" ht="25.5" customHeight="1" x14ac:dyDescent="0.25">
      <c r="A38" s="229" t="s">
        <v>83</v>
      </c>
      <c r="B38" s="264" t="s">
        <v>111</v>
      </c>
      <c r="C38" s="229" t="s">
        <v>0</v>
      </c>
      <c r="D38" s="229" t="s">
        <v>112</v>
      </c>
      <c r="E38" s="494" t="s">
        <v>88</v>
      </c>
      <c r="F38" s="494"/>
      <c r="G38" s="263" t="s">
        <v>40</v>
      </c>
      <c r="H38" s="266">
        <v>1</v>
      </c>
      <c r="I38" s="265">
        <v>22.96</v>
      </c>
      <c r="J38" s="265">
        <v>22.96</v>
      </c>
    </row>
    <row r="39" spans="1:10" ht="25.5" customHeight="1" x14ac:dyDescent="0.25">
      <c r="A39" s="229" t="s">
        <v>83</v>
      </c>
      <c r="B39" s="264" t="s">
        <v>86</v>
      </c>
      <c r="C39" s="229" t="s">
        <v>0</v>
      </c>
      <c r="D39" s="229" t="s">
        <v>87</v>
      </c>
      <c r="E39" s="494" t="s">
        <v>88</v>
      </c>
      <c r="F39" s="494"/>
      <c r="G39" s="263" t="s">
        <v>40</v>
      </c>
      <c r="H39" s="266">
        <v>2</v>
      </c>
      <c r="I39" s="265">
        <v>18.14</v>
      </c>
      <c r="J39" s="265">
        <v>36.28</v>
      </c>
    </row>
    <row r="40" spans="1:10" ht="38.25" x14ac:dyDescent="0.25">
      <c r="A40" s="232" t="s">
        <v>94</v>
      </c>
      <c r="B40" s="268" t="s">
        <v>423</v>
      </c>
      <c r="C40" s="232" t="s">
        <v>0</v>
      </c>
      <c r="D40" s="232" t="s">
        <v>1476</v>
      </c>
      <c r="E40" s="493" t="s">
        <v>37</v>
      </c>
      <c r="F40" s="493"/>
      <c r="G40" s="267" t="s">
        <v>13</v>
      </c>
      <c r="H40" s="270">
        <v>1</v>
      </c>
      <c r="I40" s="269">
        <v>4.4800000000000004</v>
      </c>
      <c r="J40" s="269">
        <v>4.4800000000000004</v>
      </c>
    </row>
    <row r="41" spans="1:10" ht="25.5" x14ac:dyDescent="0.25">
      <c r="A41" s="232" t="s">
        <v>94</v>
      </c>
      <c r="B41" s="268" t="s">
        <v>230</v>
      </c>
      <c r="C41" s="232" t="s">
        <v>0</v>
      </c>
      <c r="D41" s="232" t="s">
        <v>231</v>
      </c>
      <c r="E41" s="493" t="s">
        <v>37</v>
      </c>
      <c r="F41" s="493"/>
      <c r="G41" s="267" t="s">
        <v>13</v>
      </c>
      <c r="H41" s="270">
        <v>4</v>
      </c>
      <c r="I41" s="269">
        <v>5.64</v>
      </c>
      <c r="J41" s="269">
        <v>22.56</v>
      </c>
    </row>
    <row r="42" spans="1:10" ht="15" customHeight="1" x14ac:dyDescent="0.25">
      <c r="A42" s="232" t="s">
        <v>94</v>
      </c>
      <c r="B42" s="268" t="s">
        <v>219</v>
      </c>
      <c r="C42" s="232" t="s">
        <v>0</v>
      </c>
      <c r="D42" s="232" t="s">
        <v>220</v>
      </c>
      <c r="E42" s="493" t="s">
        <v>37</v>
      </c>
      <c r="F42" s="493"/>
      <c r="G42" s="267" t="s">
        <v>2</v>
      </c>
      <c r="H42" s="270">
        <v>1</v>
      </c>
      <c r="I42" s="269">
        <v>139.57</v>
      </c>
      <c r="J42" s="269">
        <v>139.57</v>
      </c>
    </row>
    <row r="43" spans="1:10" ht="25.5" customHeight="1" x14ac:dyDescent="0.25">
      <c r="A43" s="232" t="s">
        <v>94</v>
      </c>
      <c r="B43" s="268" t="s">
        <v>243</v>
      </c>
      <c r="C43" s="232" t="s">
        <v>0</v>
      </c>
      <c r="D43" s="232" t="s">
        <v>244</v>
      </c>
      <c r="E43" s="493" t="s">
        <v>37</v>
      </c>
      <c r="F43" s="493"/>
      <c r="G43" s="267" t="s">
        <v>44</v>
      </c>
      <c r="H43" s="270">
        <v>0.11</v>
      </c>
      <c r="I43" s="269">
        <v>9.34</v>
      </c>
      <c r="J43" s="269">
        <v>1.02</v>
      </c>
    </row>
    <row r="44" spans="1:10" ht="25.5" customHeight="1" x14ac:dyDescent="0.25">
      <c r="A44" s="228"/>
      <c r="B44" s="228"/>
      <c r="C44" s="228"/>
      <c r="D44" s="228"/>
      <c r="E44" s="228" t="s">
        <v>89</v>
      </c>
      <c r="F44" s="273">
        <v>59.24</v>
      </c>
      <c r="G44" s="228" t="s">
        <v>90</v>
      </c>
      <c r="H44" s="273">
        <v>4.7300000000000004</v>
      </c>
      <c r="I44" s="228" t="s">
        <v>91</v>
      </c>
      <c r="J44" s="273">
        <v>63.97</v>
      </c>
    </row>
    <row r="45" spans="1:10" ht="25.5" customHeight="1" thickBot="1" x14ac:dyDescent="0.3">
      <c r="A45" s="228"/>
      <c r="B45" s="228"/>
      <c r="C45" s="228"/>
      <c r="D45" s="228"/>
      <c r="E45" s="228" t="s">
        <v>92</v>
      </c>
      <c r="F45" s="273">
        <v>63.6</v>
      </c>
      <c r="G45" s="228"/>
      <c r="H45" s="492" t="s">
        <v>93</v>
      </c>
      <c r="I45" s="492"/>
      <c r="J45" s="273">
        <v>346.68</v>
      </c>
    </row>
    <row r="46" spans="1:10" ht="25.5" customHeight="1" thickTop="1" x14ac:dyDescent="0.25">
      <c r="A46" s="262"/>
      <c r="B46" s="262"/>
      <c r="C46" s="262"/>
      <c r="D46" s="262"/>
      <c r="E46" s="262"/>
      <c r="F46" s="262"/>
      <c r="G46" s="262"/>
      <c r="H46" s="262"/>
      <c r="I46" s="262"/>
      <c r="J46" s="262"/>
    </row>
    <row r="47" spans="1:10" ht="38.25" customHeight="1" x14ac:dyDescent="0.25">
      <c r="A47" s="230" t="s">
        <v>1642</v>
      </c>
      <c r="B47" s="80" t="s">
        <v>4</v>
      </c>
      <c r="C47" s="230" t="s">
        <v>5</v>
      </c>
      <c r="D47" s="230" t="s">
        <v>6</v>
      </c>
      <c r="E47" s="490" t="s">
        <v>28</v>
      </c>
      <c r="F47" s="490"/>
      <c r="G47" s="257" t="s">
        <v>7</v>
      </c>
      <c r="H47" s="80" t="s">
        <v>8</v>
      </c>
      <c r="I47" s="80" t="s">
        <v>9</v>
      </c>
      <c r="J47" s="80" t="s">
        <v>11</v>
      </c>
    </row>
    <row r="48" spans="1:10" ht="25.5" customHeight="1" x14ac:dyDescent="0.25">
      <c r="A48" s="231" t="s">
        <v>82</v>
      </c>
      <c r="B48" s="259" t="s">
        <v>1643</v>
      </c>
      <c r="C48" s="231" t="s">
        <v>105</v>
      </c>
      <c r="D48" s="231" t="s">
        <v>1644</v>
      </c>
      <c r="E48" s="491" t="s">
        <v>88</v>
      </c>
      <c r="F48" s="491"/>
      <c r="G48" s="258" t="s">
        <v>1645</v>
      </c>
      <c r="H48" s="261">
        <v>1</v>
      </c>
      <c r="I48" s="260">
        <v>43.55</v>
      </c>
      <c r="J48" s="260">
        <v>43.55</v>
      </c>
    </row>
    <row r="49" spans="1:11" ht="63.75" x14ac:dyDescent="0.25">
      <c r="A49" s="232" t="s">
        <v>94</v>
      </c>
      <c r="B49" s="268" t="s">
        <v>1931</v>
      </c>
      <c r="C49" s="232" t="s">
        <v>105</v>
      </c>
      <c r="D49" s="232" t="s">
        <v>1644</v>
      </c>
      <c r="E49" s="493" t="s">
        <v>54</v>
      </c>
      <c r="F49" s="493"/>
      <c r="G49" s="267" t="s">
        <v>823</v>
      </c>
      <c r="H49" s="270">
        <v>1</v>
      </c>
      <c r="I49" s="269">
        <v>43.55</v>
      </c>
      <c r="J49" s="269">
        <v>43.55</v>
      </c>
    </row>
    <row r="50" spans="1:11" ht="25.5" customHeight="1" x14ac:dyDescent="0.25">
      <c r="A50" s="228"/>
      <c r="B50" s="228"/>
      <c r="C50" s="228"/>
      <c r="D50" s="228"/>
      <c r="E50" s="228" t="s">
        <v>89</v>
      </c>
      <c r="F50" s="273">
        <v>0</v>
      </c>
      <c r="G50" s="228" t="s">
        <v>90</v>
      </c>
      <c r="H50" s="273">
        <v>0</v>
      </c>
      <c r="I50" s="228" t="s">
        <v>91</v>
      </c>
      <c r="J50" s="273">
        <v>0</v>
      </c>
    </row>
    <row r="51" spans="1:11" ht="25.5" customHeight="1" thickBot="1" x14ac:dyDescent="0.3">
      <c r="A51" s="228"/>
      <c r="B51" s="228"/>
      <c r="C51" s="228"/>
      <c r="D51" s="228"/>
      <c r="E51" s="228" t="s">
        <v>92</v>
      </c>
      <c r="F51" s="273">
        <v>9.7799999999999994</v>
      </c>
      <c r="G51" s="228"/>
      <c r="H51" s="492" t="s">
        <v>93</v>
      </c>
      <c r="I51" s="492"/>
      <c r="J51" s="273">
        <v>53.33</v>
      </c>
    </row>
    <row r="52" spans="1:11" ht="15.75" thickTop="1" x14ac:dyDescent="0.25">
      <c r="A52" s="262"/>
      <c r="B52" s="262"/>
      <c r="C52" s="262"/>
      <c r="D52" s="262"/>
      <c r="E52" s="262"/>
      <c r="F52" s="262"/>
      <c r="G52" s="262"/>
      <c r="H52" s="262"/>
      <c r="I52" s="262"/>
      <c r="J52" s="262"/>
    </row>
    <row r="53" spans="1:11" s="10" customFormat="1" ht="18" x14ac:dyDescent="0.25">
      <c r="A53" s="230" t="s">
        <v>768</v>
      </c>
      <c r="B53" s="80" t="s">
        <v>4</v>
      </c>
      <c r="C53" s="230" t="s">
        <v>5</v>
      </c>
      <c r="D53" s="230" t="s">
        <v>6</v>
      </c>
      <c r="E53" s="490" t="s">
        <v>28</v>
      </c>
      <c r="F53" s="490"/>
      <c r="G53" s="257" t="s">
        <v>7</v>
      </c>
      <c r="H53" s="80" t="s">
        <v>8</v>
      </c>
      <c r="I53" s="80" t="s">
        <v>9</v>
      </c>
      <c r="J53" s="80" t="s">
        <v>11</v>
      </c>
      <c r="K53" s="1"/>
    </row>
    <row r="54" spans="1:11" ht="25.5" customHeight="1" x14ac:dyDescent="0.25">
      <c r="A54" s="231" t="s">
        <v>82</v>
      </c>
      <c r="B54" s="259" t="s">
        <v>769</v>
      </c>
      <c r="C54" s="231" t="s">
        <v>0</v>
      </c>
      <c r="D54" s="231" t="s">
        <v>770</v>
      </c>
      <c r="E54" s="491" t="s">
        <v>88</v>
      </c>
      <c r="F54" s="491"/>
      <c r="G54" s="258" t="s">
        <v>13</v>
      </c>
      <c r="H54" s="261">
        <v>1</v>
      </c>
      <c r="I54" s="260">
        <v>116.55</v>
      </c>
      <c r="J54" s="260">
        <v>116.55</v>
      </c>
    </row>
    <row r="55" spans="1:11" ht="51" x14ac:dyDescent="0.25">
      <c r="A55" s="229" t="s">
        <v>83</v>
      </c>
      <c r="B55" s="264" t="s">
        <v>1570</v>
      </c>
      <c r="C55" s="229" t="s">
        <v>0</v>
      </c>
      <c r="D55" s="229" t="s">
        <v>1571</v>
      </c>
      <c r="E55" s="494" t="s">
        <v>88</v>
      </c>
      <c r="F55" s="494"/>
      <c r="G55" s="263" t="s">
        <v>1572</v>
      </c>
      <c r="H55" s="266">
        <v>13.4</v>
      </c>
      <c r="I55" s="265">
        <v>7.16</v>
      </c>
      <c r="J55" s="265">
        <v>95.94</v>
      </c>
    </row>
    <row r="56" spans="1:11" ht="25.5" customHeight="1" x14ac:dyDescent="0.25">
      <c r="A56" s="229" t="s">
        <v>83</v>
      </c>
      <c r="B56" s="264" t="s">
        <v>1573</v>
      </c>
      <c r="C56" s="229" t="s">
        <v>0</v>
      </c>
      <c r="D56" s="229" t="s">
        <v>1574</v>
      </c>
      <c r="E56" s="494" t="s">
        <v>88</v>
      </c>
      <c r="F56" s="494"/>
      <c r="G56" s="263" t="s">
        <v>40</v>
      </c>
      <c r="H56" s="266">
        <v>0.69767999999999997</v>
      </c>
      <c r="I56" s="265">
        <v>26.09</v>
      </c>
      <c r="J56" s="265">
        <v>18.2</v>
      </c>
    </row>
    <row r="57" spans="1:11" ht="25.5" customHeight="1" x14ac:dyDescent="0.25">
      <c r="A57" s="229" t="s">
        <v>83</v>
      </c>
      <c r="B57" s="264" t="s">
        <v>86</v>
      </c>
      <c r="C57" s="229" t="s">
        <v>0</v>
      </c>
      <c r="D57" s="229" t="s">
        <v>87</v>
      </c>
      <c r="E57" s="494" t="s">
        <v>88</v>
      </c>
      <c r="F57" s="494"/>
      <c r="G57" s="263" t="s">
        <v>40</v>
      </c>
      <c r="H57" s="266">
        <v>0.13314000000000001</v>
      </c>
      <c r="I57" s="265">
        <v>18.14</v>
      </c>
      <c r="J57" s="265">
        <v>2.41</v>
      </c>
    </row>
    <row r="58" spans="1:11" ht="25.5" customHeight="1" x14ac:dyDescent="0.25">
      <c r="A58" s="228"/>
      <c r="B58" s="228"/>
      <c r="C58" s="228"/>
      <c r="D58" s="228"/>
      <c r="E58" s="228" t="s">
        <v>89</v>
      </c>
      <c r="F58" s="273">
        <v>46.869008090539211</v>
      </c>
      <c r="G58" s="228" t="s">
        <v>90</v>
      </c>
      <c r="H58" s="273">
        <v>53.35</v>
      </c>
      <c r="I58" s="228" t="s">
        <v>91</v>
      </c>
      <c r="J58" s="273">
        <v>100.22</v>
      </c>
    </row>
    <row r="59" spans="1:11" ht="25.5" x14ac:dyDescent="0.25">
      <c r="A59" s="228"/>
      <c r="B59" s="228"/>
      <c r="C59" s="228"/>
      <c r="D59" s="228"/>
      <c r="E59" s="228" t="s">
        <v>92</v>
      </c>
      <c r="F59" s="273">
        <v>26.18</v>
      </c>
      <c r="G59" s="228"/>
      <c r="H59" s="492" t="s">
        <v>93</v>
      </c>
      <c r="I59" s="492"/>
      <c r="J59" s="273">
        <v>142.72999999999999</v>
      </c>
    </row>
    <row r="60" spans="1:11" x14ac:dyDescent="0.25">
      <c r="A60" s="230" t="s">
        <v>3369</v>
      </c>
      <c r="B60" s="80" t="s">
        <v>4</v>
      </c>
      <c r="C60" s="230" t="s">
        <v>5</v>
      </c>
      <c r="D60" s="230" t="s">
        <v>6</v>
      </c>
      <c r="E60" s="490" t="s">
        <v>28</v>
      </c>
      <c r="F60" s="490"/>
      <c r="G60" s="257" t="s">
        <v>7</v>
      </c>
      <c r="H60" s="80" t="s">
        <v>8</v>
      </c>
      <c r="I60" s="80" t="s">
        <v>9</v>
      </c>
      <c r="J60" s="80" t="s">
        <v>11</v>
      </c>
    </row>
    <row r="61" spans="1:11" ht="60" customHeight="1" x14ac:dyDescent="0.25">
      <c r="A61" s="231" t="s">
        <v>82</v>
      </c>
      <c r="B61" s="302" t="s">
        <v>772</v>
      </c>
      <c r="C61" s="231" t="s">
        <v>0</v>
      </c>
      <c r="D61" s="301" t="s">
        <v>773</v>
      </c>
      <c r="E61" s="491" t="s">
        <v>88</v>
      </c>
      <c r="F61" s="491"/>
      <c r="G61" s="258" t="s">
        <v>3336</v>
      </c>
      <c r="H61" s="261">
        <v>115</v>
      </c>
      <c r="I61" s="260">
        <v>18.309999999999999</v>
      </c>
      <c r="J61" s="260">
        <v>18.309999999999999</v>
      </c>
    </row>
    <row r="62" spans="1:11" ht="60" customHeight="1" thickBot="1" x14ac:dyDescent="0.3">
      <c r="A62" s="228"/>
      <c r="B62" s="228"/>
      <c r="C62" s="228"/>
      <c r="D62" s="228"/>
      <c r="E62" s="228" t="s">
        <v>92</v>
      </c>
      <c r="F62" s="273">
        <v>4.1100000000000003</v>
      </c>
      <c r="G62" s="228"/>
      <c r="H62" s="492" t="s">
        <v>93</v>
      </c>
      <c r="I62" s="492"/>
      <c r="J62" s="273">
        <v>22.42</v>
      </c>
    </row>
    <row r="63" spans="1:11" ht="15.75" thickTop="1" x14ac:dyDescent="0.25">
      <c r="A63" s="262"/>
      <c r="B63" s="262"/>
      <c r="C63" s="262"/>
      <c r="D63" s="262"/>
      <c r="E63" s="262"/>
      <c r="F63" s="262"/>
      <c r="G63" s="262"/>
      <c r="H63" s="262"/>
      <c r="I63" s="262"/>
      <c r="J63" s="262"/>
    </row>
    <row r="64" spans="1:11" x14ac:dyDescent="0.25">
      <c r="A64" s="230" t="s">
        <v>212</v>
      </c>
      <c r="B64" s="80" t="s">
        <v>4</v>
      </c>
      <c r="C64" s="230" t="s">
        <v>5</v>
      </c>
      <c r="D64" s="230" t="s">
        <v>6</v>
      </c>
      <c r="E64" s="490" t="s">
        <v>28</v>
      </c>
      <c r="F64" s="490"/>
      <c r="G64" s="257" t="s">
        <v>7</v>
      </c>
      <c r="H64" s="80" t="s">
        <v>8</v>
      </c>
      <c r="I64" s="80" t="s">
        <v>9</v>
      </c>
      <c r="J64" s="80" t="s">
        <v>11</v>
      </c>
    </row>
    <row r="65" spans="1:10" ht="38.25" x14ac:dyDescent="0.25">
      <c r="A65" s="231" t="s">
        <v>82</v>
      </c>
      <c r="B65" s="259" t="s">
        <v>776</v>
      </c>
      <c r="C65" s="231" t="s">
        <v>105</v>
      </c>
      <c r="D65" s="231" t="s">
        <v>777</v>
      </c>
      <c r="E65" s="491" t="s">
        <v>88</v>
      </c>
      <c r="F65" s="491"/>
      <c r="G65" s="258" t="s">
        <v>2</v>
      </c>
      <c r="H65" s="261">
        <v>1</v>
      </c>
      <c r="I65" s="260">
        <v>2.58</v>
      </c>
      <c r="J65" s="260">
        <v>2.58</v>
      </c>
    </row>
    <row r="66" spans="1:10" ht="15" customHeight="1" x14ac:dyDescent="0.25">
      <c r="A66" s="229" t="s">
        <v>83</v>
      </c>
      <c r="B66" s="264" t="s">
        <v>86</v>
      </c>
      <c r="C66" s="229" t="s">
        <v>0</v>
      </c>
      <c r="D66" s="229" t="s">
        <v>87</v>
      </c>
      <c r="E66" s="494" t="s">
        <v>88</v>
      </c>
      <c r="F66" s="494"/>
      <c r="G66" s="263" t="s">
        <v>40</v>
      </c>
      <c r="H66" s="266">
        <v>9.7100000000000006E-2</v>
      </c>
      <c r="I66" s="265">
        <v>18.14</v>
      </c>
      <c r="J66" s="265">
        <v>1.76</v>
      </c>
    </row>
    <row r="67" spans="1:10" ht="25.5" customHeight="1" x14ac:dyDescent="0.25">
      <c r="A67" s="229" t="s">
        <v>83</v>
      </c>
      <c r="B67" s="264" t="s">
        <v>304</v>
      </c>
      <c r="C67" s="229" t="s">
        <v>0</v>
      </c>
      <c r="D67" s="229" t="s">
        <v>305</v>
      </c>
      <c r="E67" s="494" t="s">
        <v>88</v>
      </c>
      <c r="F67" s="494"/>
      <c r="G67" s="263" t="s">
        <v>40</v>
      </c>
      <c r="H67" s="266">
        <v>3.6200000000000003E-2</v>
      </c>
      <c r="I67" s="265">
        <v>22.7</v>
      </c>
      <c r="J67" s="265">
        <v>0.82</v>
      </c>
    </row>
    <row r="68" spans="1:10" ht="38.25" customHeight="1" x14ac:dyDescent="0.25">
      <c r="A68" s="228"/>
      <c r="B68" s="228"/>
      <c r="C68" s="228"/>
      <c r="D68" s="228"/>
      <c r="E68" s="228" t="s">
        <v>89</v>
      </c>
      <c r="F68" s="273">
        <v>1.0335313099190946</v>
      </c>
      <c r="G68" s="228" t="s">
        <v>90</v>
      </c>
      <c r="H68" s="273">
        <v>1.18</v>
      </c>
      <c r="I68" s="228" t="s">
        <v>91</v>
      </c>
      <c r="J68" s="273">
        <v>2.21</v>
      </c>
    </row>
    <row r="69" spans="1:10" ht="26.25" thickBot="1" x14ac:dyDescent="0.3">
      <c r="A69" s="228"/>
      <c r="B69" s="228"/>
      <c r="C69" s="228"/>
      <c r="D69" s="228"/>
      <c r="E69" s="228" t="s">
        <v>92</v>
      </c>
      <c r="F69" s="273">
        <v>0.56999999999999995</v>
      </c>
      <c r="G69" s="228"/>
      <c r="H69" s="492" t="s">
        <v>93</v>
      </c>
      <c r="I69" s="492"/>
      <c r="J69" s="273">
        <v>3.15</v>
      </c>
    </row>
    <row r="70" spans="1:10" ht="15.75" thickTop="1" x14ac:dyDescent="0.25">
      <c r="A70" s="262"/>
      <c r="B70" s="262"/>
      <c r="C70" s="262"/>
      <c r="D70" s="262"/>
      <c r="E70" s="262"/>
      <c r="F70" s="262"/>
      <c r="G70" s="262"/>
      <c r="H70" s="262"/>
      <c r="I70" s="262"/>
      <c r="J70" s="262"/>
    </row>
    <row r="71" spans="1:10" x14ac:dyDescent="0.25">
      <c r="A71" s="230" t="s">
        <v>462</v>
      </c>
      <c r="B71" s="80" t="s">
        <v>4</v>
      </c>
      <c r="C71" s="230" t="s">
        <v>5</v>
      </c>
      <c r="D71" s="230" t="s">
        <v>6</v>
      </c>
      <c r="E71" s="490" t="s">
        <v>28</v>
      </c>
      <c r="F71" s="490"/>
      <c r="G71" s="257" t="s">
        <v>7</v>
      </c>
      <c r="H71" s="80" t="s">
        <v>8</v>
      </c>
      <c r="I71" s="80" t="s">
        <v>9</v>
      </c>
      <c r="J71" s="80" t="s">
        <v>11</v>
      </c>
    </row>
    <row r="72" spans="1:10" ht="25.5" customHeight="1" x14ac:dyDescent="0.25">
      <c r="A72" s="231" t="s">
        <v>82</v>
      </c>
      <c r="B72" s="259" t="s">
        <v>1646</v>
      </c>
      <c r="C72" s="231" t="s">
        <v>0</v>
      </c>
      <c r="D72" s="231" t="s">
        <v>1647</v>
      </c>
      <c r="E72" s="491" t="s">
        <v>476</v>
      </c>
      <c r="F72" s="491"/>
      <c r="G72" s="258" t="s">
        <v>2</v>
      </c>
      <c r="H72" s="261">
        <v>1</v>
      </c>
      <c r="I72" s="260">
        <v>3.01</v>
      </c>
      <c r="J72" s="260">
        <v>3.01</v>
      </c>
    </row>
    <row r="73" spans="1:10" ht="25.5" customHeight="1" x14ac:dyDescent="0.25">
      <c r="A73" s="229" t="s">
        <v>83</v>
      </c>
      <c r="B73" s="264" t="s">
        <v>86</v>
      </c>
      <c r="C73" s="229" t="s">
        <v>0</v>
      </c>
      <c r="D73" s="229" t="s">
        <v>87</v>
      </c>
      <c r="E73" s="494" t="s">
        <v>88</v>
      </c>
      <c r="F73" s="494"/>
      <c r="G73" s="263" t="s">
        <v>40</v>
      </c>
      <c r="H73" s="266">
        <v>0.1153</v>
      </c>
      <c r="I73" s="265">
        <v>18.14</v>
      </c>
      <c r="J73" s="265">
        <v>2.09</v>
      </c>
    </row>
    <row r="74" spans="1:10" ht="25.5" customHeight="1" x14ac:dyDescent="0.25">
      <c r="A74" s="229" t="s">
        <v>83</v>
      </c>
      <c r="B74" s="264" t="s">
        <v>304</v>
      </c>
      <c r="C74" s="229" t="s">
        <v>0</v>
      </c>
      <c r="D74" s="229" t="s">
        <v>305</v>
      </c>
      <c r="E74" s="494" t="s">
        <v>88</v>
      </c>
      <c r="F74" s="494"/>
      <c r="G74" s="263" t="s">
        <v>40</v>
      </c>
      <c r="H74" s="266">
        <v>4.0800000000000003E-2</v>
      </c>
      <c r="I74" s="265">
        <v>22.7</v>
      </c>
      <c r="J74" s="265">
        <v>0.92</v>
      </c>
    </row>
    <row r="75" spans="1:10" ht="25.5" customHeight="1" x14ac:dyDescent="0.25">
      <c r="A75" s="228"/>
      <c r="B75" s="228"/>
      <c r="C75" s="228"/>
      <c r="D75" s="228"/>
      <c r="E75" s="228" t="s">
        <v>89</v>
      </c>
      <c r="F75" s="273">
        <v>1.2065659636159567</v>
      </c>
      <c r="G75" s="228" t="s">
        <v>90</v>
      </c>
      <c r="H75" s="273">
        <v>1.37</v>
      </c>
      <c r="I75" s="228" t="s">
        <v>91</v>
      </c>
      <c r="J75" s="273">
        <v>2.58</v>
      </c>
    </row>
    <row r="76" spans="1:10" ht="25.5" customHeight="1" thickBot="1" x14ac:dyDescent="0.3">
      <c r="A76" s="228"/>
      <c r="B76" s="228"/>
      <c r="C76" s="228"/>
      <c r="D76" s="228"/>
      <c r="E76" s="228" t="s">
        <v>92</v>
      </c>
      <c r="F76" s="273">
        <v>0.67</v>
      </c>
      <c r="G76" s="228"/>
      <c r="H76" s="492" t="s">
        <v>93</v>
      </c>
      <c r="I76" s="492"/>
      <c r="J76" s="273">
        <v>3.68</v>
      </c>
    </row>
    <row r="77" spans="1:10" ht="25.5" customHeight="1" thickTop="1" x14ac:dyDescent="0.25">
      <c r="A77" s="262"/>
      <c r="B77" s="262"/>
      <c r="C77" s="262"/>
      <c r="D77" s="262"/>
      <c r="E77" s="262"/>
      <c r="F77" s="262"/>
      <c r="G77" s="262"/>
      <c r="H77" s="262"/>
      <c r="I77" s="262"/>
      <c r="J77" s="262"/>
    </row>
    <row r="78" spans="1:10" x14ac:dyDescent="0.25">
      <c r="A78" s="230" t="s">
        <v>463</v>
      </c>
      <c r="B78" s="80" t="s">
        <v>4</v>
      </c>
      <c r="C78" s="230" t="s">
        <v>5</v>
      </c>
      <c r="D78" s="230" t="s">
        <v>6</v>
      </c>
      <c r="E78" s="490" t="s">
        <v>28</v>
      </c>
      <c r="F78" s="490"/>
      <c r="G78" s="257" t="s">
        <v>7</v>
      </c>
      <c r="H78" s="80" t="s">
        <v>8</v>
      </c>
      <c r="I78" s="80" t="s">
        <v>9</v>
      </c>
      <c r="J78" s="80" t="s">
        <v>11</v>
      </c>
    </row>
    <row r="79" spans="1:10" ht="25.5" customHeight="1" x14ac:dyDescent="0.25">
      <c r="A79" s="231" t="s">
        <v>82</v>
      </c>
      <c r="B79" s="259" t="s">
        <v>1648</v>
      </c>
      <c r="C79" s="231" t="s">
        <v>0</v>
      </c>
      <c r="D79" s="231" t="s">
        <v>1649</v>
      </c>
      <c r="E79" s="491" t="s">
        <v>476</v>
      </c>
      <c r="F79" s="491"/>
      <c r="G79" s="258" t="s">
        <v>1</v>
      </c>
      <c r="H79" s="261">
        <v>1</v>
      </c>
      <c r="I79" s="260">
        <v>224.96</v>
      </c>
      <c r="J79" s="260">
        <v>224.96</v>
      </c>
    </row>
    <row r="80" spans="1:10" ht="25.5" customHeight="1" x14ac:dyDescent="0.25">
      <c r="A80" s="229" t="s">
        <v>83</v>
      </c>
      <c r="B80" s="264" t="s">
        <v>95</v>
      </c>
      <c r="C80" s="229" t="s">
        <v>0</v>
      </c>
      <c r="D80" s="229" t="s">
        <v>96</v>
      </c>
      <c r="E80" s="494" t="s">
        <v>88</v>
      </c>
      <c r="F80" s="494"/>
      <c r="G80" s="263" t="s">
        <v>40</v>
      </c>
      <c r="H80" s="266">
        <v>1.6574</v>
      </c>
      <c r="I80" s="265">
        <v>23.27</v>
      </c>
      <c r="J80" s="265">
        <v>38.56</v>
      </c>
    </row>
    <row r="81" spans="1:11" ht="25.5" customHeight="1" x14ac:dyDescent="0.25">
      <c r="A81" s="229" t="s">
        <v>83</v>
      </c>
      <c r="B81" s="264" t="s">
        <v>86</v>
      </c>
      <c r="C81" s="229" t="s">
        <v>0</v>
      </c>
      <c r="D81" s="229" t="s">
        <v>87</v>
      </c>
      <c r="E81" s="494" t="s">
        <v>88</v>
      </c>
      <c r="F81" s="494"/>
      <c r="G81" s="263" t="s">
        <v>40</v>
      </c>
      <c r="H81" s="266">
        <v>10.2759</v>
      </c>
      <c r="I81" s="265">
        <v>18.14</v>
      </c>
      <c r="J81" s="265">
        <v>186.4</v>
      </c>
    </row>
    <row r="82" spans="1:11" s="12" customFormat="1" ht="25.5" x14ac:dyDescent="0.25">
      <c r="A82" s="228"/>
      <c r="B82" s="228"/>
      <c r="C82" s="228"/>
      <c r="D82" s="228"/>
      <c r="E82" s="228" t="s">
        <v>89</v>
      </c>
      <c r="F82" s="273">
        <v>89.861104615816302</v>
      </c>
      <c r="G82" s="228" t="s">
        <v>90</v>
      </c>
      <c r="H82" s="273">
        <v>102.29</v>
      </c>
      <c r="I82" s="228" t="s">
        <v>91</v>
      </c>
      <c r="J82" s="273">
        <v>192.15</v>
      </c>
      <c r="K82" s="1"/>
    </row>
    <row r="83" spans="1:11" ht="25.5" customHeight="1" thickBot="1" x14ac:dyDescent="0.3">
      <c r="A83" s="228"/>
      <c r="B83" s="228"/>
      <c r="C83" s="228"/>
      <c r="D83" s="228"/>
      <c r="E83" s="228" t="s">
        <v>92</v>
      </c>
      <c r="F83" s="273">
        <v>50.54</v>
      </c>
      <c r="G83" s="228"/>
      <c r="H83" s="492" t="s">
        <v>93</v>
      </c>
      <c r="I83" s="492"/>
      <c r="J83" s="273">
        <v>275.5</v>
      </c>
    </row>
    <row r="84" spans="1:11" ht="25.5" customHeight="1" thickTop="1" x14ac:dyDescent="0.25">
      <c r="A84" s="262"/>
      <c r="B84" s="262"/>
      <c r="C84" s="262"/>
      <c r="D84" s="262"/>
      <c r="E84" s="262"/>
      <c r="F84" s="262"/>
      <c r="G84" s="262"/>
      <c r="H84" s="262"/>
      <c r="I84" s="262"/>
      <c r="J84" s="262"/>
    </row>
    <row r="85" spans="1:11" ht="25.5" customHeight="1" x14ac:dyDescent="0.25">
      <c r="A85" s="230" t="s">
        <v>464</v>
      </c>
      <c r="B85" s="80" t="s">
        <v>4</v>
      </c>
      <c r="C85" s="230" t="s">
        <v>5</v>
      </c>
      <c r="D85" s="230" t="s">
        <v>6</v>
      </c>
      <c r="E85" s="490" t="s">
        <v>28</v>
      </c>
      <c r="F85" s="490"/>
      <c r="G85" s="257" t="s">
        <v>7</v>
      </c>
      <c r="H85" s="80" t="s">
        <v>8</v>
      </c>
      <c r="I85" s="80" t="s">
        <v>9</v>
      </c>
      <c r="J85" s="80" t="s">
        <v>11</v>
      </c>
    </row>
    <row r="86" spans="1:11" ht="15" customHeight="1" x14ac:dyDescent="0.25">
      <c r="A86" s="231" t="s">
        <v>82</v>
      </c>
      <c r="B86" s="259" t="s">
        <v>778</v>
      </c>
      <c r="C86" s="231" t="s">
        <v>0</v>
      </c>
      <c r="D86" s="231" t="s">
        <v>779</v>
      </c>
      <c r="E86" s="491" t="s">
        <v>88</v>
      </c>
      <c r="F86" s="491"/>
      <c r="G86" s="258" t="s">
        <v>2</v>
      </c>
      <c r="H86" s="261">
        <v>1</v>
      </c>
      <c r="I86" s="260">
        <v>1.62</v>
      </c>
      <c r="J86" s="260">
        <v>1.62</v>
      </c>
    </row>
    <row r="87" spans="1:11" ht="25.5" customHeight="1" x14ac:dyDescent="0.25">
      <c r="A87" s="229" t="s">
        <v>83</v>
      </c>
      <c r="B87" s="264" t="s">
        <v>86</v>
      </c>
      <c r="C87" s="229" t="s">
        <v>0</v>
      </c>
      <c r="D87" s="229" t="s">
        <v>87</v>
      </c>
      <c r="E87" s="494" t="s">
        <v>88</v>
      </c>
      <c r="F87" s="494"/>
      <c r="G87" s="263" t="s">
        <v>40</v>
      </c>
      <c r="H87" s="266">
        <v>8.8999999999999996E-2</v>
      </c>
      <c r="I87" s="265">
        <v>18.14</v>
      </c>
      <c r="J87" s="265">
        <v>1.61</v>
      </c>
    </row>
    <row r="88" spans="1:11" ht="38.25" customHeight="1" x14ac:dyDescent="0.25">
      <c r="A88" s="229" t="s">
        <v>83</v>
      </c>
      <c r="B88" s="264" t="s">
        <v>1575</v>
      </c>
      <c r="C88" s="229" t="s">
        <v>0</v>
      </c>
      <c r="D88" s="229" t="s">
        <v>1576</v>
      </c>
      <c r="E88" s="494" t="s">
        <v>84</v>
      </c>
      <c r="F88" s="494"/>
      <c r="G88" s="263" t="s">
        <v>85</v>
      </c>
      <c r="H88" s="266">
        <v>1.4999999999999999E-2</v>
      </c>
      <c r="I88" s="265">
        <v>1.1399999999999999</v>
      </c>
      <c r="J88" s="265">
        <v>0.01</v>
      </c>
    </row>
    <row r="89" spans="1:11" ht="25.5" x14ac:dyDescent="0.25">
      <c r="A89" s="228"/>
      <c r="B89" s="228"/>
      <c r="C89" s="228"/>
      <c r="D89" s="228"/>
      <c r="E89" s="228" t="s">
        <v>89</v>
      </c>
      <c r="F89" s="273">
        <v>0.64069587990459709</v>
      </c>
      <c r="G89" s="228" t="s">
        <v>90</v>
      </c>
      <c r="H89" s="273">
        <v>0.73</v>
      </c>
      <c r="I89" s="228" t="s">
        <v>91</v>
      </c>
      <c r="J89" s="273">
        <v>1.37</v>
      </c>
    </row>
    <row r="90" spans="1:11" ht="26.25" thickBot="1" x14ac:dyDescent="0.3">
      <c r="A90" s="228"/>
      <c r="B90" s="228"/>
      <c r="C90" s="228"/>
      <c r="D90" s="228"/>
      <c r="E90" s="228" t="s">
        <v>92</v>
      </c>
      <c r="F90" s="273">
        <v>0.36</v>
      </c>
      <c r="G90" s="228"/>
      <c r="H90" s="492" t="s">
        <v>93</v>
      </c>
      <c r="I90" s="492"/>
      <c r="J90" s="273">
        <v>1.98</v>
      </c>
    </row>
    <row r="91" spans="1:11" ht="25.5" customHeight="1" thickTop="1" x14ac:dyDescent="0.25">
      <c r="A91" s="262"/>
      <c r="B91" s="262"/>
      <c r="C91" s="262"/>
      <c r="D91" s="262"/>
      <c r="E91" s="262"/>
      <c r="F91" s="262"/>
      <c r="G91" s="262"/>
      <c r="H91" s="262"/>
      <c r="I91" s="262"/>
      <c r="J91" s="262"/>
    </row>
    <row r="92" spans="1:11" ht="25.5" customHeight="1" x14ac:dyDescent="0.25">
      <c r="A92" s="230" t="s">
        <v>465</v>
      </c>
      <c r="B92" s="80" t="s">
        <v>4</v>
      </c>
      <c r="C92" s="230" t="s">
        <v>5</v>
      </c>
      <c r="D92" s="230" t="s">
        <v>6</v>
      </c>
      <c r="E92" s="490" t="s">
        <v>28</v>
      </c>
      <c r="F92" s="490"/>
      <c r="G92" s="257" t="s">
        <v>7</v>
      </c>
      <c r="H92" s="80" t="s">
        <v>8</v>
      </c>
      <c r="I92" s="80" t="s">
        <v>9</v>
      </c>
      <c r="J92" s="80" t="s">
        <v>11</v>
      </c>
    </row>
    <row r="93" spans="1:11" ht="38.25" x14ac:dyDescent="0.25">
      <c r="A93" s="231" t="s">
        <v>82</v>
      </c>
      <c r="B93" s="259" t="s">
        <v>1650</v>
      </c>
      <c r="C93" s="231" t="s">
        <v>105</v>
      </c>
      <c r="D93" s="231" t="s">
        <v>1651</v>
      </c>
      <c r="E93" s="491" t="s">
        <v>88</v>
      </c>
      <c r="F93" s="491"/>
      <c r="G93" s="258" t="s">
        <v>2</v>
      </c>
      <c r="H93" s="261">
        <v>1</v>
      </c>
      <c r="I93" s="260">
        <v>8.59</v>
      </c>
      <c r="J93" s="260">
        <v>8.59</v>
      </c>
    </row>
    <row r="94" spans="1:11" ht="25.5" customHeight="1" x14ac:dyDescent="0.25">
      <c r="A94" s="229" t="s">
        <v>83</v>
      </c>
      <c r="B94" s="264" t="s">
        <v>301</v>
      </c>
      <c r="C94" s="229" t="s">
        <v>0</v>
      </c>
      <c r="D94" s="229" t="s">
        <v>302</v>
      </c>
      <c r="E94" s="494" t="s">
        <v>84</v>
      </c>
      <c r="F94" s="494"/>
      <c r="G94" s="263" t="s">
        <v>85</v>
      </c>
      <c r="H94" s="266">
        <v>3.7199999999999997E-2</v>
      </c>
      <c r="I94" s="265">
        <v>27.46</v>
      </c>
      <c r="J94" s="265">
        <v>1.02</v>
      </c>
    </row>
    <row r="95" spans="1:11" ht="25.5" customHeight="1" x14ac:dyDescent="0.25">
      <c r="A95" s="229" t="s">
        <v>83</v>
      </c>
      <c r="B95" s="264" t="s">
        <v>299</v>
      </c>
      <c r="C95" s="229" t="s">
        <v>0</v>
      </c>
      <c r="D95" s="229" t="s">
        <v>300</v>
      </c>
      <c r="E95" s="494" t="s">
        <v>84</v>
      </c>
      <c r="F95" s="494"/>
      <c r="G95" s="263" t="s">
        <v>102</v>
      </c>
      <c r="H95" s="266">
        <v>5.16E-2</v>
      </c>
      <c r="I95" s="265">
        <v>26.84</v>
      </c>
      <c r="J95" s="265">
        <v>1.38</v>
      </c>
    </row>
    <row r="96" spans="1:11" ht="25.5" customHeight="1" x14ac:dyDescent="0.25">
      <c r="A96" s="229" t="s">
        <v>83</v>
      </c>
      <c r="B96" s="264" t="s">
        <v>86</v>
      </c>
      <c r="C96" s="229" t="s">
        <v>0</v>
      </c>
      <c r="D96" s="229" t="s">
        <v>87</v>
      </c>
      <c r="E96" s="494" t="s">
        <v>88</v>
      </c>
      <c r="F96" s="494"/>
      <c r="G96" s="263" t="s">
        <v>40</v>
      </c>
      <c r="H96" s="266">
        <v>0.20860000000000001</v>
      </c>
      <c r="I96" s="265">
        <v>18.14</v>
      </c>
      <c r="J96" s="265">
        <v>3.78</v>
      </c>
    </row>
    <row r="97" spans="1:10" ht="25.5" customHeight="1" x14ac:dyDescent="0.25">
      <c r="A97" s="229" t="s">
        <v>83</v>
      </c>
      <c r="B97" s="264" t="s">
        <v>304</v>
      </c>
      <c r="C97" s="229" t="s">
        <v>0</v>
      </c>
      <c r="D97" s="229" t="s">
        <v>305</v>
      </c>
      <c r="E97" s="494" t="s">
        <v>88</v>
      </c>
      <c r="F97" s="494"/>
      <c r="G97" s="263" t="s">
        <v>40</v>
      </c>
      <c r="H97" s="266">
        <v>0.1062</v>
      </c>
      <c r="I97" s="265">
        <v>22.7</v>
      </c>
      <c r="J97" s="265">
        <v>2.41</v>
      </c>
    </row>
    <row r="98" spans="1:10" ht="51" customHeight="1" x14ac:dyDescent="0.25">
      <c r="A98" s="228"/>
      <c r="B98" s="228"/>
      <c r="C98" s="228"/>
      <c r="D98" s="228"/>
      <c r="E98" s="228" t="s">
        <v>89</v>
      </c>
      <c r="F98" s="273">
        <v>3.5027825842959359</v>
      </c>
      <c r="G98" s="228" t="s">
        <v>90</v>
      </c>
      <c r="H98" s="273">
        <v>3.99</v>
      </c>
      <c r="I98" s="228" t="s">
        <v>91</v>
      </c>
      <c r="J98" s="273">
        <v>7.49</v>
      </c>
    </row>
    <row r="99" spans="1:10" ht="26.25" thickBot="1" x14ac:dyDescent="0.3">
      <c r="A99" s="228"/>
      <c r="B99" s="228"/>
      <c r="C99" s="228"/>
      <c r="D99" s="228"/>
      <c r="E99" s="228" t="s">
        <v>92</v>
      </c>
      <c r="F99" s="273">
        <v>1.93</v>
      </c>
      <c r="G99" s="228"/>
      <c r="H99" s="492" t="s">
        <v>93</v>
      </c>
      <c r="I99" s="492"/>
      <c r="J99" s="273">
        <v>10.52</v>
      </c>
    </row>
    <row r="100" spans="1:10" ht="15.75" thickTop="1" x14ac:dyDescent="0.25">
      <c r="A100" s="262"/>
      <c r="B100" s="262"/>
      <c r="C100" s="262"/>
      <c r="D100" s="262"/>
      <c r="E100" s="262"/>
      <c r="F100" s="262"/>
      <c r="G100" s="262"/>
      <c r="H100" s="262"/>
      <c r="I100" s="262"/>
      <c r="J100" s="262"/>
    </row>
    <row r="101" spans="1:10" ht="25.5" customHeight="1" x14ac:dyDescent="0.25">
      <c r="A101" s="230" t="s">
        <v>466</v>
      </c>
      <c r="B101" s="80" t="s">
        <v>4</v>
      </c>
      <c r="C101" s="230" t="s">
        <v>5</v>
      </c>
      <c r="D101" s="230" t="s">
        <v>6</v>
      </c>
      <c r="E101" s="490" t="s">
        <v>28</v>
      </c>
      <c r="F101" s="490"/>
      <c r="G101" s="257" t="s">
        <v>7</v>
      </c>
      <c r="H101" s="80" t="s">
        <v>8</v>
      </c>
      <c r="I101" s="80" t="s">
        <v>9</v>
      </c>
      <c r="J101" s="80" t="s">
        <v>11</v>
      </c>
    </row>
    <row r="102" spans="1:10" ht="25.5" customHeight="1" x14ac:dyDescent="0.25">
      <c r="A102" s="231" t="s">
        <v>82</v>
      </c>
      <c r="B102" s="259" t="s">
        <v>780</v>
      </c>
      <c r="C102" s="231" t="s">
        <v>105</v>
      </c>
      <c r="D102" s="231" t="s">
        <v>781</v>
      </c>
      <c r="E102" s="491" t="s">
        <v>88</v>
      </c>
      <c r="F102" s="491"/>
      <c r="G102" s="258" t="s">
        <v>2</v>
      </c>
      <c r="H102" s="261">
        <v>1</v>
      </c>
      <c r="I102" s="260">
        <v>11.17</v>
      </c>
      <c r="J102" s="260">
        <v>11.17</v>
      </c>
    </row>
    <row r="103" spans="1:10" ht="38.25" customHeight="1" x14ac:dyDescent="0.25">
      <c r="A103" s="229" t="s">
        <v>83</v>
      </c>
      <c r="B103" s="264" t="s">
        <v>588</v>
      </c>
      <c r="C103" s="229" t="s">
        <v>0</v>
      </c>
      <c r="D103" s="229" t="s">
        <v>589</v>
      </c>
      <c r="E103" s="494" t="s">
        <v>84</v>
      </c>
      <c r="F103" s="494"/>
      <c r="G103" s="263" t="s">
        <v>85</v>
      </c>
      <c r="H103" s="266">
        <v>6.9900000000000004E-2</v>
      </c>
      <c r="I103" s="265">
        <v>28.22</v>
      </c>
      <c r="J103" s="265">
        <v>1.97</v>
      </c>
    </row>
    <row r="104" spans="1:10" ht="25.5" customHeight="1" x14ac:dyDescent="0.25">
      <c r="A104" s="229" t="s">
        <v>83</v>
      </c>
      <c r="B104" s="264" t="s">
        <v>590</v>
      </c>
      <c r="C104" s="229" t="s">
        <v>0</v>
      </c>
      <c r="D104" s="229" t="s">
        <v>591</v>
      </c>
      <c r="E104" s="494" t="s">
        <v>84</v>
      </c>
      <c r="F104" s="494"/>
      <c r="G104" s="263" t="s">
        <v>102</v>
      </c>
      <c r="H104" s="266">
        <v>4.82E-2</v>
      </c>
      <c r="I104" s="265">
        <v>27.27</v>
      </c>
      <c r="J104" s="265">
        <v>1.31</v>
      </c>
    </row>
    <row r="105" spans="1:10" ht="25.5" customHeight="1" x14ac:dyDescent="0.25">
      <c r="A105" s="229" t="s">
        <v>83</v>
      </c>
      <c r="B105" s="264" t="s">
        <v>95</v>
      </c>
      <c r="C105" s="229" t="s">
        <v>0</v>
      </c>
      <c r="D105" s="229" t="s">
        <v>96</v>
      </c>
      <c r="E105" s="494" t="s">
        <v>88</v>
      </c>
      <c r="F105" s="494"/>
      <c r="G105" s="263" t="s">
        <v>40</v>
      </c>
      <c r="H105" s="266">
        <v>0.1055</v>
      </c>
      <c r="I105" s="265">
        <v>23.27</v>
      </c>
      <c r="J105" s="265">
        <v>2.4500000000000002</v>
      </c>
    </row>
    <row r="106" spans="1:10" ht="38.25" customHeight="1" x14ac:dyDescent="0.25">
      <c r="A106" s="229" t="s">
        <v>83</v>
      </c>
      <c r="B106" s="264" t="s">
        <v>86</v>
      </c>
      <c r="C106" s="229" t="s">
        <v>0</v>
      </c>
      <c r="D106" s="229" t="s">
        <v>87</v>
      </c>
      <c r="E106" s="494" t="s">
        <v>88</v>
      </c>
      <c r="F106" s="494"/>
      <c r="G106" s="263" t="s">
        <v>40</v>
      </c>
      <c r="H106" s="266">
        <v>0.29720000000000002</v>
      </c>
      <c r="I106" s="265">
        <v>18.14</v>
      </c>
      <c r="J106" s="265">
        <v>5.39</v>
      </c>
    </row>
    <row r="107" spans="1:10" ht="25.5" customHeight="1" x14ac:dyDescent="0.25">
      <c r="A107" s="232" t="s">
        <v>94</v>
      </c>
      <c r="B107" s="268" t="s">
        <v>772</v>
      </c>
      <c r="C107" s="232" t="s">
        <v>0</v>
      </c>
      <c r="D107" s="232" t="s">
        <v>773</v>
      </c>
      <c r="E107" s="493" t="s">
        <v>49</v>
      </c>
      <c r="F107" s="493"/>
      <c r="G107" s="267" t="s">
        <v>774</v>
      </c>
      <c r="H107" s="270">
        <v>2.7777777777777775E-3</v>
      </c>
      <c r="I107" s="269">
        <v>18.309999999999999</v>
      </c>
      <c r="J107" s="269">
        <v>0.05</v>
      </c>
    </row>
    <row r="108" spans="1:10" ht="25.5" customHeight="1" x14ac:dyDescent="0.25">
      <c r="A108" s="228"/>
      <c r="B108" s="228"/>
      <c r="C108" s="228"/>
      <c r="D108" s="228"/>
      <c r="E108" s="228" t="s">
        <v>89</v>
      </c>
      <c r="F108" s="273">
        <v>4.4755179348080247</v>
      </c>
      <c r="G108" s="228" t="s">
        <v>90</v>
      </c>
      <c r="H108" s="273">
        <v>5.09</v>
      </c>
      <c r="I108" s="228" t="s">
        <v>91</v>
      </c>
      <c r="J108" s="273">
        <v>9.57</v>
      </c>
    </row>
    <row r="109" spans="1:10" ht="25.5" customHeight="1" thickBot="1" x14ac:dyDescent="0.3">
      <c r="A109" s="228"/>
      <c r="B109" s="228"/>
      <c r="C109" s="228"/>
      <c r="D109" s="228"/>
      <c r="E109" s="228" t="s">
        <v>92</v>
      </c>
      <c r="F109" s="273">
        <v>2.5</v>
      </c>
      <c r="G109" s="228"/>
      <c r="H109" s="492" t="s">
        <v>93</v>
      </c>
      <c r="I109" s="492"/>
      <c r="J109" s="273">
        <v>13.67</v>
      </c>
    </row>
    <row r="110" spans="1:10" ht="15.75" thickTop="1" x14ac:dyDescent="0.25">
      <c r="A110" s="262"/>
      <c r="B110" s="262"/>
      <c r="C110" s="262"/>
      <c r="D110" s="262"/>
      <c r="E110" s="262"/>
      <c r="F110" s="262"/>
      <c r="G110" s="262"/>
      <c r="H110" s="262"/>
      <c r="I110" s="262"/>
      <c r="J110" s="262"/>
    </row>
    <row r="111" spans="1:10" x14ac:dyDescent="0.25">
      <c r="A111" s="230" t="s">
        <v>600</v>
      </c>
      <c r="B111" s="80" t="s">
        <v>4</v>
      </c>
      <c r="C111" s="230" t="s">
        <v>5</v>
      </c>
      <c r="D111" s="230" t="s">
        <v>6</v>
      </c>
      <c r="E111" s="490" t="s">
        <v>28</v>
      </c>
      <c r="F111" s="490"/>
      <c r="G111" s="257" t="s">
        <v>7</v>
      </c>
      <c r="H111" s="80" t="s">
        <v>8</v>
      </c>
      <c r="I111" s="80" t="s">
        <v>9</v>
      </c>
      <c r="J111" s="80" t="s">
        <v>11</v>
      </c>
    </row>
    <row r="112" spans="1:10" ht="38.25" x14ac:dyDescent="0.25">
      <c r="A112" s="231" t="s">
        <v>82</v>
      </c>
      <c r="B112" s="259" t="s">
        <v>782</v>
      </c>
      <c r="C112" s="231" t="s">
        <v>105</v>
      </c>
      <c r="D112" s="231" t="s">
        <v>504</v>
      </c>
      <c r="E112" s="491" t="s">
        <v>88</v>
      </c>
      <c r="F112" s="491"/>
      <c r="G112" s="258" t="s">
        <v>2</v>
      </c>
      <c r="H112" s="261">
        <v>1</v>
      </c>
      <c r="I112" s="260">
        <v>26.6</v>
      </c>
      <c r="J112" s="260">
        <v>26.6</v>
      </c>
    </row>
    <row r="113" spans="1:10" ht="25.5" customHeight="1" x14ac:dyDescent="0.25">
      <c r="A113" s="229" t="s">
        <v>83</v>
      </c>
      <c r="B113" s="264" t="s">
        <v>95</v>
      </c>
      <c r="C113" s="229" t="s">
        <v>0</v>
      </c>
      <c r="D113" s="229" t="s">
        <v>96</v>
      </c>
      <c r="E113" s="494" t="s">
        <v>88</v>
      </c>
      <c r="F113" s="494"/>
      <c r="G113" s="263" t="s">
        <v>40</v>
      </c>
      <c r="H113" s="266">
        <v>0.13</v>
      </c>
      <c r="I113" s="265">
        <v>23.27</v>
      </c>
      <c r="J113" s="265">
        <v>3.02</v>
      </c>
    </row>
    <row r="114" spans="1:10" ht="25.5" customHeight="1" x14ac:dyDescent="0.25">
      <c r="A114" s="229" t="s">
        <v>83</v>
      </c>
      <c r="B114" s="264" t="s">
        <v>86</v>
      </c>
      <c r="C114" s="229" t="s">
        <v>0</v>
      </c>
      <c r="D114" s="229" t="s">
        <v>87</v>
      </c>
      <c r="E114" s="494" t="s">
        <v>88</v>
      </c>
      <c r="F114" s="494"/>
      <c r="G114" s="263" t="s">
        <v>40</v>
      </c>
      <c r="H114" s="266">
        <v>1.3</v>
      </c>
      <c r="I114" s="265">
        <v>18.14</v>
      </c>
      <c r="J114" s="265">
        <v>23.58</v>
      </c>
    </row>
    <row r="115" spans="1:10" ht="25.5" customHeight="1" x14ac:dyDescent="0.25">
      <c r="A115" s="228"/>
      <c r="B115" s="228"/>
      <c r="C115" s="228"/>
      <c r="D115" s="228"/>
      <c r="E115" s="228" t="s">
        <v>89</v>
      </c>
      <c r="F115" s="273">
        <v>10.601879998129355</v>
      </c>
      <c r="G115" s="228" t="s">
        <v>90</v>
      </c>
      <c r="H115" s="273">
        <v>12.07</v>
      </c>
      <c r="I115" s="228" t="s">
        <v>91</v>
      </c>
      <c r="J115" s="273">
        <v>22.67</v>
      </c>
    </row>
    <row r="116" spans="1:10" ht="26.25" thickBot="1" x14ac:dyDescent="0.3">
      <c r="A116" s="228"/>
      <c r="B116" s="228"/>
      <c r="C116" s="228"/>
      <c r="D116" s="228"/>
      <c r="E116" s="228" t="s">
        <v>92</v>
      </c>
      <c r="F116" s="273">
        <v>5.97</v>
      </c>
      <c r="G116" s="228"/>
      <c r="H116" s="492" t="s">
        <v>93</v>
      </c>
      <c r="I116" s="492"/>
      <c r="J116" s="273">
        <v>32.57</v>
      </c>
    </row>
    <row r="117" spans="1:10" ht="15.75" thickTop="1" x14ac:dyDescent="0.25">
      <c r="A117" s="262"/>
      <c r="B117" s="262"/>
      <c r="C117" s="262"/>
      <c r="D117" s="262"/>
      <c r="E117" s="262"/>
      <c r="F117" s="262"/>
      <c r="G117" s="262"/>
      <c r="H117" s="262"/>
      <c r="I117" s="262"/>
      <c r="J117" s="262"/>
    </row>
    <row r="118" spans="1:10" x14ac:dyDescent="0.25">
      <c r="A118" s="230" t="s">
        <v>601</v>
      </c>
      <c r="B118" s="80" t="s">
        <v>4</v>
      </c>
      <c r="C118" s="230" t="s">
        <v>5</v>
      </c>
      <c r="D118" s="230" t="s">
        <v>6</v>
      </c>
      <c r="E118" s="490" t="s">
        <v>28</v>
      </c>
      <c r="F118" s="490"/>
      <c r="G118" s="257" t="s">
        <v>7</v>
      </c>
      <c r="H118" s="80" t="s">
        <v>8</v>
      </c>
      <c r="I118" s="80" t="s">
        <v>9</v>
      </c>
      <c r="J118" s="80" t="s">
        <v>11</v>
      </c>
    </row>
    <row r="119" spans="1:10" ht="25.5" customHeight="1" x14ac:dyDescent="0.25">
      <c r="A119" s="231" t="s">
        <v>82</v>
      </c>
      <c r="B119" s="259" t="s">
        <v>1652</v>
      </c>
      <c r="C119" s="231" t="s">
        <v>0</v>
      </c>
      <c r="D119" s="231" t="s">
        <v>1653</v>
      </c>
      <c r="E119" s="491" t="s">
        <v>476</v>
      </c>
      <c r="F119" s="491"/>
      <c r="G119" s="258" t="s">
        <v>2</v>
      </c>
      <c r="H119" s="261">
        <v>1</v>
      </c>
      <c r="I119" s="260">
        <v>19.350000000000001</v>
      </c>
      <c r="J119" s="260">
        <v>19.350000000000001</v>
      </c>
    </row>
    <row r="120" spans="1:10" ht="25.5" customHeight="1" x14ac:dyDescent="0.25">
      <c r="A120" s="229" t="s">
        <v>83</v>
      </c>
      <c r="B120" s="264" t="s">
        <v>434</v>
      </c>
      <c r="C120" s="229" t="s">
        <v>0</v>
      </c>
      <c r="D120" s="229" t="s">
        <v>435</v>
      </c>
      <c r="E120" s="494" t="s">
        <v>88</v>
      </c>
      <c r="F120" s="494"/>
      <c r="G120" s="263" t="s">
        <v>40</v>
      </c>
      <c r="H120" s="266">
        <v>0.2301</v>
      </c>
      <c r="I120" s="265">
        <v>23.12</v>
      </c>
      <c r="J120" s="265">
        <v>5.31</v>
      </c>
    </row>
    <row r="121" spans="1:10" ht="25.5" customHeight="1" x14ac:dyDescent="0.25">
      <c r="A121" s="229" t="s">
        <v>83</v>
      </c>
      <c r="B121" s="264" t="s">
        <v>86</v>
      </c>
      <c r="C121" s="229" t="s">
        <v>0</v>
      </c>
      <c r="D121" s="229" t="s">
        <v>87</v>
      </c>
      <c r="E121" s="494" t="s">
        <v>88</v>
      </c>
      <c r="F121" s="494"/>
      <c r="G121" s="263" t="s">
        <v>40</v>
      </c>
      <c r="H121" s="266">
        <v>0.77400000000000002</v>
      </c>
      <c r="I121" s="265">
        <v>18.14</v>
      </c>
      <c r="J121" s="265">
        <v>14.04</v>
      </c>
    </row>
    <row r="122" spans="1:10" ht="38.25" customHeight="1" x14ac:dyDescent="0.25">
      <c r="A122" s="228"/>
      <c r="B122" s="228"/>
      <c r="C122" s="228"/>
      <c r="D122" s="228"/>
      <c r="E122" s="228" t="s">
        <v>89</v>
      </c>
      <c r="F122" s="273">
        <v>7.753823130524248</v>
      </c>
      <c r="G122" s="228" t="s">
        <v>90</v>
      </c>
      <c r="H122" s="273">
        <v>8.83</v>
      </c>
      <c r="I122" s="228" t="s">
        <v>91</v>
      </c>
      <c r="J122" s="273">
        <v>16.579999999999998</v>
      </c>
    </row>
    <row r="123" spans="1:10" ht="25.5" customHeight="1" thickBot="1" x14ac:dyDescent="0.3">
      <c r="A123" s="228"/>
      <c r="B123" s="228"/>
      <c r="C123" s="228"/>
      <c r="D123" s="228"/>
      <c r="E123" s="228" t="s">
        <v>92</v>
      </c>
      <c r="F123" s="273">
        <v>4.34</v>
      </c>
      <c r="G123" s="228"/>
      <c r="H123" s="492" t="s">
        <v>93</v>
      </c>
      <c r="I123" s="492"/>
      <c r="J123" s="273">
        <v>23.69</v>
      </c>
    </row>
    <row r="124" spans="1:10" ht="25.5" customHeight="1" thickTop="1" x14ac:dyDescent="0.25">
      <c r="A124" s="262"/>
      <c r="B124" s="262"/>
      <c r="C124" s="262"/>
      <c r="D124" s="262"/>
      <c r="E124" s="262"/>
      <c r="F124" s="262"/>
      <c r="G124" s="262"/>
      <c r="H124" s="262"/>
      <c r="I124" s="262"/>
      <c r="J124" s="262"/>
    </row>
    <row r="125" spans="1:10" x14ac:dyDescent="0.25">
      <c r="A125" s="230" t="s">
        <v>602</v>
      </c>
      <c r="B125" s="80" t="s">
        <v>4</v>
      </c>
      <c r="C125" s="230" t="s">
        <v>5</v>
      </c>
      <c r="D125" s="230" t="s">
        <v>6</v>
      </c>
      <c r="E125" s="490" t="s">
        <v>28</v>
      </c>
      <c r="F125" s="490"/>
      <c r="G125" s="257" t="s">
        <v>7</v>
      </c>
      <c r="H125" s="80" t="s">
        <v>8</v>
      </c>
      <c r="I125" s="80" t="s">
        <v>9</v>
      </c>
      <c r="J125" s="80" t="s">
        <v>11</v>
      </c>
    </row>
    <row r="126" spans="1:10" ht="25.5" customHeight="1" x14ac:dyDescent="0.25">
      <c r="A126" s="231" t="s">
        <v>82</v>
      </c>
      <c r="B126" s="259" t="s">
        <v>1654</v>
      </c>
      <c r="C126" s="231" t="s">
        <v>0</v>
      </c>
      <c r="D126" s="231" t="s">
        <v>1655</v>
      </c>
      <c r="E126" s="491" t="s">
        <v>476</v>
      </c>
      <c r="F126" s="491"/>
      <c r="G126" s="258" t="s">
        <v>13</v>
      </c>
      <c r="H126" s="261">
        <v>1</v>
      </c>
      <c r="I126" s="260">
        <v>2.2200000000000002</v>
      </c>
      <c r="J126" s="260">
        <v>2.2200000000000002</v>
      </c>
    </row>
    <row r="127" spans="1:10" ht="25.5" customHeight="1" x14ac:dyDescent="0.25">
      <c r="A127" s="229" t="s">
        <v>83</v>
      </c>
      <c r="B127" s="264" t="s">
        <v>434</v>
      </c>
      <c r="C127" s="229" t="s">
        <v>0</v>
      </c>
      <c r="D127" s="229" t="s">
        <v>435</v>
      </c>
      <c r="E127" s="494" t="s">
        <v>88</v>
      </c>
      <c r="F127" s="494"/>
      <c r="G127" s="263" t="s">
        <v>40</v>
      </c>
      <c r="H127" s="266">
        <v>2.64E-2</v>
      </c>
      <c r="I127" s="265">
        <v>23.12</v>
      </c>
      <c r="J127" s="265">
        <v>0.61</v>
      </c>
    </row>
    <row r="128" spans="1:10" ht="25.5" customHeight="1" x14ac:dyDescent="0.25">
      <c r="A128" s="229" t="s">
        <v>83</v>
      </c>
      <c r="B128" s="264" t="s">
        <v>86</v>
      </c>
      <c r="C128" s="229" t="s">
        <v>0</v>
      </c>
      <c r="D128" s="229" t="s">
        <v>87</v>
      </c>
      <c r="E128" s="494" t="s">
        <v>88</v>
      </c>
      <c r="F128" s="494"/>
      <c r="G128" s="263" t="s">
        <v>40</v>
      </c>
      <c r="H128" s="266">
        <v>8.8800000000000004E-2</v>
      </c>
      <c r="I128" s="265">
        <v>18.14</v>
      </c>
      <c r="J128" s="265">
        <v>1.61</v>
      </c>
    </row>
    <row r="129" spans="1:10" ht="25.5" x14ac:dyDescent="0.25">
      <c r="A129" s="228"/>
      <c r="B129" s="228"/>
      <c r="C129" s="228"/>
      <c r="D129" s="228"/>
      <c r="E129" s="228" t="s">
        <v>89</v>
      </c>
      <c r="F129" s="273">
        <v>0.8838797175326194</v>
      </c>
      <c r="G129" s="228" t="s">
        <v>90</v>
      </c>
      <c r="H129" s="273">
        <v>1.01</v>
      </c>
      <c r="I129" s="228" t="s">
        <v>91</v>
      </c>
      <c r="J129" s="273">
        <v>1.89</v>
      </c>
    </row>
    <row r="130" spans="1:10" ht="26.25" thickBot="1" x14ac:dyDescent="0.3">
      <c r="A130" s="228"/>
      <c r="B130" s="228"/>
      <c r="C130" s="228"/>
      <c r="D130" s="228"/>
      <c r="E130" s="228" t="s">
        <v>92</v>
      </c>
      <c r="F130" s="273">
        <v>0.49</v>
      </c>
      <c r="G130" s="228"/>
      <c r="H130" s="492" t="s">
        <v>93</v>
      </c>
      <c r="I130" s="492"/>
      <c r="J130" s="273">
        <v>2.71</v>
      </c>
    </row>
    <row r="131" spans="1:10" ht="25.5" customHeight="1" thickTop="1" x14ac:dyDescent="0.25">
      <c r="A131" s="262"/>
      <c r="B131" s="262"/>
      <c r="C131" s="262"/>
      <c r="D131" s="262"/>
      <c r="E131" s="262"/>
      <c r="F131" s="262"/>
      <c r="G131" s="262"/>
      <c r="H131" s="262"/>
      <c r="I131" s="262"/>
      <c r="J131" s="262"/>
    </row>
    <row r="132" spans="1:10" ht="25.5" customHeight="1" x14ac:dyDescent="0.25">
      <c r="A132" s="230" t="s">
        <v>603</v>
      </c>
      <c r="B132" s="80" t="s">
        <v>4</v>
      </c>
      <c r="C132" s="230" t="s">
        <v>5</v>
      </c>
      <c r="D132" s="230" t="s">
        <v>6</v>
      </c>
      <c r="E132" s="490" t="s">
        <v>28</v>
      </c>
      <c r="F132" s="490"/>
      <c r="G132" s="257" t="s">
        <v>7</v>
      </c>
      <c r="H132" s="80" t="s">
        <v>8</v>
      </c>
      <c r="I132" s="80" t="s">
        <v>9</v>
      </c>
      <c r="J132" s="80" t="s">
        <v>11</v>
      </c>
    </row>
    <row r="133" spans="1:10" ht="25.5" customHeight="1" x14ac:dyDescent="0.25">
      <c r="A133" s="231" t="s">
        <v>82</v>
      </c>
      <c r="B133" s="259" t="s">
        <v>783</v>
      </c>
      <c r="C133" s="231" t="s">
        <v>105</v>
      </c>
      <c r="D133" s="231" t="s">
        <v>599</v>
      </c>
      <c r="E133" s="491" t="s">
        <v>88</v>
      </c>
      <c r="F133" s="491"/>
      <c r="G133" s="258" t="s">
        <v>2</v>
      </c>
      <c r="H133" s="261">
        <v>1</v>
      </c>
      <c r="I133" s="260">
        <v>21.49</v>
      </c>
      <c r="J133" s="260">
        <v>21.49</v>
      </c>
    </row>
    <row r="134" spans="1:10" ht="25.5" customHeight="1" x14ac:dyDescent="0.25">
      <c r="A134" s="229" t="s">
        <v>83</v>
      </c>
      <c r="B134" s="264" t="s">
        <v>95</v>
      </c>
      <c r="C134" s="229" t="s">
        <v>0</v>
      </c>
      <c r="D134" s="229" t="s">
        <v>96</v>
      </c>
      <c r="E134" s="494" t="s">
        <v>88</v>
      </c>
      <c r="F134" s="494"/>
      <c r="G134" s="263" t="s">
        <v>40</v>
      </c>
      <c r="H134" s="266">
        <v>0.3</v>
      </c>
      <c r="I134" s="265">
        <v>23.27</v>
      </c>
      <c r="J134" s="265">
        <v>6.98</v>
      </c>
    </row>
    <row r="135" spans="1:10" ht="25.5" customHeight="1" x14ac:dyDescent="0.25">
      <c r="A135" s="229" t="s">
        <v>83</v>
      </c>
      <c r="B135" s="264" t="s">
        <v>86</v>
      </c>
      <c r="C135" s="229" t="s">
        <v>0</v>
      </c>
      <c r="D135" s="229" t="s">
        <v>87</v>
      </c>
      <c r="E135" s="494" t="s">
        <v>88</v>
      </c>
      <c r="F135" s="494"/>
      <c r="G135" s="263" t="s">
        <v>40</v>
      </c>
      <c r="H135" s="266">
        <v>0.8</v>
      </c>
      <c r="I135" s="265">
        <v>18.14</v>
      </c>
      <c r="J135" s="265">
        <v>14.51</v>
      </c>
    </row>
    <row r="136" spans="1:10" ht="25.5" x14ac:dyDescent="0.25">
      <c r="A136" s="228"/>
      <c r="B136" s="228"/>
      <c r="C136" s="228"/>
      <c r="D136" s="228"/>
      <c r="E136" s="228" t="s">
        <v>89</v>
      </c>
      <c r="F136" s="273">
        <v>8.6283496235327135</v>
      </c>
      <c r="G136" s="228" t="s">
        <v>90</v>
      </c>
      <c r="H136" s="273">
        <v>9.82</v>
      </c>
      <c r="I136" s="228" t="s">
        <v>91</v>
      </c>
      <c r="J136" s="273">
        <v>18.45</v>
      </c>
    </row>
    <row r="137" spans="1:10" ht="25.5" customHeight="1" thickBot="1" x14ac:dyDescent="0.3">
      <c r="A137" s="228"/>
      <c r="B137" s="228"/>
      <c r="C137" s="228"/>
      <c r="D137" s="228"/>
      <c r="E137" s="228" t="s">
        <v>92</v>
      </c>
      <c r="F137" s="273">
        <v>4.82</v>
      </c>
      <c r="G137" s="228"/>
      <c r="H137" s="492" t="s">
        <v>93</v>
      </c>
      <c r="I137" s="492"/>
      <c r="J137" s="273">
        <v>26.31</v>
      </c>
    </row>
    <row r="138" spans="1:10" ht="38.25" customHeight="1" thickTop="1" x14ac:dyDescent="0.25">
      <c r="A138" s="262"/>
      <c r="B138" s="262"/>
      <c r="C138" s="262"/>
      <c r="D138" s="262"/>
      <c r="E138" s="262"/>
      <c r="F138" s="262"/>
      <c r="G138" s="262"/>
      <c r="H138" s="262"/>
      <c r="I138" s="262"/>
      <c r="J138" s="262"/>
    </row>
    <row r="139" spans="1:10" ht="38.25" customHeight="1" x14ac:dyDescent="0.25">
      <c r="A139" s="230" t="s">
        <v>604</v>
      </c>
      <c r="B139" s="80" t="s">
        <v>4</v>
      </c>
      <c r="C139" s="230" t="s">
        <v>5</v>
      </c>
      <c r="D139" s="230" t="s">
        <v>6</v>
      </c>
      <c r="E139" s="490" t="s">
        <v>28</v>
      </c>
      <c r="F139" s="490"/>
      <c r="G139" s="257" t="s">
        <v>7</v>
      </c>
      <c r="H139" s="80" t="s">
        <v>8</v>
      </c>
      <c r="I139" s="80" t="s">
        <v>9</v>
      </c>
      <c r="J139" s="80" t="s">
        <v>11</v>
      </c>
    </row>
    <row r="140" spans="1:10" ht="25.5" customHeight="1" x14ac:dyDescent="0.25">
      <c r="A140" s="231" t="s">
        <v>82</v>
      </c>
      <c r="B140" s="259" t="s">
        <v>784</v>
      </c>
      <c r="C140" s="231" t="s">
        <v>105</v>
      </c>
      <c r="D140" s="231" t="s">
        <v>785</v>
      </c>
      <c r="E140" s="491" t="s">
        <v>88</v>
      </c>
      <c r="F140" s="491"/>
      <c r="G140" s="258" t="s">
        <v>1</v>
      </c>
      <c r="H140" s="261">
        <v>1</v>
      </c>
      <c r="I140" s="260">
        <v>36.299999999999997</v>
      </c>
      <c r="J140" s="260">
        <v>36.299999999999997</v>
      </c>
    </row>
    <row r="141" spans="1:10" ht="25.5" customHeight="1" x14ac:dyDescent="0.25">
      <c r="A141" s="229" t="s">
        <v>83</v>
      </c>
      <c r="B141" s="264" t="s">
        <v>732</v>
      </c>
      <c r="C141" s="229" t="s">
        <v>0</v>
      </c>
      <c r="D141" s="229" t="s">
        <v>733</v>
      </c>
      <c r="E141" s="494" t="s">
        <v>143</v>
      </c>
      <c r="F141" s="494"/>
      <c r="G141" s="263" t="s">
        <v>1</v>
      </c>
      <c r="H141" s="266">
        <v>6</v>
      </c>
      <c r="I141" s="265">
        <v>6.05</v>
      </c>
      <c r="J141" s="265">
        <v>36.299999999999997</v>
      </c>
    </row>
    <row r="142" spans="1:10" ht="25.5" customHeight="1" x14ac:dyDescent="0.25">
      <c r="A142" s="228"/>
      <c r="B142" s="228"/>
      <c r="C142" s="228"/>
      <c r="D142" s="228"/>
      <c r="E142" s="228" t="s">
        <v>89</v>
      </c>
      <c r="F142" s="273">
        <v>4.8543234999999996</v>
      </c>
      <c r="G142" s="228" t="s">
        <v>90</v>
      </c>
      <c r="H142" s="273">
        <v>5.53</v>
      </c>
      <c r="I142" s="228" t="s">
        <v>91</v>
      </c>
      <c r="J142" s="273">
        <v>10.38</v>
      </c>
    </row>
    <row r="143" spans="1:10" ht="26.25" thickBot="1" x14ac:dyDescent="0.3">
      <c r="A143" s="228"/>
      <c r="B143" s="228"/>
      <c r="C143" s="228"/>
      <c r="D143" s="228"/>
      <c r="E143" s="228" t="s">
        <v>92</v>
      </c>
      <c r="F143" s="273">
        <v>8.15</v>
      </c>
      <c r="G143" s="228"/>
      <c r="H143" s="492" t="s">
        <v>93</v>
      </c>
      <c r="I143" s="492"/>
      <c r="J143" s="273">
        <v>44.45</v>
      </c>
    </row>
    <row r="144" spans="1:10" ht="25.5" customHeight="1" thickTop="1" x14ac:dyDescent="0.25">
      <c r="A144" s="262"/>
      <c r="B144" s="262"/>
      <c r="C144" s="262"/>
      <c r="D144" s="262"/>
      <c r="E144" s="262"/>
      <c r="F144" s="262"/>
      <c r="G144" s="262"/>
      <c r="H144" s="262"/>
      <c r="I144" s="262"/>
      <c r="J144" s="262"/>
    </row>
    <row r="145" spans="1:10" ht="25.5" customHeight="1" x14ac:dyDescent="0.25">
      <c r="A145" s="230" t="s">
        <v>606</v>
      </c>
      <c r="B145" s="80" t="s">
        <v>4</v>
      </c>
      <c r="C145" s="230" t="s">
        <v>5</v>
      </c>
      <c r="D145" s="230" t="s">
        <v>6</v>
      </c>
      <c r="E145" s="490" t="s">
        <v>28</v>
      </c>
      <c r="F145" s="490"/>
      <c r="G145" s="257" t="s">
        <v>7</v>
      </c>
      <c r="H145" s="80" t="s">
        <v>8</v>
      </c>
      <c r="I145" s="80" t="s">
        <v>9</v>
      </c>
      <c r="J145" s="80" t="s">
        <v>11</v>
      </c>
    </row>
    <row r="146" spans="1:10" ht="25.5" customHeight="1" x14ac:dyDescent="0.25">
      <c r="A146" s="231" t="s">
        <v>82</v>
      </c>
      <c r="B146" s="259" t="s">
        <v>786</v>
      </c>
      <c r="C146" s="231" t="s">
        <v>105</v>
      </c>
      <c r="D146" s="231" t="s">
        <v>787</v>
      </c>
      <c r="E146" s="491" t="s">
        <v>88</v>
      </c>
      <c r="F146" s="491"/>
      <c r="G146" s="258" t="s">
        <v>2</v>
      </c>
      <c r="H146" s="261">
        <v>1</v>
      </c>
      <c r="I146" s="260">
        <v>119.25</v>
      </c>
      <c r="J146" s="260">
        <v>119.25</v>
      </c>
    </row>
    <row r="147" spans="1:10" ht="25.5" customHeight="1" x14ac:dyDescent="0.25">
      <c r="A147" s="229" t="s">
        <v>83</v>
      </c>
      <c r="B147" s="264" t="s">
        <v>605</v>
      </c>
      <c r="C147" s="229" t="s">
        <v>0</v>
      </c>
      <c r="D147" s="229" t="s">
        <v>1581</v>
      </c>
      <c r="E147" s="494" t="s">
        <v>476</v>
      </c>
      <c r="F147" s="494"/>
      <c r="G147" s="263" t="s">
        <v>2</v>
      </c>
      <c r="H147" s="266">
        <v>4.4000000000000004</v>
      </c>
      <c r="I147" s="265">
        <v>20.92</v>
      </c>
      <c r="J147" s="265">
        <v>92.04</v>
      </c>
    </row>
    <row r="148" spans="1:10" ht="38.25" customHeight="1" x14ac:dyDescent="0.25">
      <c r="A148" s="229" t="s">
        <v>83</v>
      </c>
      <c r="B148" s="264" t="s">
        <v>86</v>
      </c>
      <c r="C148" s="229" t="s">
        <v>0</v>
      </c>
      <c r="D148" s="229" t="s">
        <v>87</v>
      </c>
      <c r="E148" s="494" t="s">
        <v>88</v>
      </c>
      <c r="F148" s="494"/>
      <c r="G148" s="263" t="s">
        <v>40</v>
      </c>
      <c r="H148" s="266">
        <v>1.5</v>
      </c>
      <c r="I148" s="265">
        <v>18.14</v>
      </c>
      <c r="J148" s="265">
        <v>27.21</v>
      </c>
    </row>
    <row r="149" spans="1:10" ht="25.5" customHeight="1" x14ac:dyDescent="0.25">
      <c r="A149" s="228"/>
      <c r="B149" s="228"/>
      <c r="C149" s="228"/>
      <c r="D149" s="228"/>
      <c r="E149" s="228" t="s">
        <v>89</v>
      </c>
      <c r="F149" s="273">
        <v>47.757564420333907</v>
      </c>
      <c r="G149" s="228" t="s">
        <v>90</v>
      </c>
      <c r="H149" s="273">
        <v>54.36</v>
      </c>
      <c r="I149" s="228" t="s">
        <v>91</v>
      </c>
      <c r="J149" s="273">
        <v>102.12</v>
      </c>
    </row>
    <row r="150" spans="1:10" ht="25.5" customHeight="1" thickBot="1" x14ac:dyDescent="0.3">
      <c r="A150" s="228"/>
      <c r="B150" s="228"/>
      <c r="C150" s="228"/>
      <c r="D150" s="228"/>
      <c r="E150" s="228" t="s">
        <v>92</v>
      </c>
      <c r="F150" s="273">
        <v>26.79</v>
      </c>
      <c r="G150" s="228"/>
      <c r="H150" s="492" t="s">
        <v>93</v>
      </c>
      <c r="I150" s="492"/>
      <c r="J150" s="273">
        <v>146.04</v>
      </c>
    </row>
    <row r="151" spans="1:10" ht="38.25" customHeight="1" thickTop="1" x14ac:dyDescent="0.25">
      <c r="A151" s="262"/>
      <c r="B151" s="262"/>
      <c r="C151" s="262"/>
      <c r="D151" s="262"/>
      <c r="E151" s="262"/>
      <c r="F151" s="262"/>
      <c r="G151" s="262"/>
      <c r="H151" s="262"/>
      <c r="I151" s="262"/>
      <c r="J151" s="262"/>
    </row>
    <row r="152" spans="1:10" ht="25.5" customHeight="1" x14ac:dyDescent="0.25">
      <c r="A152" s="230" t="s">
        <v>607</v>
      </c>
      <c r="B152" s="80" t="s">
        <v>4</v>
      </c>
      <c r="C152" s="230" t="s">
        <v>5</v>
      </c>
      <c r="D152" s="230" t="s">
        <v>6</v>
      </c>
      <c r="E152" s="490" t="s">
        <v>28</v>
      </c>
      <c r="F152" s="490"/>
      <c r="G152" s="257" t="s">
        <v>7</v>
      </c>
      <c r="H152" s="80" t="s">
        <v>8</v>
      </c>
      <c r="I152" s="80" t="s">
        <v>9</v>
      </c>
      <c r="J152" s="80" t="s">
        <v>11</v>
      </c>
    </row>
    <row r="153" spans="1:10" ht="25.5" customHeight="1" x14ac:dyDescent="0.25">
      <c r="A153" s="231" t="s">
        <v>82</v>
      </c>
      <c r="B153" s="259" t="s">
        <v>1656</v>
      </c>
      <c r="C153" s="231" t="s">
        <v>105</v>
      </c>
      <c r="D153" s="231" t="s">
        <v>1657</v>
      </c>
      <c r="E153" s="491" t="s">
        <v>88</v>
      </c>
      <c r="F153" s="491"/>
      <c r="G153" s="258" t="s">
        <v>1</v>
      </c>
      <c r="H153" s="261">
        <v>1</v>
      </c>
      <c r="I153" s="260">
        <v>266.07</v>
      </c>
      <c r="J153" s="260">
        <v>266.07</v>
      </c>
    </row>
    <row r="154" spans="1:10" ht="25.5" customHeight="1" x14ac:dyDescent="0.25">
      <c r="A154" s="229" t="s">
        <v>83</v>
      </c>
      <c r="B154" s="264" t="s">
        <v>95</v>
      </c>
      <c r="C154" s="229" t="s">
        <v>0</v>
      </c>
      <c r="D154" s="229" t="s">
        <v>96</v>
      </c>
      <c r="E154" s="494" t="s">
        <v>88</v>
      </c>
      <c r="F154" s="494"/>
      <c r="G154" s="263" t="s">
        <v>40</v>
      </c>
      <c r="H154" s="266">
        <v>1.3</v>
      </c>
      <c r="I154" s="265">
        <v>23.27</v>
      </c>
      <c r="J154" s="265">
        <v>30.25</v>
      </c>
    </row>
    <row r="155" spans="1:10" ht="25.5" customHeight="1" x14ac:dyDescent="0.25">
      <c r="A155" s="229" t="s">
        <v>83</v>
      </c>
      <c r="B155" s="264" t="s">
        <v>86</v>
      </c>
      <c r="C155" s="229" t="s">
        <v>0</v>
      </c>
      <c r="D155" s="229" t="s">
        <v>87</v>
      </c>
      <c r="E155" s="494" t="s">
        <v>88</v>
      </c>
      <c r="F155" s="494"/>
      <c r="G155" s="263" t="s">
        <v>40</v>
      </c>
      <c r="H155" s="266">
        <v>13</v>
      </c>
      <c r="I155" s="265">
        <v>18.14</v>
      </c>
      <c r="J155" s="265">
        <v>235.82</v>
      </c>
    </row>
    <row r="156" spans="1:10" ht="25.5" customHeight="1" x14ac:dyDescent="0.25">
      <c r="A156" s="228"/>
      <c r="B156" s="228"/>
      <c r="C156" s="228"/>
      <c r="D156" s="228"/>
      <c r="E156" s="228" t="s">
        <v>89</v>
      </c>
      <c r="F156" s="273">
        <v>106.06088949165225</v>
      </c>
      <c r="G156" s="228" t="s">
        <v>90</v>
      </c>
      <c r="H156" s="273">
        <v>120.73</v>
      </c>
      <c r="I156" s="228" t="s">
        <v>91</v>
      </c>
      <c r="J156" s="273">
        <v>226.79</v>
      </c>
    </row>
    <row r="157" spans="1:10" ht="25.5" customHeight="1" thickBot="1" x14ac:dyDescent="0.3">
      <c r="A157" s="228"/>
      <c r="B157" s="228"/>
      <c r="C157" s="228"/>
      <c r="D157" s="228"/>
      <c r="E157" s="228" t="s">
        <v>92</v>
      </c>
      <c r="F157" s="273">
        <v>59.78</v>
      </c>
      <c r="G157" s="228"/>
      <c r="H157" s="492" t="s">
        <v>93</v>
      </c>
      <c r="I157" s="492"/>
      <c r="J157" s="273">
        <v>325.85000000000002</v>
      </c>
    </row>
    <row r="158" spans="1:10" ht="15.75" thickTop="1" x14ac:dyDescent="0.25">
      <c r="A158" s="262"/>
      <c r="B158" s="262"/>
      <c r="C158" s="262"/>
      <c r="D158" s="262"/>
      <c r="E158" s="262"/>
      <c r="F158" s="262"/>
      <c r="G158" s="262"/>
      <c r="H158" s="262"/>
      <c r="I158" s="262"/>
      <c r="J158" s="262"/>
    </row>
    <row r="159" spans="1:10" x14ac:dyDescent="0.25">
      <c r="A159" s="230" t="s">
        <v>608</v>
      </c>
      <c r="B159" s="80" t="s">
        <v>4</v>
      </c>
      <c r="C159" s="230" t="s">
        <v>5</v>
      </c>
      <c r="D159" s="230" t="s">
        <v>6</v>
      </c>
      <c r="E159" s="490" t="s">
        <v>28</v>
      </c>
      <c r="F159" s="490"/>
      <c r="G159" s="257" t="s">
        <v>7</v>
      </c>
      <c r="H159" s="80" t="s">
        <v>8</v>
      </c>
      <c r="I159" s="80" t="s">
        <v>9</v>
      </c>
      <c r="J159" s="80" t="s">
        <v>11</v>
      </c>
    </row>
    <row r="160" spans="1:10" ht="25.5" customHeight="1" x14ac:dyDescent="0.25">
      <c r="A160" s="231" t="s">
        <v>82</v>
      </c>
      <c r="B160" s="259" t="s">
        <v>1658</v>
      </c>
      <c r="C160" s="231" t="s">
        <v>0</v>
      </c>
      <c r="D160" s="231" t="s">
        <v>1659</v>
      </c>
      <c r="E160" s="491" t="s">
        <v>476</v>
      </c>
      <c r="F160" s="491"/>
      <c r="G160" s="258" t="s">
        <v>2</v>
      </c>
      <c r="H160" s="261">
        <v>1</v>
      </c>
      <c r="I160" s="260">
        <v>8.09</v>
      </c>
      <c r="J160" s="260">
        <v>8.09</v>
      </c>
    </row>
    <row r="161" spans="1:10" ht="25.5" customHeight="1" x14ac:dyDescent="0.25">
      <c r="A161" s="229" t="s">
        <v>83</v>
      </c>
      <c r="B161" s="264" t="s">
        <v>95</v>
      </c>
      <c r="C161" s="229" t="s">
        <v>0</v>
      </c>
      <c r="D161" s="229" t="s">
        <v>96</v>
      </c>
      <c r="E161" s="494" t="s">
        <v>88</v>
      </c>
      <c r="F161" s="494"/>
      <c r="G161" s="263" t="s">
        <v>40</v>
      </c>
      <c r="H161" s="266">
        <v>0.1087</v>
      </c>
      <c r="I161" s="265">
        <v>23.27</v>
      </c>
      <c r="J161" s="265">
        <v>2.52</v>
      </c>
    </row>
    <row r="162" spans="1:10" ht="25.5" customHeight="1" x14ac:dyDescent="0.25">
      <c r="A162" s="229" t="s">
        <v>83</v>
      </c>
      <c r="B162" s="264" t="s">
        <v>86</v>
      </c>
      <c r="C162" s="229" t="s">
        <v>0</v>
      </c>
      <c r="D162" s="229" t="s">
        <v>87</v>
      </c>
      <c r="E162" s="494" t="s">
        <v>88</v>
      </c>
      <c r="F162" s="494"/>
      <c r="G162" s="263" t="s">
        <v>40</v>
      </c>
      <c r="H162" s="266">
        <v>0.3075</v>
      </c>
      <c r="I162" s="265">
        <v>18.14</v>
      </c>
      <c r="J162" s="265">
        <v>5.57</v>
      </c>
    </row>
    <row r="163" spans="1:10" ht="25.5" customHeight="1" x14ac:dyDescent="0.25">
      <c r="A163" s="228"/>
      <c r="B163" s="228"/>
      <c r="C163" s="228"/>
      <c r="D163" s="228"/>
      <c r="E163" s="228" t="s">
        <v>89</v>
      </c>
      <c r="F163" s="273">
        <v>3.2502455221437589</v>
      </c>
      <c r="G163" s="228" t="s">
        <v>90</v>
      </c>
      <c r="H163" s="273">
        <v>3.7</v>
      </c>
      <c r="I163" s="228" t="s">
        <v>91</v>
      </c>
      <c r="J163" s="273">
        <v>6.95</v>
      </c>
    </row>
    <row r="164" spans="1:10" ht="25.5" customHeight="1" thickBot="1" x14ac:dyDescent="0.3">
      <c r="A164" s="228"/>
      <c r="B164" s="228"/>
      <c r="C164" s="228"/>
      <c r="D164" s="228"/>
      <c r="E164" s="228" t="s">
        <v>92</v>
      </c>
      <c r="F164" s="273">
        <v>1.81</v>
      </c>
      <c r="G164" s="228"/>
      <c r="H164" s="492" t="s">
        <v>93</v>
      </c>
      <c r="I164" s="492"/>
      <c r="J164" s="273">
        <v>9.9</v>
      </c>
    </row>
    <row r="165" spans="1:10" ht="15.75" thickTop="1" x14ac:dyDescent="0.25">
      <c r="A165" s="262"/>
      <c r="B165" s="262"/>
      <c r="C165" s="262"/>
      <c r="D165" s="262"/>
      <c r="E165" s="262"/>
      <c r="F165" s="262"/>
      <c r="G165" s="262"/>
      <c r="H165" s="262"/>
      <c r="I165" s="262"/>
      <c r="J165" s="262"/>
    </row>
    <row r="166" spans="1:10" ht="25.5" customHeight="1" x14ac:dyDescent="0.25">
      <c r="A166" s="230" t="s">
        <v>609</v>
      </c>
      <c r="B166" s="80" t="s">
        <v>4</v>
      </c>
      <c r="C166" s="230" t="s">
        <v>5</v>
      </c>
      <c r="D166" s="230" t="s">
        <v>6</v>
      </c>
      <c r="E166" s="490" t="s">
        <v>28</v>
      </c>
      <c r="F166" s="490"/>
      <c r="G166" s="257" t="s">
        <v>7</v>
      </c>
      <c r="H166" s="80" t="s">
        <v>8</v>
      </c>
      <c r="I166" s="80" t="s">
        <v>9</v>
      </c>
      <c r="J166" s="80" t="s">
        <v>11</v>
      </c>
    </row>
    <row r="167" spans="1:10" ht="38.25" x14ac:dyDescent="0.25">
      <c r="A167" s="231" t="s">
        <v>82</v>
      </c>
      <c r="B167" s="259" t="s">
        <v>788</v>
      </c>
      <c r="C167" s="231" t="s">
        <v>105</v>
      </c>
      <c r="D167" s="231" t="s">
        <v>611</v>
      </c>
      <c r="E167" s="491" t="s">
        <v>88</v>
      </c>
      <c r="F167" s="491"/>
      <c r="G167" s="258" t="s">
        <v>1</v>
      </c>
      <c r="H167" s="261">
        <v>1</v>
      </c>
      <c r="I167" s="260">
        <v>68.930000000000007</v>
      </c>
      <c r="J167" s="260">
        <v>68.930000000000007</v>
      </c>
    </row>
    <row r="168" spans="1:10" ht="25.5" customHeight="1" x14ac:dyDescent="0.25">
      <c r="A168" s="229" t="s">
        <v>83</v>
      </c>
      <c r="B168" s="264" t="s">
        <v>86</v>
      </c>
      <c r="C168" s="229" t="s">
        <v>0</v>
      </c>
      <c r="D168" s="229" t="s">
        <v>87</v>
      </c>
      <c r="E168" s="494" t="s">
        <v>88</v>
      </c>
      <c r="F168" s="494"/>
      <c r="G168" s="263" t="s">
        <v>40</v>
      </c>
      <c r="H168" s="266">
        <v>3.8</v>
      </c>
      <c r="I168" s="265">
        <v>18.14</v>
      </c>
      <c r="J168" s="265">
        <v>68.930000000000007</v>
      </c>
    </row>
    <row r="169" spans="1:10" ht="25.5" x14ac:dyDescent="0.25">
      <c r="A169" s="228"/>
      <c r="B169" s="228"/>
      <c r="C169" s="228"/>
      <c r="D169" s="228"/>
      <c r="E169" s="228" t="s">
        <v>89</v>
      </c>
      <c r="F169" s="273">
        <v>27.367535</v>
      </c>
      <c r="G169" s="228" t="s">
        <v>90</v>
      </c>
      <c r="H169" s="273">
        <v>31.15</v>
      </c>
      <c r="I169" s="228" t="s">
        <v>91</v>
      </c>
      <c r="J169" s="273">
        <v>58.52</v>
      </c>
    </row>
    <row r="170" spans="1:10" ht="25.5" customHeight="1" thickBot="1" x14ac:dyDescent="0.3">
      <c r="A170" s="228"/>
      <c r="B170" s="228"/>
      <c r="C170" s="228"/>
      <c r="D170" s="228"/>
      <c r="E170" s="228" t="s">
        <v>92</v>
      </c>
      <c r="F170" s="273">
        <v>15.48</v>
      </c>
      <c r="G170" s="228"/>
      <c r="H170" s="492" t="s">
        <v>93</v>
      </c>
      <c r="I170" s="492"/>
      <c r="J170" s="273">
        <v>84.41</v>
      </c>
    </row>
    <row r="171" spans="1:10" ht="25.5" customHeight="1" thickTop="1" x14ac:dyDescent="0.25">
      <c r="A171" s="262"/>
      <c r="B171" s="262"/>
      <c r="C171" s="262"/>
      <c r="D171" s="262"/>
      <c r="E171" s="262"/>
      <c r="F171" s="262"/>
      <c r="G171" s="262"/>
      <c r="H171" s="262"/>
      <c r="I171" s="262"/>
      <c r="J171" s="262"/>
    </row>
    <row r="172" spans="1:10" ht="25.5" customHeight="1" x14ac:dyDescent="0.25">
      <c r="A172" s="230" t="s">
        <v>610</v>
      </c>
      <c r="B172" s="80" t="s">
        <v>4</v>
      </c>
      <c r="C172" s="230" t="s">
        <v>5</v>
      </c>
      <c r="D172" s="230" t="s">
        <v>6</v>
      </c>
      <c r="E172" s="490" t="s">
        <v>28</v>
      </c>
      <c r="F172" s="490"/>
      <c r="G172" s="257" t="s">
        <v>7</v>
      </c>
      <c r="H172" s="80" t="s">
        <v>8</v>
      </c>
      <c r="I172" s="80" t="s">
        <v>9</v>
      </c>
      <c r="J172" s="80" t="s">
        <v>11</v>
      </c>
    </row>
    <row r="173" spans="1:10" ht="25.5" customHeight="1" x14ac:dyDescent="0.25">
      <c r="A173" s="231" t="s">
        <v>82</v>
      </c>
      <c r="B173" s="259" t="s">
        <v>789</v>
      </c>
      <c r="C173" s="231" t="s">
        <v>105</v>
      </c>
      <c r="D173" s="231" t="s">
        <v>790</v>
      </c>
      <c r="E173" s="491" t="s">
        <v>143</v>
      </c>
      <c r="F173" s="491"/>
      <c r="G173" s="258" t="s">
        <v>7</v>
      </c>
      <c r="H173" s="261">
        <v>1</v>
      </c>
      <c r="I173" s="260">
        <v>207.13</v>
      </c>
      <c r="J173" s="260">
        <v>207.13</v>
      </c>
    </row>
    <row r="174" spans="1:10" ht="25.5" x14ac:dyDescent="0.25">
      <c r="A174" s="232" t="s">
        <v>94</v>
      </c>
      <c r="B174" s="268" t="s">
        <v>1174</v>
      </c>
      <c r="C174" s="232" t="s">
        <v>105</v>
      </c>
      <c r="D174" s="232" t="s">
        <v>790</v>
      </c>
      <c r="E174" s="493" t="s">
        <v>73</v>
      </c>
      <c r="F174" s="493"/>
      <c r="G174" s="267" t="s">
        <v>7</v>
      </c>
      <c r="H174" s="270">
        <v>1</v>
      </c>
      <c r="I174" s="269">
        <v>207.13</v>
      </c>
      <c r="J174" s="269">
        <v>207.13</v>
      </c>
    </row>
    <row r="175" spans="1:10" ht="25.5" x14ac:dyDescent="0.25">
      <c r="A175" s="228"/>
      <c r="B175" s="228"/>
      <c r="C175" s="228"/>
      <c r="D175" s="228"/>
      <c r="E175" s="228" t="s">
        <v>89</v>
      </c>
      <c r="F175" s="273">
        <v>0</v>
      </c>
      <c r="G175" s="228" t="s">
        <v>90</v>
      </c>
      <c r="H175" s="273">
        <v>0</v>
      </c>
      <c r="I175" s="228" t="s">
        <v>91</v>
      </c>
      <c r="J175" s="273">
        <v>0</v>
      </c>
    </row>
    <row r="176" spans="1:10" ht="25.5" x14ac:dyDescent="0.25">
      <c r="A176" s="228"/>
      <c r="B176" s="228"/>
      <c r="C176" s="228"/>
      <c r="D176" s="228"/>
      <c r="E176" s="228" t="s">
        <v>92</v>
      </c>
      <c r="F176" s="273">
        <v>46.54</v>
      </c>
      <c r="G176" s="228"/>
      <c r="H176" s="492" t="s">
        <v>93</v>
      </c>
      <c r="I176" s="492"/>
      <c r="J176" s="273">
        <v>253.67</v>
      </c>
    </row>
    <row r="177" spans="1:10" x14ac:dyDescent="0.25">
      <c r="A177" s="230" t="s">
        <v>3370</v>
      </c>
      <c r="B177" s="80" t="s">
        <v>4</v>
      </c>
      <c r="C177" s="230" t="s">
        <v>5</v>
      </c>
      <c r="D177" s="230" t="s">
        <v>6</v>
      </c>
      <c r="E177" s="490" t="s">
        <v>28</v>
      </c>
      <c r="F177" s="490"/>
      <c r="G177" s="257" t="s">
        <v>7</v>
      </c>
      <c r="H177" s="80" t="s">
        <v>8</v>
      </c>
      <c r="I177" s="80" t="s">
        <v>9</v>
      </c>
      <c r="J177" s="80" t="s">
        <v>11</v>
      </c>
    </row>
    <row r="178" spans="1:10" ht="25.5" x14ac:dyDescent="0.25">
      <c r="A178" s="231" t="s">
        <v>82</v>
      </c>
      <c r="B178" s="302" t="s">
        <v>791</v>
      </c>
      <c r="C178" s="231" t="s">
        <v>105</v>
      </c>
      <c r="D178" s="301" t="s">
        <v>792</v>
      </c>
      <c r="E178" s="491" t="s">
        <v>143</v>
      </c>
      <c r="F178" s="491"/>
      <c r="G178" s="303" t="s">
        <v>139</v>
      </c>
      <c r="H178" s="304">
        <v>235.89</v>
      </c>
      <c r="I178" s="305">
        <v>33.5</v>
      </c>
      <c r="J178" s="305">
        <v>41.02</v>
      </c>
    </row>
    <row r="179" spans="1:10" x14ac:dyDescent="0.25">
      <c r="A179" s="306"/>
      <c r="B179" s="307"/>
      <c r="C179" s="306"/>
      <c r="D179" s="308"/>
      <c r="E179" s="306"/>
      <c r="F179" s="306"/>
      <c r="G179" s="309"/>
      <c r="H179" s="492" t="s">
        <v>93</v>
      </c>
      <c r="I179" s="492"/>
      <c r="J179" s="311">
        <v>41.02</v>
      </c>
    </row>
    <row r="180" spans="1:10" x14ac:dyDescent="0.25">
      <c r="A180" s="306"/>
      <c r="B180" s="307"/>
      <c r="C180" s="306"/>
      <c r="D180" s="308"/>
      <c r="E180" s="306"/>
      <c r="F180" s="306"/>
      <c r="G180" s="309"/>
      <c r="H180" s="310"/>
      <c r="I180" s="311"/>
      <c r="J180" s="311"/>
    </row>
    <row r="181" spans="1:10" ht="15.75" thickBot="1" x14ac:dyDescent="0.3">
      <c r="A181" s="228"/>
      <c r="B181" s="228"/>
      <c r="C181" s="228"/>
      <c r="D181" s="228"/>
      <c r="E181" s="228"/>
      <c r="F181" s="273"/>
      <c r="G181" s="228"/>
      <c r="H181" s="228"/>
      <c r="I181" s="228"/>
      <c r="J181" s="273"/>
    </row>
    <row r="182" spans="1:10" ht="25.5" customHeight="1" thickTop="1" x14ac:dyDescent="0.25">
      <c r="A182" s="262"/>
      <c r="B182" s="262"/>
      <c r="C182" s="262"/>
      <c r="D182" s="262"/>
      <c r="E182" s="262"/>
      <c r="F182" s="262"/>
      <c r="G182" s="262"/>
      <c r="H182" s="262"/>
      <c r="I182" s="262"/>
      <c r="J182" s="262"/>
    </row>
    <row r="183" spans="1:10" ht="25.5" customHeight="1" x14ac:dyDescent="0.25">
      <c r="A183" s="230" t="s">
        <v>1660</v>
      </c>
      <c r="B183" s="80" t="s">
        <v>4</v>
      </c>
      <c r="C183" s="230" t="s">
        <v>5</v>
      </c>
      <c r="D183" s="230" t="s">
        <v>6</v>
      </c>
      <c r="E183" s="490" t="s">
        <v>28</v>
      </c>
      <c r="F183" s="490"/>
      <c r="G183" s="257" t="s">
        <v>7</v>
      </c>
      <c r="H183" s="80" t="s">
        <v>8</v>
      </c>
      <c r="I183" s="80" t="s">
        <v>9</v>
      </c>
      <c r="J183" s="80" t="s">
        <v>11</v>
      </c>
    </row>
    <row r="184" spans="1:10" ht="25.5" customHeight="1" x14ac:dyDescent="0.25">
      <c r="A184" s="231" t="s">
        <v>82</v>
      </c>
      <c r="B184" s="259" t="s">
        <v>794</v>
      </c>
      <c r="C184" s="231" t="s">
        <v>0</v>
      </c>
      <c r="D184" s="231" t="s">
        <v>795</v>
      </c>
      <c r="E184" s="491" t="s">
        <v>88</v>
      </c>
      <c r="F184" s="491"/>
      <c r="G184" s="258" t="s">
        <v>2</v>
      </c>
      <c r="H184" s="261">
        <v>1</v>
      </c>
      <c r="I184" s="260">
        <v>1.75</v>
      </c>
      <c r="J184" s="260">
        <v>1.75</v>
      </c>
    </row>
    <row r="185" spans="1:10" ht="25.5" customHeight="1" x14ac:dyDescent="0.25">
      <c r="A185" s="229" t="s">
        <v>83</v>
      </c>
      <c r="B185" s="264" t="s">
        <v>86</v>
      </c>
      <c r="C185" s="229" t="s">
        <v>0</v>
      </c>
      <c r="D185" s="229" t="s">
        <v>87</v>
      </c>
      <c r="E185" s="494" t="s">
        <v>88</v>
      </c>
      <c r="F185" s="494"/>
      <c r="G185" s="263" t="s">
        <v>40</v>
      </c>
      <c r="H185" s="266">
        <v>9.7000000000000003E-2</v>
      </c>
      <c r="I185" s="265">
        <v>18.14</v>
      </c>
      <c r="J185" s="265">
        <v>1.75</v>
      </c>
    </row>
    <row r="186" spans="1:10" ht="25.5" x14ac:dyDescent="0.25">
      <c r="A186" s="228"/>
      <c r="B186" s="228"/>
      <c r="C186" s="228"/>
      <c r="D186" s="228"/>
      <c r="E186" s="228" t="s">
        <v>89</v>
      </c>
      <c r="F186" s="273">
        <v>0.69681522704952537</v>
      </c>
      <c r="G186" s="228" t="s">
        <v>90</v>
      </c>
      <c r="H186" s="273">
        <v>0.79</v>
      </c>
      <c r="I186" s="228" t="s">
        <v>91</v>
      </c>
      <c r="J186" s="273">
        <v>1.49</v>
      </c>
    </row>
    <row r="187" spans="1:10" ht="26.25" thickBot="1" x14ac:dyDescent="0.3">
      <c r="A187" s="228"/>
      <c r="B187" s="228"/>
      <c r="C187" s="228"/>
      <c r="D187" s="228"/>
      <c r="E187" s="228" t="s">
        <v>92</v>
      </c>
      <c r="F187" s="273">
        <v>0.39</v>
      </c>
      <c r="G187" s="228"/>
      <c r="H187" s="492" t="s">
        <v>93</v>
      </c>
      <c r="I187" s="492"/>
      <c r="J187" s="273">
        <v>2.14</v>
      </c>
    </row>
    <row r="188" spans="1:10" ht="15.75" thickTop="1" x14ac:dyDescent="0.25">
      <c r="A188" s="262"/>
      <c r="B188" s="262"/>
      <c r="C188" s="262"/>
      <c r="D188" s="262"/>
      <c r="E188" s="262"/>
      <c r="F188" s="262"/>
      <c r="G188" s="262"/>
      <c r="H188" s="262"/>
      <c r="I188" s="262"/>
      <c r="J188" s="262"/>
    </row>
    <row r="189" spans="1:10" ht="25.5" customHeight="1" x14ac:dyDescent="0.25">
      <c r="A189" s="230" t="s">
        <v>307</v>
      </c>
      <c r="B189" s="80" t="s">
        <v>4</v>
      </c>
      <c r="C189" s="230" t="s">
        <v>5</v>
      </c>
      <c r="D189" s="230" t="s">
        <v>6</v>
      </c>
      <c r="E189" s="490" t="s">
        <v>28</v>
      </c>
      <c r="F189" s="490"/>
      <c r="G189" s="257" t="s">
        <v>7</v>
      </c>
      <c r="H189" s="80" t="s">
        <v>8</v>
      </c>
      <c r="I189" s="80" t="s">
        <v>9</v>
      </c>
      <c r="J189" s="80" t="s">
        <v>11</v>
      </c>
    </row>
    <row r="190" spans="1:10" ht="25.5" customHeight="1" x14ac:dyDescent="0.25">
      <c r="A190" s="231" t="s">
        <v>82</v>
      </c>
      <c r="B190" s="259" t="s">
        <v>797</v>
      </c>
      <c r="C190" s="231" t="s">
        <v>105</v>
      </c>
      <c r="D190" s="231" t="s">
        <v>507</v>
      </c>
      <c r="E190" s="491" t="s">
        <v>88</v>
      </c>
      <c r="F190" s="491"/>
      <c r="G190" s="258" t="s">
        <v>1</v>
      </c>
      <c r="H190" s="261">
        <v>1</v>
      </c>
      <c r="I190" s="260">
        <v>39.9</v>
      </c>
      <c r="J190" s="260">
        <v>39.9</v>
      </c>
    </row>
    <row r="191" spans="1:10" ht="25.5" customHeight="1" x14ac:dyDescent="0.25">
      <c r="A191" s="229" t="s">
        <v>83</v>
      </c>
      <c r="B191" s="264" t="s">
        <v>86</v>
      </c>
      <c r="C191" s="229" t="s">
        <v>0</v>
      </c>
      <c r="D191" s="229" t="s">
        <v>87</v>
      </c>
      <c r="E191" s="494" t="s">
        <v>88</v>
      </c>
      <c r="F191" s="494"/>
      <c r="G191" s="263" t="s">
        <v>40</v>
      </c>
      <c r="H191" s="266">
        <v>2.2000000000000002</v>
      </c>
      <c r="I191" s="265">
        <v>18.14</v>
      </c>
      <c r="J191" s="265">
        <v>39.9</v>
      </c>
    </row>
    <row r="192" spans="1:10" ht="38.25" customHeight="1" x14ac:dyDescent="0.25">
      <c r="A192" s="228"/>
      <c r="B192" s="228"/>
      <c r="C192" s="228"/>
      <c r="D192" s="228"/>
      <c r="E192" s="228" t="s">
        <v>89</v>
      </c>
      <c r="F192" s="273">
        <v>15.8443623</v>
      </c>
      <c r="G192" s="228" t="s">
        <v>90</v>
      </c>
      <c r="H192" s="273">
        <v>18.04</v>
      </c>
      <c r="I192" s="228" t="s">
        <v>91</v>
      </c>
      <c r="J192" s="273">
        <v>33.880000000000003</v>
      </c>
    </row>
    <row r="193" spans="1:10" ht="38.25" customHeight="1" thickBot="1" x14ac:dyDescent="0.3">
      <c r="A193" s="228"/>
      <c r="B193" s="228"/>
      <c r="C193" s="228"/>
      <c r="D193" s="228"/>
      <c r="E193" s="228" t="s">
        <v>92</v>
      </c>
      <c r="F193" s="273">
        <v>8.9600000000000009</v>
      </c>
      <c r="G193" s="228"/>
      <c r="H193" s="492" t="s">
        <v>93</v>
      </c>
      <c r="I193" s="492"/>
      <c r="J193" s="273">
        <v>48.86</v>
      </c>
    </row>
    <row r="194" spans="1:10" ht="15.75" thickTop="1" x14ac:dyDescent="0.25">
      <c r="A194" s="262"/>
      <c r="B194" s="262"/>
      <c r="C194" s="262"/>
      <c r="D194" s="262"/>
      <c r="E194" s="262"/>
      <c r="F194" s="262"/>
      <c r="G194" s="262"/>
      <c r="H194" s="262"/>
      <c r="I194" s="262"/>
      <c r="J194" s="262"/>
    </row>
    <row r="195" spans="1:10" x14ac:dyDescent="0.25">
      <c r="A195" s="230" t="s">
        <v>308</v>
      </c>
      <c r="B195" s="80" t="s">
        <v>4</v>
      </c>
      <c r="C195" s="230" t="s">
        <v>5</v>
      </c>
      <c r="D195" s="230" t="s">
        <v>6</v>
      </c>
      <c r="E195" s="490" t="s">
        <v>28</v>
      </c>
      <c r="F195" s="490"/>
      <c r="G195" s="257" t="s">
        <v>7</v>
      </c>
      <c r="H195" s="80" t="s">
        <v>8</v>
      </c>
      <c r="I195" s="80" t="s">
        <v>9</v>
      </c>
      <c r="J195" s="80" t="s">
        <v>11</v>
      </c>
    </row>
    <row r="196" spans="1:10" ht="25.5" customHeight="1" x14ac:dyDescent="0.25">
      <c r="A196" s="231" t="s">
        <v>82</v>
      </c>
      <c r="B196" s="259" t="s">
        <v>798</v>
      </c>
      <c r="C196" s="231" t="s">
        <v>0</v>
      </c>
      <c r="D196" s="231" t="s">
        <v>799</v>
      </c>
      <c r="E196" s="491" t="s">
        <v>152</v>
      </c>
      <c r="F196" s="491"/>
      <c r="G196" s="258" t="s">
        <v>2</v>
      </c>
      <c r="H196" s="261">
        <v>1</v>
      </c>
      <c r="I196" s="260">
        <v>5.37</v>
      </c>
      <c r="J196" s="260">
        <v>5.37</v>
      </c>
    </row>
    <row r="197" spans="1:10" ht="51" customHeight="1" x14ac:dyDescent="0.25">
      <c r="A197" s="229" t="s">
        <v>83</v>
      </c>
      <c r="B197" s="264" t="s">
        <v>95</v>
      </c>
      <c r="C197" s="229" t="s">
        <v>0</v>
      </c>
      <c r="D197" s="229" t="s">
        <v>96</v>
      </c>
      <c r="E197" s="494" t="s">
        <v>88</v>
      </c>
      <c r="F197" s="494"/>
      <c r="G197" s="263" t="s">
        <v>40</v>
      </c>
      <c r="H197" s="266">
        <v>0.10199999999999999</v>
      </c>
      <c r="I197" s="265">
        <v>23.27</v>
      </c>
      <c r="J197" s="265">
        <v>2.37</v>
      </c>
    </row>
    <row r="198" spans="1:10" ht="25.5" customHeight="1" x14ac:dyDescent="0.25">
      <c r="A198" s="229" t="s">
        <v>83</v>
      </c>
      <c r="B198" s="264" t="s">
        <v>86</v>
      </c>
      <c r="C198" s="229" t="s">
        <v>0</v>
      </c>
      <c r="D198" s="229" t="s">
        <v>87</v>
      </c>
      <c r="E198" s="494" t="s">
        <v>88</v>
      </c>
      <c r="F198" s="494"/>
      <c r="G198" s="263" t="s">
        <v>40</v>
      </c>
      <c r="H198" s="266">
        <v>0.15310000000000001</v>
      </c>
      <c r="I198" s="265">
        <v>18.14</v>
      </c>
      <c r="J198" s="265">
        <v>2.77</v>
      </c>
    </row>
    <row r="199" spans="1:10" ht="25.5" customHeight="1" x14ac:dyDescent="0.25">
      <c r="A199" s="229" t="s">
        <v>83</v>
      </c>
      <c r="B199" s="264" t="s">
        <v>199</v>
      </c>
      <c r="C199" s="229" t="s">
        <v>0</v>
      </c>
      <c r="D199" s="229" t="s">
        <v>200</v>
      </c>
      <c r="E199" s="494" t="s">
        <v>84</v>
      </c>
      <c r="F199" s="494"/>
      <c r="G199" s="263" t="s">
        <v>85</v>
      </c>
      <c r="H199" s="266">
        <v>3.5999999999999999E-3</v>
      </c>
      <c r="I199" s="265">
        <v>35.04</v>
      </c>
      <c r="J199" s="265">
        <v>0.12</v>
      </c>
    </row>
    <row r="200" spans="1:10" ht="25.5" customHeight="1" x14ac:dyDescent="0.25">
      <c r="A200" s="229" t="s">
        <v>83</v>
      </c>
      <c r="B200" s="264" t="s">
        <v>201</v>
      </c>
      <c r="C200" s="229" t="s">
        <v>0</v>
      </c>
      <c r="D200" s="229" t="s">
        <v>202</v>
      </c>
      <c r="E200" s="494" t="s">
        <v>84</v>
      </c>
      <c r="F200" s="494"/>
      <c r="G200" s="263" t="s">
        <v>102</v>
      </c>
      <c r="H200" s="266">
        <v>3.5999999999999999E-3</v>
      </c>
      <c r="I200" s="265">
        <v>31.26</v>
      </c>
      <c r="J200" s="265">
        <v>0.11</v>
      </c>
    </row>
    <row r="201" spans="1:10" ht="25.5" x14ac:dyDescent="0.25">
      <c r="A201" s="228"/>
      <c r="B201" s="228"/>
      <c r="C201" s="228"/>
      <c r="D201" s="228"/>
      <c r="E201" s="228" t="s">
        <v>89</v>
      </c>
      <c r="F201" s="273">
        <v>2.1652714773418138</v>
      </c>
      <c r="G201" s="228" t="s">
        <v>90</v>
      </c>
      <c r="H201" s="273">
        <v>2.46</v>
      </c>
      <c r="I201" s="228" t="s">
        <v>91</v>
      </c>
      <c r="J201" s="273">
        <v>4.63</v>
      </c>
    </row>
    <row r="202" spans="1:10" ht="25.5" customHeight="1" thickBot="1" x14ac:dyDescent="0.3">
      <c r="A202" s="228"/>
      <c r="B202" s="228"/>
      <c r="C202" s="228"/>
      <c r="D202" s="228"/>
      <c r="E202" s="228" t="s">
        <v>92</v>
      </c>
      <c r="F202" s="273">
        <v>1.2</v>
      </c>
      <c r="G202" s="228"/>
      <c r="H202" s="492" t="s">
        <v>93</v>
      </c>
      <c r="I202" s="492"/>
      <c r="J202" s="273">
        <v>6.57</v>
      </c>
    </row>
    <row r="203" spans="1:10" ht="25.5" customHeight="1" thickTop="1" x14ac:dyDescent="0.25">
      <c r="A203" s="262"/>
      <c r="B203" s="262"/>
      <c r="C203" s="262"/>
      <c r="D203" s="262"/>
      <c r="E203" s="262"/>
      <c r="F203" s="262"/>
      <c r="G203" s="262"/>
      <c r="H203" s="262"/>
      <c r="I203" s="262"/>
      <c r="J203" s="262"/>
    </row>
    <row r="204" spans="1:10" x14ac:dyDescent="0.25">
      <c r="A204" s="230" t="s">
        <v>467</v>
      </c>
      <c r="B204" s="80" t="s">
        <v>4</v>
      </c>
      <c r="C204" s="230" t="s">
        <v>5</v>
      </c>
      <c r="D204" s="230" t="s">
        <v>6</v>
      </c>
      <c r="E204" s="490" t="s">
        <v>28</v>
      </c>
      <c r="F204" s="490"/>
      <c r="G204" s="257" t="s">
        <v>7</v>
      </c>
      <c r="H204" s="80" t="s">
        <v>8</v>
      </c>
      <c r="I204" s="80" t="s">
        <v>9</v>
      </c>
      <c r="J204" s="80" t="s">
        <v>11</v>
      </c>
    </row>
    <row r="205" spans="1:10" ht="38.25" x14ac:dyDescent="0.25">
      <c r="A205" s="231" t="s">
        <v>82</v>
      </c>
      <c r="B205" s="259" t="s">
        <v>800</v>
      </c>
      <c r="C205" s="231" t="s">
        <v>105</v>
      </c>
      <c r="D205" s="231" t="s">
        <v>614</v>
      </c>
      <c r="E205" s="491" t="s">
        <v>88</v>
      </c>
      <c r="F205" s="491"/>
      <c r="G205" s="258" t="s">
        <v>2</v>
      </c>
      <c r="H205" s="261">
        <v>1</v>
      </c>
      <c r="I205" s="260">
        <v>86.68</v>
      </c>
      <c r="J205" s="260">
        <v>86.68</v>
      </c>
    </row>
    <row r="206" spans="1:10" ht="25.5" customHeight="1" x14ac:dyDescent="0.25">
      <c r="A206" s="229" t="s">
        <v>83</v>
      </c>
      <c r="B206" s="264" t="s">
        <v>95</v>
      </c>
      <c r="C206" s="229" t="s">
        <v>0</v>
      </c>
      <c r="D206" s="229" t="s">
        <v>96</v>
      </c>
      <c r="E206" s="494" t="s">
        <v>88</v>
      </c>
      <c r="F206" s="494"/>
      <c r="G206" s="263" t="s">
        <v>40</v>
      </c>
      <c r="H206" s="266">
        <v>1.5</v>
      </c>
      <c r="I206" s="265">
        <v>23.27</v>
      </c>
      <c r="J206" s="265">
        <v>34.9</v>
      </c>
    </row>
    <row r="207" spans="1:10" ht="25.5" customHeight="1" x14ac:dyDescent="0.25">
      <c r="A207" s="229" t="s">
        <v>83</v>
      </c>
      <c r="B207" s="264" t="s">
        <v>86</v>
      </c>
      <c r="C207" s="229" t="s">
        <v>0</v>
      </c>
      <c r="D207" s="229" t="s">
        <v>87</v>
      </c>
      <c r="E207" s="494" t="s">
        <v>88</v>
      </c>
      <c r="F207" s="494"/>
      <c r="G207" s="263" t="s">
        <v>40</v>
      </c>
      <c r="H207" s="266">
        <v>1.75</v>
      </c>
      <c r="I207" s="265">
        <v>18.14</v>
      </c>
      <c r="J207" s="265">
        <v>31.74</v>
      </c>
    </row>
    <row r="208" spans="1:10" ht="25.5" customHeight="1" x14ac:dyDescent="0.25">
      <c r="A208" s="232" t="s">
        <v>94</v>
      </c>
      <c r="B208" s="268" t="s">
        <v>42</v>
      </c>
      <c r="C208" s="232" t="s">
        <v>0</v>
      </c>
      <c r="D208" s="232" t="s">
        <v>43</v>
      </c>
      <c r="E208" s="493" t="s">
        <v>37</v>
      </c>
      <c r="F208" s="493"/>
      <c r="G208" s="267" t="s">
        <v>44</v>
      </c>
      <c r="H208" s="270">
        <v>9.89</v>
      </c>
      <c r="I208" s="269">
        <v>0.39</v>
      </c>
      <c r="J208" s="269">
        <v>3.85</v>
      </c>
    </row>
    <row r="209" spans="1:10" ht="51" customHeight="1" x14ac:dyDescent="0.25">
      <c r="A209" s="232" t="s">
        <v>94</v>
      </c>
      <c r="B209" s="268" t="s">
        <v>170</v>
      </c>
      <c r="C209" s="232" t="s">
        <v>0</v>
      </c>
      <c r="D209" s="232" t="s">
        <v>171</v>
      </c>
      <c r="E209" s="493" t="s">
        <v>37</v>
      </c>
      <c r="F209" s="493"/>
      <c r="G209" s="267" t="s">
        <v>1</v>
      </c>
      <c r="H209" s="270">
        <v>4.4900000000000002E-2</v>
      </c>
      <c r="I209" s="269">
        <v>67.59</v>
      </c>
      <c r="J209" s="269">
        <v>3.03</v>
      </c>
    </row>
    <row r="210" spans="1:10" ht="51" customHeight="1" x14ac:dyDescent="0.25">
      <c r="A210" s="232" t="s">
        <v>94</v>
      </c>
      <c r="B210" s="268" t="s">
        <v>678</v>
      </c>
      <c r="C210" s="232" t="s">
        <v>0</v>
      </c>
      <c r="D210" s="232" t="s">
        <v>1343</v>
      </c>
      <c r="E210" s="493" t="s">
        <v>37</v>
      </c>
      <c r="F210" s="493"/>
      <c r="G210" s="267" t="s">
        <v>14</v>
      </c>
      <c r="H210" s="270">
        <v>47</v>
      </c>
      <c r="I210" s="269">
        <v>0.28000000000000003</v>
      </c>
      <c r="J210" s="269">
        <v>13.16</v>
      </c>
    </row>
    <row r="211" spans="1:10" ht="38.25" customHeight="1" x14ac:dyDescent="0.25">
      <c r="A211" s="228"/>
      <c r="B211" s="228"/>
      <c r="C211" s="228"/>
      <c r="D211" s="228"/>
      <c r="E211" s="228" t="s">
        <v>89</v>
      </c>
      <c r="F211" s="273">
        <v>26.955993100000001</v>
      </c>
      <c r="G211" s="228" t="s">
        <v>90</v>
      </c>
      <c r="H211" s="273">
        <v>30.68</v>
      </c>
      <c r="I211" s="228" t="s">
        <v>91</v>
      </c>
      <c r="J211" s="273">
        <v>57.64</v>
      </c>
    </row>
    <row r="212" spans="1:10" ht="38.25" customHeight="1" thickBot="1" x14ac:dyDescent="0.3">
      <c r="A212" s="228"/>
      <c r="B212" s="228"/>
      <c r="C212" s="228"/>
      <c r="D212" s="228"/>
      <c r="E212" s="228" t="s">
        <v>92</v>
      </c>
      <c r="F212" s="273">
        <v>19.47</v>
      </c>
      <c r="G212" s="228"/>
      <c r="H212" s="492" t="s">
        <v>93</v>
      </c>
      <c r="I212" s="492"/>
      <c r="J212" s="273">
        <v>106.15</v>
      </c>
    </row>
    <row r="213" spans="1:10" ht="25.5" customHeight="1" thickTop="1" x14ac:dyDescent="0.25">
      <c r="A213" s="262"/>
      <c r="B213" s="262"/>
      <c r="C213" s="262"/>
      <c r="D213" s="262"/>
      <c r="E213" s="262"/>
      <c r="F213" s="262"/>
      <c r="G213" s="262"/>
      <c r="H213" s="262"/>
      <c r="I213" s="262"/>
      <c r="J213" s="262"/>
    </row>
    <row r="214" spans="1:10" ht="38.25" customHeight="1" x14ac:dyDescent="0.25">
      <c r="A214" s="230" t="s">
        <v>468</v>
      </c>
      <c r="B214" s="80" t="s">
        <v>4</v>
      </c>
      <c r="C214" s="230" t="s">
        <v>5</v>
      </c>
      <c r="D214" s="230" t="s">
        <v>6</v>
      </c>
      <c r="E214" s="490" t="s">
        <v>28</v>
      </c>
      <c r="F214" s="490"/>
      <c r="G214" s="257" t="s">
        <v>7</v>
      </c>
      <c r="H214" s="80" t="s">
        <v>8</v>
      </c>
      <c r="I214" s="80" t="s">
        <v>9</v>
      </c>
      <c r="J214" s="80" t="s">
        <v>11</v>
      </c>
    </row>
    <row r="215" spans="1:10" ht="38.25" customHeight="1" x14ac:dyDescent="0.25">
      <c r="A215" s="231" t="s">
        <v>82</v>
      </c>
      <c r="B215" s="259" t="s">
        <v>801</v>
      </c>
      <c r="C215" s="231" t="s">
        <v>105</v>
      </c>
      <c r="D215" s="231" t="s">
        <v>613</v>
      </c>
      <c r="E215" s="491" t="s">
        <v>88</v>
      </c>
      <c r="F215" s="491"/>
      <c r="G215" s="258" t="s">
        <v>1</v>
      </c>
      <c r="H215" s="261">
        <v>1</v>
      </c>
      <c r="I215" s="260">
        <v>2817.49</v>
      </c>
      <c r="J215" s="260">
        <v>2817.49</v>
      </c>
    </row>
    <row r="216" spans="1:10" ht="38.25" customHeight="1" x14ac:dyDescent="0.25">
      <c r="A216" s="229" t="s">
        <v>83</v>
      </c>
      <c r="B216" s="264" t="s">
        <v>740</v>
      </c>
      <c r="C216" s="229" t="s">
        <v>0</v>
      </c>
      <c r="D216" s="229" t="s">
        <v>1582</v>
      </c>
      <c r="E216" s="494" t="s">
        <v>84</v>
      </c>
      <c r="F216" s="494"/>
      <c r="G216" s="263" t="s">
        <v>85</v>
      </c>
      <c r="H216" s="266">
        <v>0.71399999999999997</v>
      </c>
      <c r="I216" s="265">
        <v>3.01</v>
      </c>
      <c r="J216" s="265">
        <v>2.14</v>
      </c>
    </row>
    <row r="217" spans="1:10" ht="38.25" customHeight="1" x14ac:dyDescent="0.25">
      <c r="A217" s="229" t="s">
        <v>83</v>
      </c>
      <c r="B217" s="264" t="s">
        <v>741</v>
      </c>
      <c r="C217" s="229" t="s">
        <v>0</v>
      </c>
      <c r="D217" s="229" t="s">
        <v>1583</v>
      </c>
      <c r="E217" s="494" t="s">
        <v>84</v>
      </c>
      <c r="F217" s="494"/>
      <c r="G217" s="263" t="s">
        <v>102</v>
      </c>
      <c r="H217" s="266">
        <v>0.71399999999999997</v>
      </c>
      <c r="I217" s="265">
        <v>0.32</v>
      </c>
      <c r="J217" s="265">
        <v>0.22</v>
      </c>
    </row>
    <row r="218" spans="1:10" ht="25.5" customHeight="1" x14ac:dyDescent="0.25">
      <c r="A218" s="229" t="s">
        <v>83</v>
      </c>
      <c r="B218" s="264" t="s">
        <v>95</v>
      </c>
      <c r="C218" s="229" t="s">
        <v>0</v>
      </c>
      <c r="D218" s="229" t="s">
        <v>96</v>
      </c>
      <c r="E218" s="494" t="s">
        <v>88</v>
      </c>
      <c r="F218" s="494"/>
      <c r="G218" s="263" t="s">
        <v>40</v>
      </c>
      <c r="H218" s="266">
        <v>6.3618608999999999</v>
      </c>
      <c r="I218" s="265">
        <v>23.27</v>
      </c>
      <c r="J218" s="265">
        <v>148.04</v>
      </c>
    </row>
    <row r="219" spans="1:10" ht="38.25" customHeight="1" x14ac:dyDescent="0.25">
      <c r="A219" s="229" t="s">
        <v>83</v>
      </c>
      <c r="B219" s="264" t="s">
        <v>86</v>
      </c>
      <c r="C219" s="229" t="s">
        <v>0</v>
      </c>
      <c r="D219" s="229" t="s">
        <v>87</v>
      </c>
      <c r="E219" s="494" t="s">
        <v>88</v>
      </c>
      <c r="F219" s="494"/>
      <c r="G219" s="263" t="s">
        <v>40</v>
      </c>
      <c r="H219" s="266">
        <v>44.957149899999997</v>
      </c>
      <c r="I219" s="265">
        <v>18.14</v>
      </c>
      <c r="J219" s="265">
        <v>815.52</v>
      </c>
    </row>
    <row r="220" spans="1:10" ht="38.25" customHeight="1" x14ac:dyDescent="0.25">
      <c r="A220" s="229" t="s">
        <v>83</v>
      </c>
      <c r="B220" s="264" t="s">
        <v>111</v>
      </c>
      <c r="C220" s="229" t="s">
        <v>0</v>
      </c>
      <c r="D220" s="229" t="s">
        <v>112</v>
      </c>
      <c r="E220" s="494" t="s">
        <v>88</v>
      </c>
      <c r="F220" s="494"/>
      <c r="G220" s="263" t="s">
        <v>40</v>
      </c>
      <c r="H220" s="266">
        <v>20.357954700000001</v>
      </c>
      <c r="I220" s="265">
        <v>22.96</v>
      </c>
      <c r="J220" s="265">
        <v>467.41</v>
      </c>
    </row>
    <row r="221" spans="1:10" ht="25.5" customHeight="1" x14ac:dyDescent="0.25">
      <c r="A221" s="229" t="s">
        <v>83</v>
      </c>
      <c r="B221" s="264" t="s">
        <v>742</v>
      </c>
      <c r="C221" s="229" t="s">
        <v>0</v>
      </c>
      <c r="D221" s="229" t="s">
        <v>743</v>
      </c>
      <c r="E221" s="494" t="s">
        <v>88</v>
      </c>
      <c r="F221" s="494"/>
      <c r="G221" s="263" t="s">
        <v>40</v>
      </c>
      <c r="H221" s="266">
        <v>6.6799539000000001</v>
      </c>
      <c r="I221" s="265">
        <v>19.11</v>
      </c>
      <c r="J221" s="265">
        <v>127.65</v>
      </c>
    </row>
    <row r="222" spans="1:10" ht="25.5" customHeight="1" x14ac:dyDescent="0.25">
      <c r="A222" s="229" t="s">
        <v>83</v>
      </c>
      <c r="B222" s="264" t="s">
        <v>189</v>
      </c>
      <c r="C222" s="229" t="s">
        <v>0</v>
      </c>
      <c r="D222" s="229" t="s">
        <v>190</v>
      </c>
      <c r="E222" s="494" t="s">
        <v>88</v>
      </c>
      <c r="F222" s="494"/>
      <c r="G222" s="263" t="s">
        <v>40</v>
      </c>
      <c r="H222" s="266">
        <v>6.3</v>
      </c>
      <c r="I222" s="265">
        <v>23.05</v>
      </c>
      <c r="J222" s="265">
        <v>145.21</v>
      </c>
    </row>
    <row r="223" spans="1:10" ht="38.25" customHeight="1" x14ac:dyDescent="0.25">
      <c r="A223" s="232" t="s">
        <v>94</v>
      </c>
      <c r="B223" s="268" t="s">
        <v>42</v>
      </c>
      <c r="C223" s="232" t="s">
        <v>0</v>
      </c>
      <c r="D223" s="232" t="s">
        <v>43</v>
      </c>
      <c r="E223" s="493" t="s">
        <v>37</v>
      </c>
      <c r="F223" s="493"/>
      <c r="G223" s="267" t="s">
        <v>44</v>
      </c>
      <c r="H223" s="270">
        <v>360</v>
      </c>
      <c r="I223" s="269">
        <v>0.39</v>
      </c>
      <c r="J223" s="269">
        <v>140.4</v>
      </c>
    </row>
    <row r="224" spans="1:10" ht="38.25" customHeight="1" x14ac:dyDescent="0.25">
      <c r="A224" s="232" t="s">
        <v>94</v>
      </c>
      <c r="B224" s="268" t="s">
        <v>170</v>
      </c>
      <c r="C224" s="232" t="s">
        <v>0</v>
      </c>
      <c r="D224" s="232" t="s">
        <v>171</v>
      </c>
      <c r="E224" s="493" t="s">
        <v>37</v>
      </c>
      <c r="F224" s="493"/>
      <c r="G224" s="267" t="s">
        <v>1</v>
      </c>
      <c r="H224" s="270">
        <v>0.62</v>
      </c>
      <c r="I224" s="269">
        <v>67.59</v>
      </c>
      <c r="J224" s="269">
        <v>41.9</v>
      </c>
    </row>
    <row r="225" spans="1:10" ht="51" customHeight="1" x14ac:dyDescent="0.25">
      <c r="A225" s="232" t="s">
        <v>94</v>
      </c>
      <c r="B225" s="268" t="s">
        <v>477</v>
      </c>
      <c r="C225" s="232" t="s">
        <v>0</v>
      </c>
      <c r="D225" s="232" t="s">
        <v>478</v>
      </c>
      <c r="E225" s="493" t="s">
        <v>37</v>
      </c>
      <c r="F225" s="493"/>
      <c r="G225" s="267" t="s">
        <v>1</v>
      </c>
      <c r="H225" s="270">
        <v>0.79</v>
      </c>
      <c r="I225" s="269">
        <v>58.63</v>
      </c>
      <c r="J225" s="269">
        <v>46.31</v>
      </c>
    </row>
    <row r="226" spans="1:10" ht="51" customHeight="1" x14ac:dyDescent="0.25">
      <c r="A226" s="232" t="s">
        <v>94</v>
      </c>
      <c r="B226" s="268" t="s">
        <v>163</v>
      </c>
      <c r="C226" s="232" t="s">
        <v>0</v>
      </c>
      <c r="D226" s="232" t="s">
        <v>164</v>
      </c>
      <c r="E226" s="493" t="s">
        <v>37</v>
      </c>
      <c r="F226" s="493"/>
      <c r="G226" s="267" t="s">
        <v>44</v>
      </c>
      <c r="H226" s="270">
        <v>1.4</v>
      </c>
      <c r="I226" s="269">
        <v>11.88</v>
      </c>
      <c r="J226" s="269">
        <v>16.63</v>
      </c>
    </row>
    <row r="227" spans="1:10" x14ac:dyDescent="0.25">
      <c r="A227" s="232" t="s">
        <v>94</v>
      </c>
      <c r="B227" s="268" t="s">
        <v>655</v>
      </c>
      <c r="C227" s="232" t="s">
        <v>0</v>
      </c>
      <c r="D227" s="232" t="s">
        <v>656</v>
      </c>
      <c r="E227" s="493" t="s">
        <v>37</v>
      </c>
      <c r="F227" s="493"/>
      <c r="G227" s="267" t="s">
        <v>44</v>
      </c>
      <c r="H227" s="270">
        <v>3</v>
      </c>
      <c r="I227" s="269">
        <v>9.52</v>
      </c>
      <c r="J227" s="269">
        <v>28.56</v>
      </c>
    </row>
    <row r="228" spans="1:10" x14ac:dyDescent="0.25">
      <c r="A228" s="232" t="s">
        <v>94</v>
      </c>
      <c r="B228" s="268" t="s">
        <v>549</v>
      </c>
      <c r="C228" s="232" t="s">
        <v>0</v>
      </c>
      <c r="D228" s="232" t="s">
        <v>550</v>
      </c>
      <c r="E228" s="493" t="s">
        <v>37</v>
      </c>
      <c r="F228" s="493"/>
      <c r="G228" s="267" t="s">
        <v>44</v>
      </c>
      <c r="H228" s="270">
        <v>80.5</v>
      </c>
      <c r="I228" s="269">
        <v>4.57</v>
      </c>
      <c r="J228" s="269">
        <v>367.88</v>
      </c>
    </row>
    <row r="229" spans="1:10" ht="51" customHeight="1" x14ac:dyDescent="0.25">
      <c r="A229" s="232" t="s">
        <v>94</v>
      </c>
      <c r="B229" s="268" t="s">
        <v>642</v>
      </c>
      <c r="C229" s="232" t="s">
        <v>0</v>
      </c>
      <c r="D229" s="232" t="s">
        <v>1182</v>
      </c>
      <c r="E229" s="493" t="s">
        <v>37</v>
      </c>
      <c r="F229" s="493"/>
      <c r="G229" s="267" t="s">
        <v>13</v>
      </c>
      <c r="H229" s="270">
        <v>36.36</v>
      </c>
      <c r="I229" s="269">
        <v>9.56</v>
      </c>
      <c r="J229" s="269">
        <v>347.6</v>
      </c>
    </row>
    <row r="230" spans="1:10" ht="38.25" x14ac:dyDescent="0.25">
      <c r="A230" s="232" t="s">
        <v>94</v>
      </c>
      <c r="B230" s="268" t="s">
        <v>648</v>
      </c>
      <c r="C230" s="232" t="s">
        <v>0</v>
      </c>
      <c r="D230" s="232" t="s">
        <v>1244</v>
      </c>
      <c r="E230" s="493" t="s">
        <v>37</v>
      </c>
      <c r="F230" s="493"/>
      <c r="G230" s="267" t="s">
        <v>13</v>
      </c>
      <c r="H230" s="270">
        <v>23.88</v>
      </c>
      <c r="I230" s="269">
        <v>3.11</v>
      </c>
      <c r="J230" s="269">
        <v>74.260000000000005</v>
      </c>
    </row>
    <row r="231" spans="1:10" ht="25.5" x14ac:dyDescent="0.25">
      <c r="A231" s="232" t="s">
        <v>94</v>
      </c>
      <c r="B231" s="268" t="s">
        <v>649</v>
      </c>
      <c r="C231" s="232" t="s">
        <v>0</v>
      </c>
      <c r="D231" s="232" t="s">
        <v>650</v>
      </c>
      <c r="E231" s="493" t="s">
        <v>37</v>
      </c>
      <c r="F231" s="493"/>
      <c r="G231" s="267" t="s">
        <v>13</v>
      </c>
      <c r="H231" s="270">
        <v>12</v>
      </c>
      <c r="I231" s="269">
        <v>3.98</v>
      </c>
      <c r="J231" s="269">
        <v>47.76</v>
      </c>
    </row>
    <row r="232" spans="1:10" ht="25.5" x14ac:dyDescent="0.25">
      <c r="A232" s="228"/>
      <c r="B232" s="228"/>
      <c r="C232" s="228"/>
      <c r="D232" s="228"/>
      <c r="E232" s="228" t="s">
        <v>89</v>
      </c>
      <c r="F232" s="273">
        <v>687.89692746574383</v>
      </c>
      <c r="G232" s="228" t="s">
        <v>90</v>
      </c>
      <c r="H232" s="273">
        <v>783.03</v>
      </c>
      <c r="I232" s="228" t="s">
        <v>91</v>
      </c>
      <c r="J232" s="273">
        <v>1470.93</v>
      </c>
    </row>
    <row r="233" spans="1:10" ht="26.25" thickBot="1" x14ac:dyDescent="0.3">
      <c r="A233" s="228"/>
      <c r="B233" s="228"/>
      <c r="C233" s="228"/>
      <c r="D233" s="228"/>
      <c r="E233" s="228" t="s">
        <v>92</v>
      </c>
      <c r="F233" s="273">
        <v>633.09</v>
      </c>
      <c r="G233" s="228"/>
      <c r="H233" s="492" t="s">
        <v>93</v>
      </c>
      <c r="I233" s="492"/>
      <c r="J233" s="273">
        <v>3450.58</v>
      </c>
    </row>
    <row r="234" spans="1:10" ht="15.75" thickTop="1" x14ac:dyDescent="0.25">
      <c r="A234" s="262"/>
      <c r="B234" s="262"/>
      <c r="C234" s="262"/>
      <c r="D234" s="262"/>
      <c r="E234" s="262"/>
      <c r="F234" s="262"/>
      <c r="G234" s="262"/>
      <c r="H234" s="262"/>
      <c r="I234" s="262"/>
      <c r="J234" s="262"/>
    </row>
    <row r="235" spans="1:10" ht="25.5" customHeight="1" x14ac:dyDescent="0.25">
      <c r="A235" s="230" t="s">
        <v>469</v>
      </c>
      <c r="B235" s="80" t="s">
        <v>4</v>
      </c>
      <c r="C235" s="230" t="s">
        <v>5</v>
      </c>
      <c r="D235" s="230" t="s">
        <v>6</v>
      </c>
      <c r="E235" s="490" t="s">
        <v>28</v>
      </c>
      <c r="F235" s="490"/>
      <c r="G235" s="257" t="s">
        <v>7</v>
      </c>
      <c r="H235" s="80" t="s">
        <v>8</v>
      </c>
      <c r="I235" s="80" t="s">
        <v>9</v>
      </c>
      <c r="J235" s="80" t="s">
        <v>11</v>
      </c>
    </row>
    <row r="236" spans="1:10" ht="25.5" customHeight="1" x14ac:dyDescent="0.25">
      <c r="A236" s="231" t="s">
        <v>82</v>
      </c>
      <c r="B236" s="259" t="s">
        <v>1661</v>
      </c>
      <c r="C236" s="231" t="s">
        <v>105</v>
      </c>
      <c r="D236" s="231" t="s">
        <v>1662</v>
      </c>
      <c r="E236" s="491" t="s">
        <v>88</v>
      </c>
      <c r="F236" s="491"/>
      <c r="G236" s="258" t="s">
        <v>1</v>
      </c>
      <c r="H236" s="261">
        <v>1</v>
      </c>
      <c r="I236" s="260">
        <v>3158.77</v>
      </c>
      <c r="J236" s="260">
        <v>3158.77</v>
      </c>
    </row>
    <row r="237" spans="1:10" ht="38.25" customHeight="1" x14ac:dyDescent="0.25">
      <c r="A237" s="229" t="s">
        <v>83</v>
      </c>
      <c r="B237" s="264" t="s">
        <v>740</v>
      </c>
      <c r="C237" s="229" t="s">
        <v>0</v>
      </c>
      <c r="D237" s="229" t="s">
        <v>1582</v>
      </c>
      <c r="E237" s="494" t="s">
        <v>84</v>
      </c>
      <c r="F237" s="494"/>
      <c r="G237" s="263" t="s">
        <v>85</v>
      </c>
      <c r="H237" s="266">
        <v>0.71399999999999997</v>
      </c>
      <c r="I237" s="265">
        <v>3.01</v>
      </c>
      <c r="J237" s="265">
        <v>2.14</v>
      </c>
    </row>
    <row r="238" spans="1:10" ht="38.25" customHeight="1" x14ac:dyDescent="0.25">
      <c r="A238" s="229" t="s">
        <v>83</v>
      </c>
      <c r="B238" s="264" t="s">
        <v>741</v>
      </c>
      <c r="C238" s="229" t="s">
        <v>0</v>
      </c>
      <c r="D238" s="229" t="s">
        <v>1583</v>
      </c>
      <c r="E238" s="494" t="s">
        <v>84</v>
      </c>
      <c r="F238" s="494"/>
      <c r="G238" s="263" t="s">
        <v>102</v>
      </c>
      <c r="H238" s="266">
        <v>0.71399999999999997</v>
      </c>
      <c r="I238" s="265">
        <v>0.32</v>
      </c>
      <c r="J238" s="265">
        <v>0.22</v>
      </c>
    </row>
    <row r="239" spans="1:10" ht="51" customHeight="1" x14ac:dyDescent="0.25">
      <c r="A239" s="229" t="s">
        <v>83</v>
      </c>
      <c r="B239" s="264" t="s">
        <v>95</v>
      </c>
      <c r="C239" s="229" t="s">
        <v>0</v>
      </c>
      <c r="D239" s="229" t="s">
        <v>96</v>
      </c>
      <c r="E239" s="494" t="s">
        <v>88</v>
      </c>
      <c r="F239" s="494"/>
      <c r="G239" s="263" t="s">
        <v>40</v>
      </c>
      <c r="H239" s="266">
        <v>6</v>
      </c>
      <c r="I239" s="265">
        <v>23.27</v>
      </c>
      <c r="J239" s="265">
        <v>139.62</v>
      </c>
    </row>
    <row r="240" spans="1:10" ht="51" customHeight="1" x14ac:dyDescent="0.25">
      <c r="A240" s="229" t="s">
        <v>83</v>
      </c>
      <c r="B240" s="264" t="s">
        <v>86</v>
      </c>
      <c r="C240" s="229" t="s">
        <v>0</v>
      </c>
      <c r="D240" s="229" t="s">
        <v>87</v>
      </c>
      <c r="E240" s="494" t="s">
        <v>88</v>
      </c>
      <c r="F240" s="494"/>
      <c r="G240" s="263" t="s">
        <v>40</v>
      </c>
      <c r="H240" s="266">
        <v>46.45</v>
      </c>
      <c r="I240" s="265">
        <v>18.14</v>
      </c>
      <c r="J240" s="265">
        <v>842.6</v>
      </c>
    </row>
    <row r="241" spans="1:10" ht="38.25" customHeight="1" x14ac:dyDescent="0.25">
      <c r="A241" s="229" t="s">
        <v>83</v>
      </c>
      <c r="B241" s="264" t="s">
        <v>111</v>
      </c>
      <c r="C241" s="229" t="s">
        <v>0</v>
      </c>
      <c r="D241" s="229" t="s">
        <v>112</v>
      </c>
      <c r="E241" s="494" t="s">
        <v>88</v>
      </c>
      <c r="F241" s="494"/>
      <c r="G241" s="263" t="s">
        <v>40</v>
      </c>
      <c r="H241" s="266">
        <v>23.2</v>
      </c>
      <c r="I241" s="265">
        <v>22.96</v>
      </c>
      <c r="J241" s="265">
        <v>532.66999999999996</v>
      </c>
    </row>
    <row r="242" spans="1:10" ht="25.5" customHeight="1" x14ac:dyDescent="0.25">
      <c r="A242" s="229" t="s">
        <v>83</v>
      </c>
      <c r="B242" s="264" t="s">
        <v>742</v>
      </c>
      <c r="C242" s="229" t="s">
        <v>0</v>
      </c>
      <c r="D242" s="229" t="s">
        <v>743</v>
      </c>
      <c r="E242" s="494" t="s">
        <v>88</v>
      </c>
      <c r="F242" s="494"/>
      <c r="G242" s="263" t="s">
        <v>40</v>
      </c>
      <c r="H242" s="266">
        <v>7.2</v>
      </c>
      <c r="I242" s="265">
        <v>19.11</v>
      </c>
      <c r="J242" s="265">
        <v>137.59</v>
      </c>
    </row>
    <row r="243" spans="1:10" ht="51" customHeight="1" x14ac:dyDescent="0.25">
      <c r="A243" s="229" t="s">
        <v>83</v>
      </c>
      <c r="B243" s="264" t="s">
        <v>189</v>
      </c>
      <c r="C243" s="229" t="s">
        <v>0</v>
      </c>
      <c r="D243" s="229" t="s">
        <v>190</v>
      </c>
      <c r="E243" s="494" t="s">
        <v>88</v>
      </c>
      <c r="F243" s="494"/>
      <c r="G243" s="263" t="s">
        <v>40</v>
      </c>
      <c r="H243" s="266">
        <v>7.2</v>
      </c>
      <c r="I243" s="265">
        <v>23.05</v>
      </c>
      <c r="J243" s="265">
        <v>165.96</v>
      </c>
    </row>
    <row r="244" spans="1:10" ht="25.5" customHeight="1" x14ac:dyDescent="0.25">
      <c r="A244" s="232" t="s">
        <v>94</v>
      </c>
      <c r="B244" s="268" t="s">
        <v>42</v>
      </c>
      <c r="C244" s="232" t="s">
        <v>0</v>
      </c>
      <c r="D244" s="232" t="s">
        <v>43</v>
      </c>
      <c r="E244" s="493" t="s">
        <v>37</v>
      </c>
      <c r="F244" s="493"/>
      <c r="G244" s="267" t="s">
        <v>44</v>
      </c>
      <c r="H244" s="270">
        <v>360</v>
      </c>
      <c r="I244" s="269">
        <v>0.39</v>
      </c>
      <c r="J244" s="269">
        <v>140.4</v>
      </c>
    </row>
    <row r="245" spans="1:10" ht="25.5" customHeight="1" x14ac:dyDescent="0.25">
      <c r="A245" s="232" t="s">
        <v>94</v>
      </c>
      <c r="B245" s="268" t="s">
        <v>170</v>
      </c>
      <c r="C245" s="232" t="s">
        <v>0</v>
      </c>
      <c r="D245" s="232" t="s">
        <v>171</v>
      </c>
      <c r="E245" s="493" t="s">
        <v>37</v>
      </c>
      <c r="F245" s="493"/>
      <c r="G245" s="267" t="s">
        <v>1</v>
      </c>
      <c r="H245" s="270">
        <v>0.62</v>
      </c>
      <c r="I245" s="269">
        <v>67.59</v>
      </c>
      <c r="J245" s="269">
        <v>41.9</v>
      </c>
    </row>
    <row r="246" spans="1:10" ht="25.5" customHeight="1" x14ac:dyDescent="0.25">
      <c r="A246" s="232" t="s">
        <v>94</v>
      </c>
      <c r="B246" s="268" t="s">
        <v>477</v>
      </c>
      <c r="C246" s="232" t="s">
        <v>0</v>
      </c>
      <c r="D246" s="232" t="s">
        <v>478</v>
      </c>
      <c r="E246" s="493" t="s">
        <v>37</v>
      </c>
      <c r="F246" s="493"/>
      <c r="G246" s="267" t="s">
        <v>1</v>
      </c>
      <c r="H246" s="270">
        <v>0.79</v>
      </c>
      <c r="I246" s="269">
        <v>58.63</v>
      </c>
      <c r="J246" s="269">
        <v>46.31</v>
      </c>
    </row>
    <row r="247" spans="1:10" ht="25.5" x14ac:dyDescent="0.25">
      <c r="A247" s="232" t="s">
        <v>94</v>
      </c>
      <c r="B247" s="268" t="s">
        <v>163</v>
      </c>
      <c r="C247" s="232" t="s">
        <v>0</v>
      </c>
      <c r="D247" s="232" t="s">
        <v>164</v>
      </c>
      <c r="E247" s="493" t="s">
        <v>37</v>
      </c>
      <c r="F247" s="493"/>
      <c r="G247" s="267" t="s">
        <v>44</v>
      </c>
      <c r="H247" s="270">
        <v>1.6</v>
      </c>
      <c r="I247" s="269">
        <v>11.88</v>
      </c>
      <c r="J247" s="269">
        <v>19</v>
      </c>
    </row>
    <row r="248" spans="1:10" x14ac:dyDescent="0.25">
      <c r="A248" s="232" t="s">
        <v>94</v>
      </c>
      <c r="B248" s="268" t="s">
        <v>655</v>
      </c>
      <c r="C248" s="232" t="s">
        <v>0</v>
      </c>
      <c r="D248" s="232" t="s">
        <v>656</v>
      </c>
      <c r="E248" s="493" t="s">
        <v>37</v>
      </c>
      <c r="F248" s="493"/>
      <c r="G248" s="267" t="s">
        <v>44</v>
      </c>
      <c r="H248" s="270">
        <v>4.3499999999999996</v>
      </c>
      <c r="I248" s="269">
        <v>9.52</v>
      </c>
      <c r="J248" s="269">
        <v>41.41</v>
      </c>
    </row>
    <row r="249" spans="1:10" x14ac:dyDescent="0.25">
      <c r="A249" s="232" t="s">
        <v>94</v>
      </c>
      <c r="B249" s="268" t="s">
        <v>549</v>
      </c>
      <c r="C249" s="232" t="s">
        <v>0</v>
      </c>
      <c r="D249" s="232" t="s">
        <v>550</v>
      </c>
      <c r="E249" s="493" t="s">
        <v>37</v>
      </c>
      <c r="F249" s="493"/>
      <c r="G249" s="267" t="s">
        <v>44</v>
      </c>
      <c r="H249" s="270">
        <v>92</v>
      </c>
      <c r="I249" s="269">
        <v>4.57</v>
      </c>
      <c r="J249" s="269">
        <v>420.44</v>
      </c>
    </row>
    <row r="250" spans="1:10" ht="25.5" customHeight="1" x14ac:dyDescent="0.25">
      <c r="A250" s="232" t="s">
        <v>94</v>
      </c>
      <c r="B250" s="268" t="s">
        <v>642</v>
      </c>
      <c r="C250" s="232" t="s">
        <v>0</v>
      </c>
      <c r="D250" s="232" t="s">
        <v>1182</v>
      </c>
      <c r="E250" s="493" t="s">
        <v>37</v>
      </c>
      <c r="F250" s="493"/>
      <c r="G250" s="267" t="s">
        <v>13</v>
      </c>
      <c r="H250" s="270">
        <v>50.32</v>
      </c>
      <c r="I250" s="269">
        <v>9.56</v>
      </c>
      <c r="J250" s="269">
        <v>481.05</v>
      </c>
    </row>
    <row r="251" spans="1:10" ht="25.5" customHeight="1" x14ac:dyDescent="0.25">
      <c r="A251" s="232" t="s">
        <v>94</v>
      </c>
      <c r="B251" s="268" t="s">
        <v>648</v>
      </c>
      <c r="C251" s="232" t="s">
        <v>0</v>
      </c>
      <c r="D251" s="232" t="s">
        <v>1244</v>
      </c>
      <c r="E251" s="493" t="s">
        <v>37</v>
      </c>
      <c r="F251" s="493"/>
      <c r="G251" s="267" t="s">
        <v>13</v>
      </c>
      <c r="H251" s="270">
        <v>28.86</v>
      </c>
      <c r="I251" s="269">
        <v>3.11</v>
      </c>
      <c r="J251" s="269">
        <v>89.75</v>
      </c>
    </row>
    <row r="252" spans="1:10" ht="25.5" x14ac:dyDescent="0.25">
      <c r="A252" s="232" t="s">
        <v>94</v>
      </c>
      <c r="B252" s="268" t="s">
        <v>649</v>
      </c>
      <c r="C252" s="232" t="s">
        <v>0</v>
      </c>
      <c r="D252" s="232" t="s">
        <v>650</v>
      </c>
      <c r="E252" s="493" t="s">
        <v>37</v>
      </c>
      <c r="F252" s="493"/>
      <c r="G252" s="267" t="s">
        <v>13</v>
      </c>
      <c r="H252" s="270">
        <v>14.5</v>
      </c>
      <c r="I252" s="269">
        <v>3.98</v>
      </c>
      <c r="J252" s="269">
        <v>57.71</v>
      </c>
    </row>
    <row r="253" spans="1:10" ht="25.5" x14ac:dyDescent="0.25">
      <c r="A253" s="228"/>
      <c r="B253" s="228"/>
      <c r="C253" s="228"/>
      <c r="D253" s="228"/>
      <c r="E253" s="228" t="s">
        <v>89</v>
      </c>
      <c r="F253" s="273">
        <v>734.5695178412758</v>
      </c>
      <c r="G253" s="228" t="s">
        <v>90</v>
      </c>
      <c r="H253" s="273">
        <v>836.16</v>
      </c>
      <c r="I253" s="228" t="s">
        <v>91</v>
      </c>
      <c r="J253" s="273">
        <v>1570.73</v>
      </c>
    </row>
    <row r="254" spans="1:10" ht="26.25" thickBot="1" x14ac:dyDescent="0.3">
      <c r="A254" s="228"/>
      <c r="B254" s="228"/>
      <c r="C254" s="228"/>
      <c r="D254" s="228"/>
      <c r="E254" s="228" t="s">
        <v>92</v>
      </c>
      <c r="F254" s="273">
        <v>709.77</v>
      </c>
      <c r="G254" s="228"/>
      <c r="H254" s="492" t="s">
        <v>93</v>
      </c>
      <c r="I254" s="492"/>
      <c r="J254" s="273">
        <v>3868.54</v>
      </c>
    </row>
    <row r="255" spans="1:10" ht="15.75" thickTop="1" x14ac:dyDescent="0.25">
      <c r="A255" s="262"/>
      <c r="B255" s="262"/>
      <c r="C255" s="262"/>
      <c r="D255" s="262"/>
      <c r="E255" s="262"/>
      <c r="F255" s="262"/>
      <c r="G255" s="262"/>
      <c r="H255" s="262"/>
      <c r="I255" s="262"/>
      <c r="J255" s="262"/>
    </row>
    <row r="256" spans="1:10" x14ac:dyDescent="0.25">
      <c r="A256" s="230" t="s">
        <v>470</v>
      </c>
      <c r="B256" s="80" t="s">
        <v>4</v>
      </c>
      <c r="C256" s="230" t="s">
        <v>5</v>
      </c>
      <c r="D256" s="230" t="s">
        <v>6</v>
      </c>
      <c r="E256" s="490" t="s">
        <v>28</v>
      </c>
      <c r="F256" s="490"/>
      <c r="G256" s="257" t="s">
        <v>7</v>
      </c>
      <c r="H256" s="80" t="s">
        <v>8</v>
      </c>
      <c r="I256" s="80" t="s">
        <v>9</v>
      </c>
      <c r="J256" s="80" t="s">
        <v>11</v>
      </c>
    </row>
    <row r="257" spans="1:10" ht="38.25" x14ac:dyDescent="0.25">
      <c r="A257" s="231" t="s">
        <v>82</v>
      </c>
      <c r="B257" s="259" t="s">
        <v>802</v>
      </c>
      <c r="C257" s="231" t="s">
        <v>105</v>
      </c>
      <c r="D257" s="231" t="s">
        <v>615</v>
      </c>
      <c r="E257" s="491" t="s">
        <v>88</v>
      </c>
      <c r="F257" s="491"/>
      <c r="G257" s="258" t="s">
        <v>1</v>
      </c>
      <c r="H257" s="261">
        <v>1</v>
      </c>
      <c r="I257" s="260">
        <v>2744.66</v>
      </c>
      <c r="J257" s="260">
        <v>2744.66</v>
      </c>
    </row>
    <row r="258" spans="1:10" ht="38.25" customHeight="1" x14ac:dyDescent="0.25">
      <c r="A258" s="229" t="s">
        <v>83</v>
      </c>
      <c r="B258" s="264" t="s">
        <v>740</v>
      </c>
      <c r="C258" s="229" t="s">
        <v>0</v>
      </c>
      <c r="D258" s="229" t="s">
        <v>1582</v>
      </c>
      <c r="E258" s="494" t="s">
        <v>84</v>
      </c>
      <c r="F258" s="494"/>
      <c r="G258" s="263" t="s">
        <v>85</v>
      </c>
      <c r="H258" s="266">
        <v>0.71399999999999997</v>
      </c>
      <c r="I258" s="265">
        <v>3.01</v>
      </c>
      <c r="J258" s="265">
        <v>2.14</v>
      </c>
    </row>
    <row r="259" spans="1:10" ht="25.5" customHeight="1" x14ac:dyDescent="0.25">
      <c r="A259" s="229" t="s">
        <v>83</v>
      </c>
      <c r="B259" s="264" t="s">
        <v>741</v>
      </c>
      <c r="C259" s="229" t="s">
        <v>0</v>
      </c>
      <c r="D259" s="229" t="s">
        <v>1583</v>
      </c>
      <c r="E259" s="494" t="s">
        <v>84</v>
      </c>
      <c r="F259" s="494"/>
      <c r="G259" s="263" t="s">
        <v>102</v>
      </c>
      <c r="H259" s="266">
        <v>0.71399999999999997</v>
      </c>
      <c r="I259" s="265">
        <v>0.32</v>
      </c>
      <c r="J259" s="265">
        <v>0.22</v>
      </c>
    </row>
    <row r="260" spans="1:10" ht="25.5" customHeight="1" x14ac:dyDescent="0.25">
      <c r="A260" s="229" t="s">
        <v>83</v>
      </c>
      <c r="B260" s="264" t="s">
        <v>95</v>
      </c>
      <c r="C260" s="229" t="s">
        <v>0</v>
      </c>
      <c r="D260" s="229" t="s">
        <v>96</v>
      </c>
      <c r="E260" s="494" t="s">
        <v>88</v>
      </c>
      <c r="F260" s="494"/>
      <c r="G260" s="263" t="s">
        <v>40</v>
      </c>
      <c r="H260" s="266">
        <v>6</v>
      </c>
      <c r="I260" s="265">
        <v>23.27</v>
      </c>
      <c r="J260" s="265">
        <v>139.62</v>
      </c>
    </row>
    <row r="261" spans="1:10" ht="25.5" customHeight="1" x14ac:dyDescent="0.25">
      <c r="A261" s="229" t="s">
        <v>83</v>
      </c>
      <c r="B261" s="264" t="s">
        <v>86</v>
      </c>
      <c r="C261" s="229" t="s">
        <v>0</v>
      </c>
      <c r="D261" s="229" t="s">
        <v>87</v>
      </c>
      <c r="E261" s="494" t="s">
        <v>88</v>
      </c>
      <c r="F261" s="494"/>
      <c r="G261" s="263" t="s">
        <v>40</v>
      </c>
      <c r="H261" s="266">
        <v>40.64</v>
      </c>
      <c r="I261" s="265">
        <v>18.14</v>
      </c>
      <c r="J261" s="265">
        <v>737.2</v>
      </c>
    </row>
    <row r="262" spans="1:10" ht="38.25" customHeight="1" x14ac:dyDescent="0.25">
      <c r="A262" s="229" t="s">
        <v>83</v>
      </c>
      <c r="B262" s="264" t="s">
        <v>111</v>
      </c>
      <c r="C262" s="229" t="s">
        <v>0</v>
      </c>
      <c r="D262" s="229" t="s">
        <v>112</v>
      </c>
      <c r="E262" s="494" t="s">
        <v>88</v>
      </c>
      <c r="F262" s="494"/>
      <c r="G262" s="263" t="s">
        <v>40</v>
      </c>
      <c r="H262" s="266">
        <v>19.04</v>
      </c>
      <c r="I262" s="265">
        <v>22.96</v>
      </c>
      <c r="J262" s="265">
        <v>437.15</v>
      </c>
    </row>
    <row r="263" spans="1:10" ht="25.5" customHeight="1" x14ac:dyDescent="0.25">
      <c r="A263" s="229" t="s">
        <v>83</v>
      </c>
      <c r="B263" s="264" t="s">
        <v>742</v>
      </c>
      <c r="C263" s="229" t="s">
        <v>0</v>
      </c>
      <c r="D263" s="229" t="s">
        <v>743</v>
      </c>
      <c r="E263" s="494" t="s">
        <v>88</v>
      </c>
      <c r="F263" s="494"/>
      <c r="G263" s="263" t="s">
        <v>40</v>
      </c>
      <c r="H263" s="266">
        <v>6.3</v>
      </c>
      <c r="I263" s="265">
        <v>19.11</v>
      </c>
      <c r="J263" s="265">
        <v>120.39</v>
      </c>
    </row>
    <row r="264" spans="1:10" ht="25.5" customHeight="1" x14ac:dyDescent="0.25">
      <c r="A264" s="229" t="s">
        <v>83</v>
      </c>
      <c r="B264" s="264" t="s">
        <v>189</v>
      </c>
      <c r="C264" s="229" t="s">
        <v>0</v>
      </c>
      <c r="D264" s="229" t="s">
        <v>190</v>
      </c>
      <c r="E264" s="494" t="s">
        <v>88</v>
      </c>
      <c r="F264" s="494"/>
      <c r="G264" s="263" t="s">
        <v>40</v>
      </c>
      <c r="H264" s="266">
        <v>6.3</v>
      </c>
      <c r="I264" s="265">
        <v>23.05</v>
      </c>
      <c r="J264" s="265">
        <v>145.21</v>
      </c>
    </row>
    <row r="265" spans="1:10" ht="25.5" customHeight="1" x14ac:dyDescent="0.25">
      <c r="A265" s="232" t="s">
        <v>94</v>
      </c>
      <c r="B265" s="268" t="s">
        <v>42</v>
      </c>
      <c r="C265" s="232" t="s">
        <v>0</v>
      </c>
      <c r="D265" s="232" t="s">
        <v>43</v>
      </c>
      <c r="E265" s="493" t="s">
        <v>37</v>
      </c>
      <c r="F265" s="493"/>
      <c r="G265" s="267" t="s">
        <v>44</v>
      </c>
      <c r="H265" s="270">
        <v>360</v>
      </c>
      <c r="I265" s="269">
        <v>0.39</v>
      </c>
      <c r="J265" s="269">
        <v>140.4</v>
      </c>
    </row>
    <row r="266" spans="1:10" ht="25.5" customHeight="1" x14ac:dyDescent="0.25">
      <c r="A266" s="232" t="s">
        <v>94</v>
      </c>
      <c r="B266" s="268" t="s">
        <v>170</v>
      </c>
      <c r="C266" s="232" t="s">
        <v>0</v>
      </c>
      <c r="D266" s="232" t="s">
        <v>171</v>
      </c>
      <c r="E266" s="493" t="s">
        <v>37</v>
      </c>
      <c r="F266" s="493"/>
      <c r="G266" s="267" t="s">
        <v>1</v>
      </c>
      <c r="H266" s="270">
        <v>0.62</v>
      </c>
      <c r="I266" s="269">
        <v>67.59</v>
      </c>
      <c r="J266" s="269">
        <v>41.9</v>
      </c>
    </row>
    <row r="267" spans="1:10" ht="25.5" customHeight="1" x14ac:dyDescent="0.25">
      <c r="A267" s="232" t="s">
        <v>94</v>
      </c>
      <c r="B267" s="268" t="s">
        <v>477</v>
      </c>
      <c r="C267" s="232" t="s">
        <v>0</v>
      </c>
      <c r="D267" s="232" t="s">
        <v>478</v>
      </c>
      <c r="E267" s="493" t="s">
        <v>37</v>
      </c>
      <c r="F267" s="493"/>
      <c r="G267" s="267" t="s">
        <v>1</v>
      </c>
      <c r="H267" s="270">
        <v>0.79</v>
      </c>
      <c r="I267" s="269">
        <v>58.63</v>
      </c>
      <c r="J267" s="269">
        <v>46.31</v>
      </c>
    </row>
    <row r="268" spans="1:10" ht="25.5" x14ac:dyDescent="0.25">
      <c r="A268" s="232" t="s">
        <v>94</v>
      </c>
      <c r="B268" s="268" t="s">
        <v>163</v>
      </c>
      <c r="C268" s="232" t="s">
        <v>0</v>
      </c>
      <c r="D268" s="232" t="s">
        <v>164</v>
      </c>
      <c r="E268" s="493" t="s">
        <v>37</v>
      </c>
      <c r="F268" s="493"/>
      <c r="G268" s="267" t="s">
        <v>44</v>
      </c>
      <c r="H268" s="270">
        <v>1.4</v>
      </c>
      <c r="I268" s="269">
        <v>11.88</v>
      </c>
      <c r="J268" s="269">
        <v>16.63</v>
      </c>
    </row>
    <row r="269" spans="1:10" x14ac:dyDescent="0.25">
      <c r="A269" s="232" t="s">
        <v>94</v>
      </c>
      <c r="B269" s="268" t="s">
        <v>655</v>
      </c>
      <c r="C269" s="232" t="s">
        <v>0</v>
      </c>
      <c r="D269" s="232" t="s">
        <v>656</v>
      </c>
      <c r="E269" s="493" t="s">
        <v>37</v>
      </c>
      <c r="F269" s="493"/>
      <c r="G269" s="267" t="s">
        <v>44</v>
      </c>
      <c r="H269" s="270">
        <v>2.8</v>
      </c>
      <c r="I269" s="269">
        <v>9.52</v>
      </c>
      <c r="J269" s="269">
        <v>26.65</v>
      </c>
    </row>
    <row r="270" spans="1:10" x14ac:dyDescent="0.25">
      <c r="A270" s="232" t="s">
        <v>94</v>
      </c>
      <c r="B270" s="268" t="s">
        <v>549</v>
      </c>
      <c r="C270" s="232" t="s">
        <v>0</v>
      </c>
      <c r="D270" s="232" t="s">
        <v>550</v>
      </c>
      <c r="E270" s="493" t="s">
        <v>37</v>
      </c>
      <c r="F270" s="493"/>
      <c r="G270" s="267" t="s">
        <v>44</v>
      </c>
      <c r="H270" s="270">
        <v>80.5</v>
      </c>
      <c r="I270" s="269">
        <v>4.57</v>
      </c>
      <c r="J270" s="269">
        <v>367.88</v>
      </c>
    </row>
    <row r="271" spans="1:10" ht="38.25" x14ac:dyDescent="0.25">
      <c r="A271" s="232" t="s">
        <v>94</v>
      </c>
      <c r="B271" s="268" t="s">
        <v>642</v>
      </c>
      <c r="C271" s="232" t="s">
        <v>0</v>
      </c>
      <c r="D271" s="232" t="s">
        <v>1182</v>
      </c>
      <c r="E271" s="493" t="s">
        <v>37</v>
      </c>
      <c r="F271" s="493"/>
      <c r="G271" s="267" t="s">
        <v>13</v>
      </c>
      <c r="H271" s="270">
        <v>33.94</v>
      </c>
      <c r="I271" s="269">
        <v>9.56</v>
      </c>
      <c r="J271" s="269">
        <v>324.45999999999998</v>
      </c>
    </row>
    <row r="272" spans="1:10" ht="38.25" x14ac:dyDescent="0.25">
      <c r="A272" s="232" t="s">
        <v>94</v>
      </c>
      <c r="B272" s="268" t="s">
        <v>648</v>
      </c>
      <c r="C272" s="232" t="s">
        <v>0</v>
      </c>
      <c r="D272" s="232" t="s">
        <v>1244</v>
      </c>
      <c r="E272" s="493" t="s">
        <v>37</v>
      </c>
      <c r="F272" s="493"/>
      <c r="G272" s="267" t="s">
        <v>13</v>
      </c>
      <c r="H272" s="270">
        <v>20.83</v>
      </c>
      <c r="I272" s="269">
        <v>3.11</v>
      </c>
      <c r="J272" s="269">
        <v>64.78</v>
      </c>
    </row>
    <row r="273" spans="1:10" ht="25.5" x14ac:dyDescent="0.25">
      <c r="A273" s="232" t="s">
        <v>94</v>
      </c>
      <c r="B273" s="268" t="s">
        <v>649</v>
      </c>
      <c r="C273" s="232" t="s">
        <v>0</v>
      </c>
      <c r="D273" s="232" t="s">
        <v>650</v>
      </c>
      <c r="E273" s="493" t="s">
        <v>37</v>
      </c>
      <c r="F273" s="493"/>
      <c r="G273" s="267" t="s">
        <v>13</v>
      </c>
      <c r="H273" s="270">
        <v>33.6</v>
      </c>
      <c r="I273" s="269">
        <v>3.98</v>
      </c>
      <c r="J273" s="269">
        <v>133.72</v>
      </c>
    </row>
    <row r="274" spans="1:10" ht="63.75" customHeight="1" x14ac:dyDescent="0.25">
      <c r="A274" s="228"/>
      <c r="B274" s="228"/>
      <c r="C274" s="228"/>
      <c r="D274" s="228"/>
      <c r="E274" s="228" t="s">
        <v>89</v>
      </c>
      <c r="F274" s="273">
        <v>637.96941495580597</v>
      </c>
      <c r="G274" s="228" t="s">
        <v>90</v>
      </c>
      <c r="H274" s="273">
        <v>726.2</v>
      </c>
      <c r="I274" s="228" t="s">
        <v>91</v>
      </c>
      <c r="J274" s="273">
        <v>1364.17</v>
      </c>
    </row>
    <row r="275" spans="1:10" ht="25.5" customHeight="1" thickBot="1" x14ac:dyDescent="0.3">
      <c r="A275" s="228"/>
      <c r="B275" s="228"/>
      <c r="C275" s="228"/>
      <c r="D275" s="228"/>
      <c r="E275" s="228" t="s">
        <v>92</v>
      </c>
      <c r="F275" s="273">
        <v>616.72</v>
      </c>
      <c r="G275" s="228"/>
      <c r="H275" s="492" t="s">
        <v>93</v>
      </c>
      <c r="I275" s="492"/>
      <c r="J275" s="273">
        <v>3361.38</v>
      </c>
    </row>
    <row r="276" spans="1:10" ht="25.5" customHeight="1" thickTop="1" x14ac:dyDescent="0.25">
      <c r="A276" s="262"/>
      <c r="B276" s="262"/>
      <c r="C276" s="262"/>
      <c r="D276" s="262"/>
      <c r="E276" s="262"/>
      <c r="F276" s="262"/>
      <c r="G276" s="262"/>
      <c r="H276" s="262"/>
      <c r="I276" s="262"/>
      <c r="J276" s="262"/>
    </row>
    <row r="277" spans="1:10" ht="25.5" customHeight="1" x14ac:dyDescent="0.25">
      <c r="A277" s="230" t="s">
        <v>471</v>
      </c>
      <c r="B277" s="80" t="s">
        <v>4</v>
      </c>
      <c r="C277" s="230" t="s">
        <v>5</v>
      </c>
      <c r="D277" s="230" t="s">
        <v>6</v>
      </c>
      <c r="E277" s="490" t="s">
        <v>28</v>
      </c>
      <c r="F277" s="490"/>
      <c r="G277" s="257" t="s">
        <v>7</v>
      </c>
      <c r="H277" s="80" t="s">
        <v>8</v>
      </c>
      <c r="I277" s="80" t="s">
        <v>9</v>
      </c>
      <c r="J277" s="80" t="s">
        <v>11</v>
      </c>
    </row>
    <row r="278" spans="1:10" ht="25.5" customHeight="1" x14ac:dyDescent="0.25">
      <c r="A278" s="231" t="s">
        <v>82</v>
      </c>
      <c r="B278" s="259" t="s">
        <v>803</v>
      </c>
      <c r="C278" s="231" t="s">
        <v>0</v>
      </c>
      <c r="D278" s="231" t="s">
        <v>804</v>
      </c>
      <c r="E278" s="491" t="s">
        <v>98</v>
      </c>
      <c r="F278" s="491"/>
      <c r="G278" s="258" t="s">
        <v>2</v>
      </c>
      <c r="H278" s="261">
        <v>1</v>
      </c>
      <c r="I278" s="260">
        <v>13.02</v>
      </c>
      <c r="J278" s="260">
        <v>13.02</v>
      </c>
    </row>
    <row r="279" spans="1:10" ht="25.5" customHeight="1" x14ac:dyDescent="0.25">
      <c r="A279" s="229" t="s">
        <v>83</v>
      </c>
      <c r="B279" s="264" t="s">
        <v>95</v>
      </c>
      <c r="C279" s="229" t="s">
        <v>0</v>
      </c>
      <c r="D279" s="229" t="s">
        <v>96</v>
      </c>
      <c r="E279" s="494" t="s">
        <v>88</v>
      </c>
      <c r="F279" s="494"/>
      <c r="G279" s="263" t="s">
        <v>40</v>
      </c>
      <c r="H279" s="266">
        <v>0.16309999999999999</v>
      </c>
      <c r="I279" s="265">
        <v>23.27</v>
      </c>
      <c r="J279" s="265">
        <v>3.79</v>
      </c>
    </row>
    <row r="280" spans="1:10" ht="25.5" customHeight="1" x14ac:dyDescent="0.25">
      <c r="A280" s="229" t="s">
        <v>83</v>
      </c>
      <c r="B280" s="264" t="s">
        <v>86</v>
      </c>
      <c r="C280" s="229" t="s">
        <v>0</v>
      </c>
      <c r="D280" s="229" t="s">
        <v>87</v>
      </c>
      <c r="E280" s="494" t="s">
        <v>88</v>
      </c>
      <c r="F280" s="494"/>
      <c r="G280" s="263" t="s">
        <v>40</v>
      </c>
      <c r="H280" s="266">
        <v>4.4400000000000002E-2</v>
      </c>
      <c r="I280" s="265">
        <v>18.14</v>
      </c>
      <c r="J280" s="265">
        <v>0.8</v>
      </c>
    </row>
    <row r="281" spans="1:10" ht="25.5" customHeight="1" x14ac:dyDescent="0.25">
      <c r="A281" s="229" t="s">
        <v>83</v>
      </c>
      <c r="B281" s="264" t="s">
        <v>197</v>
      </c>
      <c r="C281" s="229" t="s">
        <v>0</v>
      </c>
      <c r="D281" s="229" t="s">
        <v>198</v>
      </c>
      <c r="E281" s="494" t="s">
        <v>98</v>
      </c>
      <c r="F281" s="494"/>
      <c r="G281" s="263" t="s">
        <v>1</v>
      </c>
      <c r="H281" s="266">
        <v>3.39E-2</v>
      </c>
      <c r="I281" s="265">
        <v>248.86</v>
      </c>
      <c r="J281" s="265">
        <v>8.43</v>
      </c>
    </row>
    <row r="282" spans="1:10" ht="25.5" customHeight="1" x14ac:dyDescent="0.25">
      <c r="A282" s="228"/>
      <c r="B282" s="228"/>
      <c r="C282" s="228"/>
      <c r="D282" s="228"/>
      <c r="E282" s="228" t="s">
        <v>89</v>
      </c>
      <c r="F282" s="273">
        <v>2.8994996024879578</v>
      </c>
      <c r="G282" s="228" t="s">
        <v>90</v>
      </c>
      <c r="H282" s="273">
        <v>3.3</v>
      </c>
      <c r="I282" s="228" t="s">
        <v>91</v>
      </c>
      <c r="J282" s="273">
        <v>6.2</v>
      </c>
    </row>
    <row r="283" spans="1:10" ht="25.5" customHeight="1" thickBot="1" x14ac:dyDescent="0.3">
      <c r="A283" s="228"/>
      <c r="B283" s="228"/>
      <c r="C283" s="228"/>
      <c r="D283" s="228"/>
      <c r="E283" s="228" t="s">
        <v>92</v>
      </c>
      <c r="F283" s="273">
        <v>2.92</v>
      </c>
      <c r="G283" s="228"/>
      <c r="H283" s="492" t="s">
        <v>93</v>
      </c>
      <c r="I283" s="492"/>
      <c r="J283" s="273">
        <v>15.94</v>
      </c>
    </row>
    <row r="284" spans="1:10" ht="38.25" customHeight="1" thickTop="1" x14ac:dyDescent="0.25">
      <c r="A284" s="262"/>
      <c r="B284" s="262"/>
      <c r="C284" s="262"/>
      <c r="D284" s="262"/>
      <c r="E284" s="262"/>
      <c r="F284" s="262"/>
      <c r="G284" s="262"/>
      <c r="H284" s="262"/>
      <c r="I284" s="262"/>
      <c r="J284" s="262"/>
    </row>
    <row r="285" spans="1:10" ht="25.5" customHeight="1" x14ac:dyDescent="0.25">
      <c r="A285" s="230" t="s">
        <v>472</v>
      </c>
      <c r="B285" s="80" t="s">
        <v>4</v>
      </c>
      <c r="C285" s="230" t="s">
        <v>5</v>
      </c>
      <c r="D285" s="230" t="s">
        <v>6</v>
      </c>
      <c r="E285" s="490" t="s">
        <v>28</v>
      </c>
      <c r="F285" s="490"/>
      <c r="G285" s="257" t="s">
        <v>7</v>
      </c>
      <c r="H285" s="80" t="s">
        <v>8</v>
      </c>
      <c r="I285" s="80" t="s">
        <v>9</v>
      </c>
      <c r="J285" s="80" t="s">
        <v>11</v>
      </c>
    </row>
    <row r="286" spans="1:10" ht="25.5" customHeight="1" x14ac:dyDescent="0.25">
      <c r="A286" s="231" t="s">
        <v>82</v>
      </c>
      <c r="B286" s="259" t="s">
        <v>805</v>
      </c>
      <c r="C286" s="231" t="s">
        <v>0</v>
      </c>
      <c r="D286" s="231" t="s">
        <v>806</v>
      </c>
      <c r="E286" s="491" t="s">
        <v>98</v>
      </c>
      <c r="F286" s="491"/>
      <c r="G286" s="258" t="s">
        <v>13</v>
      </c>
      <c r="H286" s="261">
        <v>1</v>
      </c>
      <c r="I286" s="260">
        <v>18.77</v>
      </c>
      <c r="J286" s="260">
        <v>18.77</v>
      </c>
    </row>
    <row r="287" spans="1:10" ht="51" x14ac:dyDescent="0.25">
      <c r="A287" s="229" t="s">
        <v>83</v>
      </c>
      <c r="B287" s="264" t="s">
        <v>1584</v>
      </c>
      <c r="C287" s="229" t="s">
        <v>0</v>
      </c>
      <c r="D287" s="229" t="s">
        <v>1585</v>
      </c>
      <c r="E287" s="494" t="s">
        <v>88</v>
      </c>
      <c r="F287" s="494"/>
      <c r="G287" s="263" t="s">
        <v>1</v>
      </c>
      <c r="H287" s="266">
        <v>1.9E-3</v>
      </c>
      <c r="I287" s="265">
        <v>396.01</v>
      </c>
      <c r="J287" s="265">
        <v>0.75</v>
      </c>
    </row>
    <row r="288" spans="1:10" ht="25.5" customHeight="1" x14ac:dyDescent="0.25">
      <c r="A288" s="229" t="s">
        <v>83</v>
      </c>
      <c r="B288" s="264" t="s">
        <v>95</v>
      </c>
      <c r="C288" s="229" t="s">
        <v>0</v>
      </c>
      <c r="D288" s="229" t="s">
        <v>96</v>
      </c>
      <c r="E288" s="494" t="s">
        <v>88</v>
      </c>
      <c r="F288" s="494"/>
      <c r="G288" s="263" t="s">
        <v>40</v>
      </c>
      <c r="H288" s="266">
        <v>5.6000000000000001E-2</v>
      </c>
      <c r="I288" s="265">
        <v>23.27</v>
      </c>
      <c r="J288" s="265">
        <v>1.3</v>
      </c>
    </row>
    <row r="289" spans="1:10" ht="25.5" customHeight="1" x14ac:dyDescent="0.25">
      <c r="A289" s="229" t="s">
        <v>83</v>
      </c>
      <c r="B289" s="264" t="s">
        <v>86</v>
      </c>
      <c r="C289" s="229" t="s">
        <v>0</v>
      </c>
      <c r="D289" s="229" t="s">
        <v>87</v>
      </c>
      <c r="E289" s="494" t="s">
        <v>88</v>
      </c>
      <c r="F289" s="494"/>
      <c r="G289" s="263" t="s">
        <v>40</v>
      </c>
      <c r="H289" s="266">
        <v>8.8999999999999996E-2</v>
      </c>
      <c r="I289" s="265">
        <v>18.14</v>
      </c>
      <c r="J289" s="265">
        <v>1.61</v>
      </c>
    </row>
    <row r="290" spans="1:10" ht="25.5" customHeight="1" x14ac:dyDescent="0.25">
      <c r="A290" s="229" t="s">
        <v>83</v>
      </c>
      <c r="B290" s="264" t="s">
        <v>592</v>
      </c>
      <c r="C290" s="229" t="s">
        <v>0</v>
      </c>
      <c r="D290" s="229" t="s">
        <v>593</v>
      </c>
      <c r="E290" s="494" t="s">
        <v>98</v>
      </c>
      <c r="F290" s="494"/>
      <c r="G290" s="263" t="s">
        <v>2</v>
      </c>
      <c r="H290" s="266">
        <v>4.2000000000000003E-2</v>
      </c>
      <c r="I290" s="265">
        <v>115.35</v>
      </c>
      <c r="J290" s="265">
        <v>4.84</v>
      </c>
    </row>
    <row r="291" spans="1:10" ht="25.5" customHeight="1" x14ac:dyDescent="0.25">
      <c r="A291" s="229" t="s">
        <v>83</v>
      </c>
      <c r="B291" s="264" t="s">
        <v>1586</v>
      </c>
      <c r="C291" s="229" t="s">
        <v>0</v>
      </c>
      <c r="D291" s="229" t="s">
        <v>1587</v>
      </c>
      <c r="E291" s="494" t="s">
        <v>98</v>
      </c>
      <c r="F291" s="494"/>
      <c r="G291" s="263" t="s">
        <v>44</v>
      </c>
      <c r="H291" s="266">
        <v>0.49</v>
      </c>
      <c r="I291" s="265">
        <v>6.74</v>
      </c>
      <c r="J291" s="265">
        <v>3.3</v>
      </c>
    </row>
    <row r="292" spans="1:10" ht="25.5" customHeight="1" x14ac:dyDescent="0.25">
      <c r="A292" s="229" t="s">
        <v>83</v>
      </c>
      <c r="B292" s="264" t="s">
        <v>1588</v>
      </c>
      <c r="C292" s="229" t="s">
        <v>0</v>
      </c>
      <c r="D292" s="229" t="s">
        <v>1589</v>
      </c>
      <c r="E292" s="494" t="s">
        <v>98</v>
      </c>
      <c r="F292" s="494"/>
      <c r="G292" s="263" t="s">
        <v>1</v>
      </c>
      <c r="H292" s="266">
        <v>2.1000000000000001E-2</v>
      </c>
      <c r="I292" s="265">
        <v>299.94</v>
      </c>
      <c r="J292" s="265">
        <v>6.29</v>
      </c>
    </row>
    <row r="293" spans="1:10" ht="25.5" customHeight="1" x14ac:dyDescent="0.25">
      <c r="A293" s="232" t="s">
        <v>94</v>
      </c>
      <c r="B293" s="268" t="s">
        <v>177</v>
      </c>
      <c r="C293" s="232" t="s">
        <v>0</v>
      </c>
      <c r="D293" s="232" t="s">
        <v>178</v>
      </c>
      <c r="E293" s="493" t="s">
        <v>37</v>
      </c>
      <c r="F293" s="493"/>
      <c r="G293" s="267" t="s">
        <v>57</v>
      </c>
      <c r="H293" s="270">
        <v>6.0000000000000001E-3</v>
      </c>
      <c r="I293" s="269">
        <v>4.34</v>
      </c>
      <c r="J293" s="269">
        <v>0.02</v>
      </c>
    </row>
    <row r="294" spans="1:10" ht="25.5" customHeight="1" x14ac:dyDescent="0.25">
      <c r="A294" s="232" t="s">
        <v>94</v>
      </c>
      <c r="B294" s="268" t="s">
        <v>167</v>
      </c>
      <c r="C294" s="232" t="s">
        <v>0</v>
      </c>
      <c r="D294" s="232" t="s">
        <v>168</v>
      </c>
      <c r="E294" s="493" t="s">
        <v>37</v>
      </c>
      <c r="F294" s="493"/>
      <c r="G294" s="267" t="s">
        <v>14</v>
      </c>
      <c r="H294" s="270">
        <v>6</v>
      </c>
      <c r="I294" s="269">
        <v>0.11</v>
      </c>
      <c r="J294" s="269">
        <v>0.66</v>
      </c>
    </row>
    <row r="295" spans="1:10" ht="25.5" customHeight="1" x14ac:dyDescent="0.25">
      <c r="A295" s="228"/>
      <c r="B295" s="228"/>
      <c r="C295" s="228"/>
      <c r="D295" s="228"/>
      <c r="E295" s="228" t="s">
        <v>89</v>
      </c>
      <c r="F295" s="273">
        <v>2.7124351120048638</v>
      </c>
      <c r="G295" s="228" t="s">
        <v>90</v>
      </c>
      <c r="H295" s="273">
        <v>3.09</v>
      </c>
      <c r="I295" s="228" t="s">
        <v>91</v>
      </c>
      <c r="J295" s="273">
        <v>5.8</v>
      </c>
    </row>
    <row r="296" spans="1:10" ht="25.5" customHeight="1" thickBot="1" x14ac:dyDescent="0.3">
      <c r="A296" s="228"/>
      <c r="B296" s="228"/>
      <c r="C296" s="228"/>
      <c r="D296" s="228"/>
      <c r="E296" s="228" t="s">
        <v>92</v>
      </c>
      <c r="F296" s="273">
        <v>4.21</v>
      </c>
      <c r="G296" s="228"/>
      <c r="H296" s="492" t="s">
        <v>93</v>
      </c>
      <c r="I296" s="492"/>
      <c r="J296" s="273">
        <v>22.98</v>
      </c>
    </row>
    <row r="297" spans="1:10" ht="25.5" customHeight="1" thickTop="1" x14ac:dyDescent="0.25">
      <c r="A297" s="262"/>
      <c r="B297" s="262"/>
      <c r="C297" s="262"/>
      <c r="D297" s="262"/>
      <c r="E297" s="262"/>
      <c r="F297" s="262"/>
      <c r="G297" s="262"/>
      <c r="H297" s="262"/>
      <c r="I297" s="262"/>
      <c r="J297" s="262"/>
    </row>
    <row r="298" spans="1:10" ht="25.5" customHeight="1" x14ac:dyDescent="0.25">
      <c r="A298" s="230" t="s">
        <v>612</v>
      </c>
      <c r="B298" s="80" t="s">
        <v>4</v>
      </c>
      <c r="C298" s="230" t="s">
        <v>5</v>
      </c>
      <c r="D298" s="230" t="s">
        <v>6</v>
      </c>
      <c r="E298" s="490" t="s">
        <v>28</v>
      </c>
      <c r="F298" s="490"/>
      <c r="G298" s="257" t="s">
        <v>7</v>
      </c>
      <c r="H298" s="80" t="s">
        <v>8</v>
      </c>
      <c r="I298" s="80" t="s">
        <v>9</v>
      </c>
      <c r="J298" s="80" t="s">
        <v>11</v>
      </c>
    </row>
    <row r="299" spans="1:10" ht="25.5" customHeight="1" x14ac:dyDescent="0.25">
      <c r="A299" s="231" t="s">
        <v>82</v>
      </c>
      <c r="B299" s="259" t="s">
        <v>616</v>
      </c>
      <c r="C299" s="231" t="s">
        <v>0</v>
      </c>
      <c r="D299" s="231" t="s">
        <v>617</v>
      </c>
      <c r="E299" s="491" t="s">
        <v>98</v>
      </c>
      <c r="F299" s="491"/>
      <c r="G299" s="258" t="s">
        <v>13</v>
      </c>
      <c r="H299" s="261">
        <v>1</v>
      </c>
      <c r="I299" s="260">
        <v>44.98</v>
      </c>
      <c r="J299" s="260">
        <v>44.98</v>
      </c>
    </row>
    <row r="300" spans="1:10" ht="25.5" customHeight="1" x14ac:dyDescent="0.25">
      <c r="A300" s="229" t="s">
        <v>83</v>
      </c>
      <c r="B300" s="264" t="s">
        <v>95</v>
      </c>
      <c r="C300" s="229" t="s">
        <v>0</v>
      </c>
      <c r="D300" s="229" t="s">
        <v>96</v>
      </c>
      <c r="E300" s="494" t="s">
        <v>88</v>
      </c>
      <c r="F300" s="494"/>
      <c r="G300" s="263" t="s">
        <v>40</v>
      </c>
      <c r="H300" s="266">
        <v>0.36</v>
      </c>
      <c r="I300" s="265">
        <v>23.27</v>
      </c>
      <c r="J300" s="265">
        <v>8.3699999999999992</v>
      </c>
    </row>
    <row r="301" spans="1:10" ht="51" customHeight="1" x14ac:dyDescent="0.25">
      <c r="A301" s="229" t="s">
        <v>83</v>
      </c>
      <c r="B301" s="264" t="s">
        <v>86</v>
      </c>
      <c r="C301" s="229" t="s">
        <v>0</v>
      </c>
      <c r="D301" s="229" t="s">
        <v>87</v>
      </c>
      <c r="E301" s="494" t="s">
        <v>88</v>
      </c>
      <c r="F301" s="494"/>
      <c r="G301" s="263" t="s">
        <v>40</v>
      </c>
      <c r="H301" s="266">
        <v>0.18</v>
      </c>
      <c r="I301" s="265">
        <v>18.14</v>
      </c>
      <c r="J301" s="265">
        <v>3.26</v>
      </c>
    </row>
    <row r="302" spans="1:10" ht="38.25" customHeight="1" x14ac:dyDescent="0.25">
      <c r="A302" s="229" t="s">
        <v>83</v>
      </c>
      <c r="B302" s="264" t="s">
        <v>592</v>
      </c>
      <c r="C302" s="229" t="s">
        <v>0</v>
      </c>
      <c r="D302" s="229" t="s">
        <v>593</v>
      </c>
      <c r="E302" s="494" t="s">
        <v>98</v>
      </c>
      <c r="F302" s="494"/>
      <c r="G302" s="263" t="s">
        <v>2</v>
      </c>
      <c r="H302" s="266">
        <v>0.2</v>
      </c>
      <c r="I302" s="265">
        <v>115.35</v>
      </c>
      <c r="J302" s="265">
        <v>23.07</v>
      </c>
    </row>
    <row r="303" spans="1:10" ht="25.5" customHeight="1" x14ac:dyDescent="0.25">
      <c r="A303" s="229" t="s">
        <v>83</v>
      </c>
      <c r="B303" s="264" t="s">
        <v>443</v>
      </c>
      <c r="C303" s="229" t="s">
        <v>0</v>
      </c>
      <c r="D303" s="229" t="s">
        <v>444</v>
      </c>
      <c r="E303" s="494" t="s">
        <v>98</v>
      </c>
      <c r="F303" s="494"/>
      <c r="G303" s="263" t="s">
        <v>44</v>
      </c>
      <c r="H303" s="266">
        <v>0.79</v>
      </c>
      <c r="I303" s="265">
        <v>6.61</v>
      </c>
      <c r="J303" s="265">
        <v>5.22</v>
      </c>
    </row>
    <row r="304" spans="1:10" ht="25.5" customHeight="1" x14ac:dyDescent="0.25">
      <c r="A304" s="229" t="s">
        <v>83</v>
      </c>
      <c r="B304" s="264" t="s">
        <v>432</v>
      </c>
      <c r="C304" s="229" t="s">
        <v>0</v>
      </c>
      <c r="D304" s="229" t="s">
        <v>433</v>
      </c>
      <c r="E304" s="494" t="s">
        <v>98</v>
      </c>
      <c r="F304" s="494"/>
      <c r="G304" s="263" t="s">
        <v>1</v>
      </c>
      <c r="H304" s="266">
        <v>1.54E-2</v>
      </c>
      <c r="I304" s="265">
        <v>285.18</v>
      </c>
      <c r="J304" s="265">
        <v>4.3899999999999997</v>
      </c>
    </row>
    <row r="305" spans="1:10" ht="25.5" customHeight="1" x14ac:dyDescent="0.25">
      <c r="A305" s="232" t="s">
        <v>94</v>
      </c>
      <c r="B305" s="268" t="s">
        <v>177</v>
      </c>
      <c r="C305" s="232" t="s">
        <v>0</v>
      </c>
      <c r="D305" s="232" t="s">
        <v>178</v>
      </c>
      <c r="E305" s="493" t="s">
        <v>37</v>
      </c>
      <c r="F305" s="493"/>
      <c r="G305" s="267" t="s">
        <v>57</v>
      </c>
      <c r="H305" s="270">
        <v>3.5000000000000001E-3</v>
      </c>
      <c r="I305" s="269">
        <v>4.34</v>
      </c>
      <c r="J305" s="269">
        <v>0.01</v>
      </c>
    </row>
    <row r="306" spans="1:10" ht="25.5" customHeight="1" x14ac:dyDescent="0.25">
      <c r="A306" s="232" t="s">
        <v>94</v>
      </c>
      <c r="B306" s="268" t="s">
        <v>167</v>
      </c>
      <c r="C306" s="232" t="s">
        <v>0</v>
      </c>
      <c r="D306" s="232" t="s">
        <v>168</v>
      </c>
      <c r="E306" s="493" t="s">
        <v>37</v>
      </c>
      <c r="F306" s="493"/>
      <c r="G306" s="267" t="s">
        <v>14</v>
      </c>
      <c r="H306" s="270">
        <v>6</v>
      </c>
      <c r="I306" s="269">
        <v>0.11</v>
      </c>
      <c r="J306" s="269">
        <v>0.66</v>
      </c>
    </row>
    <row r="307" spans="1:10" ht="38.25" customHeight="1" x14ac:dyDescent="0.25">
      <c r="A307" s="228"/>
      <c r="B307" s="228"/>
      <c r="C307" s="228"/>
      <c r="D307" s="228"/>
      <c r="E307" s="228" t="s">
        <v>89</v>
      </c>
      <c r="F307" s="273">
        <v>7.8286489267174861</v>
      </c>
      <c r="G307" s="228" t="s">
        <v>90</v>
      </c>
      <c r="H307" s="273">
        <v>8.91</v>
      </c>
      <c r="I307" s="228" t="s">
        <v>91</v>
      </c>
      <c r="J307" s="273">
        <v>16.739999999999998</v>
      </c>
    </row>
    <row r="308" spans="1:10" ht="26.25" thickBot="1" x14ac:dyDescent="0.3">
      <c r="A308" s="228"/>
      <c r="B308" s="228"/>
      <c r="C308" s="228"/>
      <c r="D308" s="228"/>
      <c r="E308" s="228" t="s">
        <v>92</v>
      </c>
      <c r="F308" s="273">
        <v>10.1</v>
      </c>
      <c r="G308" s="228"/>
      <c r="H308" s="492" t="s">
        <v>93</v>
      </c>
      <c r="I308" s="492"/>
      <c r="J308" s="273">
        <v>55.08</v>
      </c>
    </row>
    <row r="309" spans="1:10" ht="15.75" thickTop="1" x14ac:dyDescent="0.25">
      <c r="A309" s="262"/>
      <c r="B309" s="262"/>
      <c r="C309" s="262"/>
      <c r="D309" s="262"/>
      <c r="E309" s="262"/>
      <c r="F309" s="262"/>
      <c r="G309" s="262"/>
      <c r="H309" s="262"/>
      <c r="I309" s="262"/>
      <c r="J309" s="262"/>
    </row>
    <row r="310" spans="1:10" x14ac:dyDescent="0.25">
      <c r="A310" s="230" t="s">
        <v>807</v>
      </c>
      <c r="B310" s="80" t="s">
        <v>4</v>
      </c>
      <c r="C310" s="230" t="s">
        <v>5</v>
      </c>
      <c r="D310" s="230" t="s">
        <v>6</v>
      </c>
      <c r="E310" s="490" t="s">
        <v>28</v>
      </c>
      <c r="F310" s="490"/>
      <c r="G310" s="257" t="s">
        <v>7</v>
      </c>
      <c r="H310" s="80" t="s">
        <v>8</v>
      </c>
      <c r="I310" s="80" t="s">
        <v>9</v>
      </c>
      <c r="J310" s="80" t="s">
        <v>11</v>
      </c>
    </row>
    <row r="311" spans="1:10" ht="25.5" customHeight="1" x14ac:dyDescent="0.25">
      <c r="A311" s="231" t="s">
        <v>82</v>
      </c>
      <c r="B311" s="259" t="s">
        <v>809</v>
      </c>
      <c r="C311" s="231" t="s">
        <v>0</v>
      </c>
      <c r="D311" s="231" t="s">
        <v>810</v>
      </c>
      <c r="E311" s="491" t="s">
        <v>152</v>
      </c>
      <c r="F311" s="491"/>
      <c r="G311" s="258" t="s">
        <v>1</v>
      </c>
      <c r="H311" s="261">
        <v>1</v>
      </c>
      <c r="I311" s="260">
        <v>22.15</v>
      </c>
      <c r="J311" s="260">
        <v>22.15</v>
      </c>
    </row>
    <row r="312" spans="1:10" ht="25.5" customHeight="1" x14ac:dyDescent="0.25">
      <c r="A312" s="229" t="s">
        <v>83</v>
      </c>
      <c r="B312" s="264" t="s">
        <v>734</v>
      </c>
      <c r="C312" s="229" t="s">
        <v>0</v>
      </c>
      <c r="D312" s="229" t="s">
        <v>735</v>
      </c>
      <c r="E312" s="494" t="s">
        <v>84</v>
      </c>
      <c r="F312" s="494"/>
      <c r="G312" s="263" t="s">
        <v>85</v>
      </c>
      <c r="H312" s="266">
        <v>5.4000000000000003E-3</v>
      </c>
      <c r="I312" s="265">
        <v>185.95</v>
      </c>
      <c r="J312" s="265">
        <v>1</v>
      </c>
    </row>
    <row r="313" spans="1:10" ht="51" customHeight="1" x14ac:dyDescent="0.25">
      <c r="A313" s="229" t="s">
        <v>83</v>
      </c>
      <c r="B313" s="264" t="s">
        <v>736</v>
      </c>
      <c r="C313" s="229" t="s">
        <v>0</v>
      </c>
      <c r="D313" s="229" t="s">
        <v>737</v>
      </c>
      <c r="E313" s="494" t="s">
        <v>84</v>
      </c>
      <c r="F313" s="494"/>
      <c r="G313" s="263" t="s">
        <v>102</v>
      </c>
      <c r="H313" s="266">
        <v>5.9999999999999995E-4</v>
      </c>
      <c r="I313" s="265">
        <v>48.83</v>
      </c>
      <c r="J313" s="265">
        <v>0.02</v>
      </c>
    </row>
    <row r="314" spans="1:10" ht="25.5" customHeight="1" x14ac:dyDescent="0.25">
      <c r="A314" s="229" t="s">
        <v>83</v>
      </c>
      <c r="B314" s="264" t="s">
        <v>86</v>
      </c>
      <c r="C314" s="229" t="s">
        <v>0</v>
      </c>
      <c r="D314" s="229" t="s">
        <v>87</v>
      </c>
      <c r="E314" s="494" t="s">
        <v>88</v>
      </c>
      <c r="F314" s="494"/>
      <c r="G314" s="263" t="s">
        <v>40</v>
      </c>
      <c r="H314" s="266">
        <v>0.78659999999999997</v>
      </c>
      <c r="I314" s="265">
        <v>18.14</v>
      </c>
      <c r="J314" s="265">
        <v>14.26</v>
      </c>
    </row>
    <row r="315" spans="1:10" ht="51" customHeight="1" x14ac:dyDescent="0.25">
      <c r="A315" s="229" t="s">
        <v>83</v>
      </c>
      <c r="B315" s="264" t="s">
        <v>199</v>
      </c>
      <c r="C315" s="229" t="s">
        <v>0</v>
      </c>
      <c r="D315" s="229" t="s">
        <v>200</v>
      </c>
      <c r="E315" s="494" t="s">
        <v>84</v>
      </c>
      <c r="F315" s="494"/>
      <c r="G315" s="263" t="s">
        <v>85</v>
      </c>
      <c r="H315" s="266">
        <v>0.19620000000000001</v>
      </c>
      <c r="I315" s="265">
        <v>35.04</v>
      </c>
      <c r="J315" s="265">
        <v>6.87</v>
      </c>
    </row>
    <row r="316" spans="1:10" ht="51" customHeight="1" x14ac:dyDescent="0.25">
      <c r="A316" s="228"/>
      <c r="B316" s="228"/>
      <c r="C316" s="228"/>
      <c r="D316" s="228"/>
      <c r="E316" s="228" t="s">
        <v>89</v>
      </c>
      <c r="F316" s="273">
        <v>8.3337230510218401</v>
      </c>
      <c r="G316" s="228" t="s">
        <v>90</v>
      </c>
      <c r="H316" s="273">
        <v>9.49</v>
      </c>
      <c r="I316" s="228" t="s">
        <v>91</v>
      </c>
      <c r="J316" s="273">
        <v>17.82</v>
      </c>
    </row>
    <row r="317" spans="1:10" ht="25.5" customHeight="1" thickBot="1" x14ac:dyDescent="0.3">
      <c r="A317" s="228"/>
      <c r="B317" s="228"/>
      <c r="C317" s="228"/>
      <c r="D317" s="228"/>
      <c r="E317" s="228" t="s">
        <v>92</v>
      </c>
      <c r="F317" s="273">
        <v>4.97</v>
      </c>
      <c r="G317" s="228"/>
      <c r="H317" s="492" t="s">
        <v>93</v>
      </c>
      <c r="I317" s="492"/>
      <c r="J317" s="273">
        <v>27.12</v>
      </c>
    </row>
    <row r="318" spans="1:10" ht="38.25" customHeight="1" thickTop="1" x14ac:dyDescent="0.25">
      <c r="A318" s="262"/>
      <c r="B318" s="262"/>
      <c r="C318" s="262"/>
      <c r="D318" s="262"/>
      <c r="E318" s="262"/>
      <c r="F318" s="262"/>
      <c r="G318" s="262"/>
      <c r="H318" s="262"/>
      <c r="I318" s="262"/>
      <c r="J318" s="262"/>
    </row>
    <row r="319" spans="1:10" x14ac:dyDescent="0.25">
      <c r="A319" s="230" t="s">
        <v>808</v>
      </c>
      <c r="B319" s="80" t="s">
        <v>4</v>
      </c>
      <c r="C319" s="230" t="s">
        <v>5</v>
      </c>
      <c r="D319" s="230" t="s">
        <v>6</v>
      </c>
      <c r="E319" s="490" t="s">
        <v>28</v>
      </c>
      <c r="F319" s="490"/>
      <c r="G319" s="257" t="s">
        <v>7</v>
      </c>
      <c r="H319" s="80" t="s">
        <v>8</v>
      </c>
      <c r="I319" s="80" t="s">
        <v>9</v>
      </c>
      <c r="J319" s="80" t="s">
        <v>11</v>
      </c>
    </row>
    <row r="320" spans="1:10" ht="38.25" x14ac:dyDescent="0.25">
      <c r="A320" s="231" t="s">
        <v>82</v>
      </c>
      <c r="B320" s="259" t="s">
        <v>811</v>
      </c>
      <c r="C320" s="231" t="s">
        <v>0</v>
      </c>
      <c r="D320" s="231" t="s">
        <v>812</v>
      </c>
      <c r="E320" s="491" t="s">
        <v>215</v>
      </c>
      <c r="F320" s="491"/>
      <c r="G320" s="258" t="s">
        <v>1</v>
      </c>
      <c r="H320" s="261">
        <v>1</v>
      </c>
      <c r="I320" s="260">
        <v>68.86</v>
      </c>
      <c r="J320" s="260">
        <v>68.86</v>
      </c>
    </row>
    <row r="321" spans="1:10" ht="63.75" customHeight="1" x14ac:dyDescent="0.25">
      <c r="A321" s="229" t="s">
        <v>83</v>
      </c>
      <c r="B321" s="264" t="s">
        <v>1590</v>
      </c>
      <c r="C321" s="229" t="s">
        <v>0</v>
      </c>
      <c r="D321" s="229" t="s">
        <v>1591</v>
      </c>
      <c r="E321" s="494" t="s">
        <v>84</v>
      </c>
      <c r="F321" s="494"/>
      <c r="G321" s="263" t="s">
        <v>85</v>
      </c>
      <c r="H321" s="266">
        <v>4.8000000000000001E-2</v>
      </c>
      <c r="I321" s="265">
        <v>102.89</v>
      </c>
      <c r="J321" s="265">
        <v>4.93</v>
      </c>
    </row>
    <row r="322" spans="1:10" ht="63.75" customHeight="1" x14ac:dyDescent="0.25">
      <c r="A322" s="229" t="s">
        <v>83</v>
      </c>
      <c r="B322" s="264" t="s">
        <v>1592</v>
      </c>
      <c r="C322" s="229" t="s">
        <v>0</v>
      </c>
      <c r="D322" s="229" t="s">
        <v>1593</v>
      </c>
      <c r="E322" s="494" t="s">
        <v>84</v>
      </c>
      <c r="F322" s="494"/>
      <c r="G322" s="263" t="s">
        <v>102</v>
      </c>
      <c r="H322" s="266">
        <v>8.5300000000000001E-2</v>
      </c>
      <c r="I322" s="265">
        <v>54.81</v>
      </c>
      <c r="J322" s="265">
        <v>4.67</v>
      </c>
    </row>
    <row r="323" spans="1:10" ht="38.25" customHeight="1" x14ac:dyDescent="0.25">
      <c r="A323" s="229" t="s">
        <v>83</v>
      </c>
      <c r="B323" s="264" t="s">
        <v>1594</v>
      </c>
      <c r="C323" s="229" t="s">
        <v>0</v>
      </c>
      <c r="D323" s="229" t="s">
        <v>1595</v>
      </c>
      <c r="E323" s="494" t="s">
        <v>84</v>
      </c>
      <c r="F323" s="494"/>
      <c r="G323" s="263" t="s">
        <v>85</v>
      </c>
      <c r="H323" s="266">
        <v>1.54E-2</v>
      </c>
      <c r="I323" s="265">
        <v>110.41</v>
      </c>
      <c r="J323" s="265">
        <v>1.7</v>
      </c>
    </row>
    <row r="324" spans="1:10" ht="63.75" customHeight="1" x14ac:dyDescent="0.25">
      <c r="A324" s="229" t="s">
        <v>83</v>
      </c>
      <c r="B324" s="264" t="s">
        <v>1596</v>
      </c>
      <c r="C324" s="229" t="s">
        <v>0</v>
      </c>
      <c r="D324" s="229" t="s">
        <v>1597</v>
      </c>
      <c r="E324" s="494" t="s">
        <v>84</v>
      </c>
      <c r="F324" s="494"/>
      <c r="G324" s="263" t="s">
        <v>102</v>
      </c>
      <c r="H324" s="266">
        <v>0.1179</v>
      </c>
      <c r="I324" s="265">
        <v>59.58</v>
      </c>
      <c r="J324" s="265">
        <v>7.02</v>
      </c>
    </row>
    <row r="325" spans="1:10" ht="63.75" customHeight="1" x14ac:dyDescent="0.25">
      <c r="A325" s="229" t="s">
        <v>83</v>
      </c>
      <c r="B325" s="264" t="s">
        <v>86</v>
      </c>
      <c r="C325" s="229" t="s">
        <v>0</v>
      </c>
      <c r="D325" s="229" t="s">
        <v>87</v>
      </c>
      <c r="E325" s="494" t="s">
        <v>88</v>
      </c>
      <c r="F325" s="494"/>
      <c r="G325" s="263" t="s">
        <v>40</v>
      </c>
      <c r="H325" s="266">
        <v>0.1333</v>
      </c>
      <c r="I325" s="265">
        <v>18.14</v>
      </c>
      <c r="J325" s="265">
        <v>2.41</v>
      </c>
    </row>
    <row r="326" spans="1:10" ht="25.5" customHeight="1" x14ac:dyDescent="0.25">
      <c r="A326" s="232" t="s">
        <v>94</v>
      </c>
      <c r="B326" s="268" t="s">
        <v>66</v>
      </c>
      <c r="C326" s="232" t="s">
        <v>0</v>
      </c>
      <c r="D326" s="232" t="s">
        <v>67</v>
      </c>
      <c r="E326" s="493" t="s">
        <v>37</v>
      </c>
      <c r="F326" s="493"/>
      <c r="G326" s="267" t="s">
        <v>1</v>
      </c>
      <c r="H326" s="270">
        <v>0.82520000000000004</v>
      </c>
      <c r="I326" s="269">
        <v>58.33</v>
      </c>
      <c r="J326" s="269">
        <v>48.13</v>
      </c>
    </row>
    <row r="327" spans="1:10" ht="25.5" customHeight="1" x14ac:dyDescent="0.25">
      <c r="A327" s="228"/>
      <c r="B327" s="228"/>
      <c r="C327" s="228"/>
      <c r="D327" s="228"/>
      <c r="E327" s="228" t="s">
        <v>89</v>
      </c>
      <c r="F327" s="273">
        <v>4.7794977318430529</v>
      </c>
      <c r="G327" s="228" t="s">
        <v>90</v>
      </c>
      <c r="H327" s="273">
        <v>5.44</v>
      </c>
      <c r="I327" s="228" t="s">
        <v>91</v>
      </c>
      <c r="J327" s="273">
        <v>10.220000000000001</v>
      </c>
    </row>
    <row r="328" spans="1:10" ht="25.5" customHeight="1" thickBot="1" x14ac:dyDescent="0.3">
      <c r="A328" s="228"/>
      <c r="B328" s="228"/>
      <c r="C328" s="228"/>
      <c r="D328" s="228"/>
      <c r="E328" s="228" t="s">
        <v>92</v>
      </c>
      <c r="F328" s="273">
        <v>15.47</v>
      </c>
      <c r="G328" s="228"/>
      <c r="H328" s="492" t="s">
        <v>93</v>
      </c>
      <c r="I328" s="492"/>
      <c r="J328" s="273">
        <v>84.33</v>
      </c>
    </row>
    <row r="329" spans="1:10" ht="15.75" thickTop="1" x14ac:dyDescent="0.25">
      <c r="A329" s="262"/>
      <c r="B329" s="262"/>
      <c r="C329" s="262"/>
      <c r="D329" s="262"/>
      <c r="E329" s="262"/>
      <c r="F329" s="262"/>
      <c r="G329" s="262"/>
      <c r="H329" s="262"/>
      <c r="I329" s="262"/>
      <c r="J329" s="262"/>
    </row>
    <row r="330" spans="1:10" x14ac:dyDescent="0.25">
      <c r="A330" s="230" t="s">
        <v>203</v>
      </c>
      <c r="B330" s="80" t="s">
        <v>4</v>
      </c>
      <c r="C330" s="230" t="s">
        <v>5</v>
      </c>
      <c r="D330" s="230" t="s">
        <v>6</v>
      </c>
      <c r="E330" s="490" t="s">
        <v>28</v>
      </c>
      <c r="F330" s="490"/>
      <c r="G330" s="257" t="s">
        <v>7</v>
      </c>
      <c r="H330" s="80" t="s">
        <v>8</v>
      </c>
      <c r="I330" s="80" t="s">
        <v>9</v>
      </c>
      <c r="J330" s="80" t="s">
        <v>11</v>
      </c>
    </row>
    <row r="331" spans="1:10" ht="51" x14ac:dyDescent="0.25">
      <c r="A331" s="231" t="s">
        <v>82</v>
      </c>
      <c r="B331" s="259" t="s">
        <v>814</v>
      </c>
      <c r="C331" s="231" t="s">
        <v>105</v>
      </c>
      <c r="D331" s="231" t="s">
        <v>815</v>
      </c>
      <c r="E331" s="491" t="s">
        <v>88</v>
      </c>
      <c r="F331" s="491"/>
      <c r="G331" s="258" t="s">
        <v>1</v>
      </c>
      <c r="H331" s="261">
        <v>1</v>
      </c>
      <c r="I331" s="260">
        <v>539.48</v>
      </c>
      <c r="J331" s="260">
        <v>539.48</v>
      </c>
    </row>
    <row r="332" spans="1:10" ht="25.5" customHeight="1" x14ac:dyDescent="0.25">
      <c r="A332" s="229" t="s">
        <v>83</v>
      </c>
      <c r="B332" s="264" t="s">
        <v>1598</v>
      </c>
      <c r="C332" s="229" t="s">
        <v>0</v>
      </c>
      <c r="D332" s="229" t="s">
        <v>1599</v>
      </c>
      <c r="E332" s="494" t="s">
        <v>88</v>
      </c>
      <c r="F332" s="494"/>
      <c r="G332" s="263" t="s">
        <v>1</v>
      </c>
      <c r="H332" s="266">
        <v>0.28000000000000003</v>
      </c>
      <c r="I332" s="265">
        <v>420.51</v>
      </c>
      <c r="J332" s="265">
        <v>117.74</v>
      </c>
    </row>
    <row r="333" spans="1:10" ht="25.5" customHeight="1" x14ac:dyDescent="0.25">
      <c r="A333" s="229" t="s">
        <v>83</v>
      </c>
      <c r="B333" s="264" t="s">
        <v>95</v>
      </c>
      <c r="C333" s="229" t="s">
        <v>0</v>
      </c>
      <c r="D333" s="229" t="s">
        <v>96</v>
      </c>
      <c r="E333" s="494" t="s">
        <v>88</v>
      </c>
      <c r="F333" s="494"/>
      <c r="G333" s="263" t="s">
        <v>40</v>
      </c>
      <c r="H333" s="266">
        <v>6</v>
      </c>
      <c r="I333" s="265">
        <v>23.27</v>
      </c>
      <c r="J333" s="265">
        <v>139.62</v>
      </c>
    </row>
    <row r="334" spans="1:10" ht="25.5" customHeight="1" x14ac:dyDescent="0.25">
      <c r="A334" s="229" t="s">
        <v>83</v>
      </c>
      <c r="B334" s="264" t="s">
        <v>86</v>
      </c>
      <c r="C334" s="229" t="s">
        <v>0</v>
      </c>
      <c r="D334" s="229" t="s">
        <v>87</v>
      </c>
      <c r="E334" s="494" t="s">
        <v>88</v>
      </c>
      <c r="F334" s="494"/>
      <c r="G334" s="263" t="s">
        <v>40</v>
      </c>
      <c r="H334" s="266">
        <v>6</v>
      </c>
      <c r="I334" s="265">
        <v>18.14</v>
      </c>
      <c r="J334" s="265">
        <v>108.84</v>
      </c>
    </row>
    <row r="335" spans="1:10" ht="38.25" customHeight="1" x14ac:dyDescent="0.25">
      <c r="A335" s="232" t="s">
        <v>94</v>
      </c>
      <c r="B335" s="268" t="s">
        <v>326</v>
      </c>
      <c r="C335" s="232" t="s">
        <v>0</v>
      </c>
      <c r="D335" s="232" t="s">
        <v>1287</v>
      </c>
      <c r="E335" s="493" t="s">
        <v>37</v>
      </c>
      <c r="F335" s="493"/>
      <c r="G335" s="267" t="s">
        <v>14</v>
      </c>
      <c r="H335" s="270">
        <v>722</v>
      </c>
      <c r="I335" s="269">
        <v>0.24</v>
      </c>
      <c r="J335" s="269">
        <v>173.28</v>
      </c>
    </row>
    <row r="336" spans="1:10" ht="25.5" customHeight="1" x14ac:dyDescent="0.25">
      <c r="A336" s="228"/>
      <c r="B336" s="228"/>
      <c r="C336" s="228"/>
      <c r="D336" s="228"/>
      <c r="E336" s="228" t="s">
        <v>89</v>
      </c>
      <c r="F336" s="273">
        <v>114.88098021793013</v>
      </c>
      <c r="G336" s="228" t="s">
        <v>90</v>
      </c>
      <c r="H336" s="273">
        <v>130.77000000000001</v>
      </c>
      <c r="I336" s="228" t="s">
        <v>91</v>
      </c>
      <c r="J336" s="273">
        <v>245.65</v>
      </c>
    </row>
    <row r="337" spans="1:10" ht="25.5" customHeight="1" thickBot="1" x14ac:dyDescent="0.3">
      <c r="A337" s="228"/>
      <c r="B337" s="228"/>
      <c r="C337" s="228"/>
      <c r="D337" s="228"/>
      <c r="E337" s="228" t="s">
        <v>92</v>
      </c>
      <c r="F337" s="273">
        <v>121.22</v>
      </c>
      <c r="G337" s="228"/>
      <c r="H337" s="492" t="s">
        <v>93</v>
      </c>
      <c r="I337" s="492"/>
      <c r="J337" s="273">
        <v>660.7</v>
      </c>
    </row>
    <row r="338" spans="1:10" ht="15.75" thickTop="1" x14ac:dyDescent="0.25">
      <c r="A338" s="262"/>
      <c r="B338" s="262"/>
      <c r="C338" s="262"/>
      <c r="D338" s="262"/>
      <c r="E338" s="262"/>
      <c r="F338" s="262"/>
      <c r="G338" s="262"/>
      <c r="H338" s="262"/>
      <c r="I338" s="262"/>
      <c r="J338" s="262"/>
    </row>
    <row r="339" spans="1:10" x14ac:dyDescent="0.25">
      <c r="A339" s="230" t="s">
        <v>473</v>
      </c>
      <c r="B339" s="80" t="s">
        <v>4</v>
      </c>
      <c r="C339" s="230" t="s">
        <v>5</v>
      </c>
      <c r="D339" s="230" t="s">
        <v>6</v>
      </c>
      <c r="E339" s="490" t="s">
        <v>28</v>
      </c>
      <c r="F339" s="490"/>
      <c r="G339" s="257" t="s">
        <v>7</v>
      </c>
      <c r="H339" s="80" t="s">
        <v>8</v>
      </c>
      <c r="I339" s="80" t="s">
        <v>9</v>
      </c>
      <c r="J339" s="80" t="s">
        <v>11</v>
      </c>
    </row>
    <row r="340" spans="1:10" ht="51" x14ac:dyDescent="0.25">
      <c r="A340" s="231" t="s">
        <v>82</v>
      </c>
      <c r="B340" s="259" t="s">
        <v>816</v>
      </c>
      <c r="C340" s="231" t="s">
        <v>0</v>
      </c>
      <c r="D340" s="231" t="s">
        <v>817</v>
      </c>
      <c r="E340" s="491" t="s">
        <v>290</v>
      </c>
      <c r="F340" s="491"/>
      <c r="G340" s="258" t="s">
        <v>2</v>
      </c>
      <c r="H340" s="261">
        <v>1</v>
      </c>
      <c r="I340" s="260">
        <v>15.54</v>
      </c>
      <c r="J340" s="260">
        <v>15.54</v>
      </c>
    </row>
    <row r="341" spans="1:10" ht="38.25" customHeight="1" x14ac:dyDescent="0.25">
      <c r="A341" s="229" t="s">
        <v>83</v>
      </c>
      <c r="B341" s="264" t="s">
        <v>191</v>
      </c>
      <c r="C341" s="229" t="s">
        <v>0</v>
      </c>
      <c r="D341" s="229" t="s">
        <v>192</v>
      </c>
      <c r="E341" s="494" t="s">
        <v>88</v>
      </c>
      <c r="F341" s="494"/>
      <c r="G341" s="263" t="s">
        <v>40</v>
      </c>
      <c r="H341" s="266">
        <v>6.5000000000000002E-2</v>
      </c>
      <c r="I341" s="265">
        <v>18.95</v>
      </c>
      <c r="J341" s="265">
        <v>1.23</v>
      </c>
    </row>
    <row r="342" spans="1:10" ht="38.25" customHeight="1" x14ac:dyDescent="0.25">
      <c r="A342" s="229" t="s">
        <v>83</v>
      </c>
      <c r="B342" s="264" t="s">
        <v>111</v>
      </c>
      <c r="C342" s="229" t="s">
        <v>0</v>
      </c>
      <c r="D342" s="229" t="s">
        <v>112</v>
      </c>
      <c r="E342" s="494" t="s">
        <v>88</v>
      </c>
      <c r="F342" s="494"/>
      <c r="G342" s="263" t="s">
        <v>40</v>
      </c>
      <c r="H342" s="266">
        <v>0.11799999999999999</v>
      </c>
      <c r="I342" s="265">
        <v>22.96</v>
      </c>
      <c r="J342" s="265">
        <v>2.7</v>
      </c>
    </row>
    <row r="343" spans="1:10" ht="25.5" customHeight="1" x14ac:dyDescent="0.25">
      <c r="A343" s="229" t="s">
        <v>83</v>
      </c>
      <c r="B343" s="264" t="s">
        <v>301</v>
      </c>
      <c r="C343" s="229" t="s">
        <v>0</v>
      </c>
      <c r="D343" s="229" t="s">
        <v>302</v>
      </c>
      <c r="E343" s="494" t="s">
        <v>84</v>
      </c>
      <c r="F343" s="494"/>
      <c r="G343" s="263" t="s">
        <v>85</v>
      </c>
      <c r="H343" s="266">
        <v>4.5999999999999999E-3</v>
      </c>
      <c r="I343" s="265">
        <v>27.46</v>
      </c>
      <c r="J343" s="265">
        <v>0.12</v>
      </c>
    </row>
    <row r="344" spans="1:10" ht="25.5" customHeight="1" x14ac:dyDescent="0.25">
      <c r="A344" s="229" t="s">
        <v>83</v>
      </c>
      <c r="B344" s="264" t="s">
        <v>299</v>
      </c>
      <c r="C344" s="229" t="s">
        <v>0</v>
      </c>
      <c r="D344" s="229" t="s">
        <v>300</v>
      </c>
      <c r="E344" s="494" t="s">
        <v>84</v>
      </c>
      <c r="F344" s="494"/>
      <c r="G344" s="263" t="s">
        <v>102</v>
      </c>
      <c r="H344" s="266">
        <v>6.4000000000000003E-3</v>
      </c>
      <c r="I344" s="265">
        <v>26.84</v>
      </c>
      <c r="J344" s="265">
        <v>0.17</v>
      </c>
    </row>
    <row r="345" spans="1:10" ht="25.5" customHeight="1" x14ac:dyDescent="0.25">
      <c r="A345" s="232" t="s">
        <v>94</v>
      </c>
      <c r="B345" s="268" t="s">
        <v>1220</v>
      </c>
      <c r="C345" s="232" t="s">
        <v>0</v>
      </c>
      <c r="D345" s="232" t="s">
        <v>1221</v>
      </c>
      <c r="E345" s="493" t="s">
        <v>37</v>
      </c>
      <c r="F345" s="493"/>
      <c r="G345" s="267" t="s">
        <v>13</v>
      </c>
      <c r="H345" s="270">
        <v>0.63400000000000001</v>
      </c>
      <c r="I345" s="269">
        <v>17.420000000000002</v>
      </c>
      <c r="J345" s="269">
        <v>11.04</v>
      </c>
    </row>
    <row r="346" spans="1:10" ht="25.5" customHeight="1" x14ac:dyDescent="0.25">
      <c r="A346" s="232" t="s">
        <v>94</v>
      </c>
      <c r="B346" s="268" t="s">
        <v>1464</v>
      </c>
      <c r="C346" s="232" t="s">
        <v>0</v>
      </c>
      <c r="D346" s="232" t="s">
        <v>1465</v>
      </c>
      <c r="E346" s="493" t="s">
        <v>37</v>
      </c>
      <c r="F346" s="493"/>
      <c r="G346" s="267" t="s">
        <v>44</v>
      </c>
      <c r="H346" s="270">
        <v>0.03</v>
      </c>
      <c r="I346" s="269">
        <v>9.42</v>
      </c>
      <c r="J346" s="269">
        <v>0.28000000000000003</v>
      </c>
    </row>
    <row r="347" spans="1:10" ht="25.5" customHeight="1" x14ac:dyDescent="0.25">
      <c r="A347" s="228"/>
      <c r="B347" s="228"/>
      <c r="C347" s="228"/>
      <c r="D347" s="228"/>
      <c r="E347" s="228" t="s">
        <v>89</v>
      </c>
      <c r="F347" s="273">
        <v>1.7256699247065426</v>
      </c>
      <c r="G347" s="228" t="s">
        <v>90</v>
      </c>
      <c r="H347" s="273">
        <v>1.96</v>
      </c>
      <c r="I347" s="228" t="s">
        <v>91</v>
      </c>
      <c r="J347" s="273">
        <v>3.69</v>
      </c>
    </row>
    <row r="348" spans="1:10" ht="26.25" thickBot="1" x14ac:dyDescent="0.3">
      <c r="A348" s="228"/>
      <c r="B348" s="228"/>
      <c r="C348" s="228"/>
      <c r="D348" s="228"/>
      <c r="E348" s="228" t="s">
        <v>92</v>
      </c>
      <c r="F348" s="273">
        <v>3.49</v>
      </c>
      <c r="G348" s="228"/>
      <c r="H348" s="492" t="s">
        <v>93</v>
      </c>
      <c r="I348" s="492"/>
      <c r="J348" s="273">
        <v>19.03</v>
      </c>
    </row>
    <row r="349" spans="1:10" ht="15.75" thickTop="1" x14ac:dyDescent="0.25">
      <c r="A349" s="262"/>
      <c r="B349" s="262"/>
      <c r="C349" s="262"/>
      <c r="D349" s="262"/>
      <c r="E349" s="262"/>
      <c r="F349" s="262"/>
      <c r="G349" s="262"/>
      <c r="H349" s="262"/>
      <c r="I349" s="262"/>
      <c r="J349" s="262"/>
    </row>
    <row r="350" spans="1:10" x14ac:dyDescent="0.25">
      <c r="A350" s="230" t="s">
        <v>474</v>
      </c>
      <c r="B350" s="80" t="s">
        <v>4</v>
      </c>
      <c r="C350" s="230" t="s">
        <v>5</v>
      </c>
      <c r="D350" s="230" t="s">
        <v>6</v>
      </c>
      <c r="E350" s="490" t="s">
        <v>28</v>
      </c>
      <c r="F350" s="490"/>
      <c r="G350" s="257" t="s">
        <v>7</v>
      </c>
      <c r="H350" s="80" t="s">
        <v>8</v>
      </c>
      <c r="I350" s="80" t="s">
        <v>9</v>
      </c>
      <c r="J350" s="80" t="s">
        <v>11</v>
      </c>
    </row>
    <row r="351" spans="1:10" ht="51" x14ac:dyDescent="0.25">
      <c r="A351" s="231" t="s">
        <v>82</v>
      </c>
      <c r="B351" s="259" t="s">
        <v>818</v>
      </c>
      <c r="C351" s="231" t="s">
        <v>105</v>
      </c>
      <c r="D351" s="231" t="s">
        <v>819</v>
      </c>
      <c r="E351" s="491" t="s">
        <v>88</v>
      </c>
      <c r="F351" s="491"/>
      <c r="G351" s="258" t="s">
        <v>2</v>
      </c>
      <c r="H351" s="261">
        <v>1</v>
      </c>
      <c r="I351" s="260">
        <v>44.75</v>
      </c>
      <c r="J351" s="260">
        <v>44.75</v>
      </c>
    </row>
    <row r="352" spans="1:10" ht="25.5" customHeight="1" x14ac:dyDescent="0.25">
      <c r="A352" s="229" t="s">
        <v>83</v>
      </c>
      <c r="B352" s="264" t="s">
        <v>301</v>
      </c>
      <c r="C352" s="229" t="s">
        <v>0</v>
      </c>
      <c r="D352" s="229" t="s">
        <v>302</v>
      </c>
      <c r="E352" s="494" t="s">
        <v>84</v>
      </c>
      <c r="F352" s="494"/>
      <c r="G352" s="263" t="s">
        <v>85</v>
      </c>
      <c r="H352" s="266">
        <v>5.3E-3</v>
      </c>
      <c r="I352" s="265">
        <v>27.46</v>
      </c>
      <c r="J352" s="265">
        <v>0.14000000000000001</v>
      </c>
    </row>
    <row r="353" spans="1:10" ht="25.5" customHeight="1" x14ac:dyDescent="0.25">
      <c r="A353" s="229" t="s">
        <v>83</v>
      </c>
      <c r="B353" s="264" t="s">
        <v>299</v>
      </c>
      <c r="C353" s="229" t="s">
        <v>0</v>
      </c>
      <c r="D353" s="229" t="s">
        <v>300</v>
      </c>
      <c r="E353" s="494" t="s">
        <v>84</v>
      </c>
      <c r="F353" s="494"/>
      <c r="G353" s="263" t="s">
        <v>102</v>
      </c>
      <c r="H353" s="266">
        <v>7.3000000000000001E-3</v>
      </c>
      <c r="I353" s="265">
        <v>26.84</v>
      </c>
      <c r="J353" s="265">
        <v>0.19</v>
      </c>
    </row>
    <row r="354" spans="1:10" ht="25.5" customHeight="1" x14ac:dyDescent="0.25">
      <c r="A354" s="229" t="s">
        <v>83</v>
      </c>
      <c r="B354" s="264" t="s">
        <v>304</v>
      </c>
      <c r="C354" s="229" t="s">
        <v>0</v>
      </c>
      <c r="D354" s="229" t="s">
        <v>305</v>
      </c>
      <c r="E354" s="494" t="s">
        <v>88</v>
      </c>
      <c r="F354" s="494"/>
      <c r="G354" s="263" t="s">
        <v>40</v>
      </c>
      <c r="H354" s="266">
        <v>0.128</v>
      </c>
      <c r="I354" s="265">
        <v>22.7</v>
      </c>
      <c r="J354" s="265">
        <v>2.9</v>
      </c>
    </row>
    <row r="355" spans="1:10" ht="25.5" customHeight="1" x14ac:dyDescent="0.25">
      <c r="A355" s="229" t="s">
        <v>83</v>
      </c>
      <c r="B355" s="264" t="s">
        <v>86</v>
      </c>
      <c r="C355" s="229" t="s">
        <v>0</v>
      </c>
      <c r="D355" s="229" t="s">
        <v>87</v>
      </c>
      <c r="E355" s="494" t="s">
        <v>88</v>
      </c>
      <c r="F355" s="494"/>
      <c r="G355" s="263" t="s">
        <v>40</v>
      </c>
      <c r="H355" s="266">
        <v>0.16600000000000001</v>
      </c>
      <c r="I355" s="265">
        <v>18.14</v>
      </c>
      <c r="J355" s="265">
        <v>3.01</v>
      </c>
    </row>
    <row r="356" spans="1:10" ht="25.5" customHeight="1" x14ac:dyDescent="0.25">
      <c r="A356" s="232" t="s">
        <v>94</v>
      </c>
      <c r="B356" s="268" t="s">
        <v>1497</v>
      </c>
      <c r="C356" s="232" t="s">
        <v>0</v>
      </c>
      <c r="D356" s="232" t="s">
        <v>1498</v>
      </c>
      <c r="E356" s="493" t="s">
        <v>37</v>
      </c>
      <c r="F356" s="493"/>
      <c r="G356" s="267" t="s">
        <v>241</v>
      </c>
      <c r="H356" s="270">
        <v>1.26</v>
      </c>
      <c r="I356" s="269">
        <v>0.11</v>
      </c>
      <c r="J356" s="269">
        <v>0.13</v>
      </c>
    </row>
    <row r="357" spans="1:10" ht="25.5" customHeight="1" x14ac:dyDescent="0.25">
      <c r="A357" s="232" t="s">
        <v>94</v>
      </c>
      <c r="B357" s="268" t="s">
        <v>1293</v>
      </c>
      <c r="C357" s="232" t="s">
        <v>0</v>
      </c>
      <c r="D357" s="232" t="s">
        <v>1294</v>
      </c>
      <c r="E357" s="493" t="s">
        <v>37</v>
      </c>
      <c r="F357" s="493"/>
      <c r="G357" s="267" t="s">
        <v>14</v>
      </c>
      <c r="H357" s="270">
        <v>1.26</v>
      </c>
      <c r="I357" s="269">
        <v>1.79</v>
      </c>
      <c r="J357" s="269">
        <v>2.25</v>
      </c>
    </row>
    <row r="358" spans="1:10" ht="25.5" customHeight="1" x14ac:dyDescent="0.25">
      <c r="A358" s="232" t="s">
        <v>94</v>
      </c>
      <c r="B358" s="268" t="s">
        <v>1183</v>
      </c>
      <c r="C358" s="232" t="s">
        <v>0</v>
      </c>
      <c r="D358" s="232" t="s">
        <v>1184</v>
      </c>
      <c r="E358" s="493" t="s">
        <v>37</v>
      </c>
      <c r="F358" s="493"/>
      <c r="G358" s="267" t="s">
        <v>14</v>
      </c>
      <c r="H358" s="270">
        <v>0.26800000000000002</v>
      </c>
      <c r="I358" s="269">
        <v>134.85</v>
      </c>
      <c r="J358" s="269">
        <v>36.130000000000003</v>
      </c>
    </row>
    <row r="359" spans="1:10" ht="25.5" x14ac:dyDescent="0.25">
      <c r="A359" s="228"/>
      <c r="B359" s="228"/>
      <c r="C359" s="228"/>
      <c r="D359" s="228"/>
      <c r="E359" s="228" t="s">
        <v>89</v>
      </c>
      <c r="F359" s="273">
        <v>2.5206940092596923</v>
      </c>
      <c r="G359" s="228" t="s">
        <v>90</v>
      </c>
      <c r="H359" s="273">
        <v>2.87</v>
      </c>
      <c r="I359" s="228" t="s">
        <v>91</v>
      </c>
      <c r="J359" s="273">
        <v>5.39</v>
      </c>
    </row>
    <row r="360" spans="1:10" ht="26.25" thickBot="1" x14ac:dyDescent="0.3">
      <c r="A360" s="228"/>
      <c r="B360" s="228"/>
      <c r="C360" s="228"/>
      <c r="D360" s="228"/>
      <c r="E360" s="228" t="s">
        <v>92</v>
      </c>
      <c r="F360" s="273">
        <v>10.050000000000001</v>
      </c>
      <c r="G360" s="228"/>
      <c r="H360" s="492" t="s">
        <v>93</v>
      </c>
      <c r="I360" s="492"/>
      <c r="J360" s="273">
        <v>54.8</v>
      </c>
    </row>
    <row r="361" spans="1:10" ht="25.5" customHeight="1" thickTop="1" x14ac:dyDescent="0.25">
      <c r="A361" s="262"/>
      <c r="B361" s="262"/>
      <c r="C361" s="262"/>
      <c r="D361" s="262"/>
      <c r="E361" s="262"/>
      <c r="F361" s="262"/>
      <c r="G361" s="262"/>
      <c r="H361" s="262"/>
      <c r="I361" s="262"/>
      <c r="J361" s="262"/>
    </row>
    <row r="362" spans="1:10" ht="25.5" customHeight="1" x14ac:dyDescent="0.25">
      <c r="A362" s="230" t="s">
        <v>820</v>
      </c>
      <c r="B362" s="80" t="s">
        <v>4</v>
      </c>
      <c r="C362" s="230" t="s">
        <v>5</v>
      </c>
      <c r="D362" s="230" t="s">
        <v>6</v>
      </c>
      <c r="E362" s="490" t="s">
        <v>28</v>
      </c>
      <c r="F362" s="490"/>
      <c r="G362" s="257" t="s">
        <v>7</v>
      </c>
      <c r="H362" s="80" t="s">
        <v>8</v>
      </c>
      <c r="I362" s="80" t="s">
        <v>9</v>
      </c>
      <c r="J362" s="80" t="s">
        <v>11</v>
      </c>
    </row>
    <row r="363" spans="1:10" ht="25.5" customHeight="1" x14ac:dyDescent="0.25">
      <c r="A363" s="231" t="s">
        <v>82</v>
      </c>
      <c r="B363" s="259" t="s">
        <v>821</v>
      </c>
      <c r="C363" s="231" t="s">
        <v>105</v>
      </c>
      <c r="D363" s="231" t="s">
        <v>822</v>
      </c>
      <c r="E363" s="491" t="s">
        <v>88</v>
      </c>
      <c r="F363" s="491"/>
      <c r="G363" s="258" t="s">
        <v>823</v>
      </c>
      <c r="H363" s="261">
        <v>1</v>
      </c>
      <c r="I363" s="260">
        <v>26.61</v>
      </c>
      <c r="J363" s="260">
        <v>26.61</v>
      </c>
    </row>
    <row r="364" spans="1:10" ht="25.5" customHeight="1" x14ac:dyDescent="0.25">
      <c r="A364" s="229" t="s">
        <v>83</v>
      </c>
      <c r="B364" s="264" t="s">
        <v>301</v>
      </c>
      <c r="C364" s="229" t="s">
        <v>0</v>
      </c>
      <c r="D364" s="229" t="s">
        <v>302</v>
      </c>
      <c r="E364" s="494" t="s">
        <v>84</v>
      </c>
      <c r="F364" s="494"/>
      <c r="G364" s="263" t="s">
        <v>85</v>
      </c>
      <c r="H364" s="266">
        <v>1.8E-3</v>
      </c>
      <c r="I364" s="265">
        <v>27.46</v>
      </c>
      <c r="J364" s="265">
        <v>0.04</v>
      </c>
    </row>
    <row r="365" spans="1:10" ht="25.5" customHeight="1" x14ac:dyDescent="0.25">
      <c r="A365" s="229" t="s">
        <v>83</v>
      </c>
      <c r="B365" s="264" t="s">
        <v>299</v>
      </c>
      <c r="C365" s="229" t="s">
        <v>0</v>
      </c>
      <c r="D365" s="229" t="s">
        <v>300</v>
      </c>
      <c r="E365" s="494" t="s">
        <v>84</v>
      </c>
      <c r="F365" s="494"/>
      <c r="G365" s="263" t="s">
        <v>102</v>
      </c>
      <c r="H365" s="266">
        <v>2.5999999999999999E-3</v>
      </c>
      <c r="I365" s="265">
        <v>26.84</v>
      </c>
      <c r="J365" s="265">
        <v>0.06</v>
      </c>
    </row>
    <row r="366" spans="1:10" ht="25.5" customHeight="1" x14ac:dyDescent="0.25">
      <c r="A366" s="229" t="s">
        <v>83</v>
      </c>
      <c r="B366" s="264" t="s">
        <v>304</v>
      </c>
      <c r="C366" s="229" t="s">
        <v>0</v>
      </c>
      <c r="D366" s="229" t="s">
        <v>305</v>
      </c>
      <c r="E366" s="494" t="s">
        <v>88</v>
      </c>
      <c r="F366" s="494"/>
      <c r="G366" s="263" t="s">
        <v>40</v>
      </c>
      <c r="H366" s="266">
        <v>0.128</v>
      </c>
      <c r="I366" s="265">
        <v>22.7</v>
      </c>
      <c r="J366" s="265">
        <v>2.9</v>
      </c>
    </row>
    <row r="367" spans="1:10" ht="25.5" customHeight="1" x14ac:dyDescent="0.25">
      <c r="A367" s="229" t="s">
        <v>83</v>
      </c>
      <c r="B367" s="264" t="s">
        <v>86</v>
      </c>
      <c r="C367" s="229" t="s">
        <v>0</v>
      </c>
      <c r="D367" s="229" t="s">
        <v>87</v>
      </c>
      <c r="E367" s="494" t="s">
        <v>88</v>
      </c>
      <c r="F367" s="494"/>
      <c r="G367" s="263" t="s">
        <v>40</v>
      </c>
      <c r="H367" s="266">
        <v>0.16600000000000001</v>
      </c>
      <c r="I367" s="265">
        <v>18.14</v>
      </c>
      <c r="J367" s="265">
        <v>3.01</v>
      </c>
    </row>
    <row r="368" spans="1:10" ht="25.5" customHeight="1" x14ac:dyDescent="0.25">
      <c r="A368" s="232" t="s">
        <v>94</v>
      </c>
      <c r="B368" s="268" t="s">
        <v>1497</v>
      </c>
      <c r="C368" s="232" t="s">
        <v>0</v>
      </c>
      <c r="D368" s="232" t="s">
        <v>1498</v>
      </c>
      <c r="E368" s="493" t="s">
        <v>37</v>
      </c>
      <c r="F368" s="493"/>
      <c r="G368" s="267" t="s">
        <v>241</v>
      </c>
      <c r="H368" s="270">
        <v>4.2</v>
      </c>
      <c r="I368" s="269">
        <v>0.11</v>
      </c>
      <c r="J368" s="269">
        <v>0.46</v>
      </c>
    </row>
    <row r="369" spans="1:10" ht="25.5" customHeight="1" x14ac:dyDescent="0.25">
      <c r="A369" s="232" t="s">
        <v>94</v>
      </c>
      <c r="B369" s="268" t="s">
        <v>1293</v>
      </c>
      <c r="C369" s="232" t="s">
        <v>0</v>
      </c>
      <c r="D369" s="232" t="s">
        <v>1294</v>
      </c>
      <c r="E369" s="493" t="s">
        <v>37</v>
      </c>
      <c r="F369" s="493"/>
      <c r="G369" s="267" t="s">
        <v>14</v>
      </c>
      <c r="H369" s="270">
        <v>4.2</v>
      </c>
      <c r="I369" s="269">
        <v>1.79</v>
      </c>
      <c r="J369" s="269">
        <v>7.51</v>
      </c>
    </row>
    <row r="370" spans="1:10" ht="25.5" customHeight="1" x14ac:dyDescent="0.25">
      <c r="A370" s="232" t="s">
        <v>94</v>
      </c>
      <c r="B370" s="268" t="s">
        <v>1332</v>
      </c>
      <c r="C370" s="232" t="s">
        <v>0</v>
      </c>
      <c r="D370" s="232" t="s">
        <v>1333</v>
      </c>
      <c r="E370" s="493" t="s">
        <v>37</v>
      </c>
      <c r="F370" s="493"/>
      <c r="G370" s="267" t="s">
        <v>14</v>
      </c>
      <c r="H370" s="270">
        <v>0.26800000000000002</v>
      </c>
      <c r="I370" s="269">
        <v>47.14</v>
      </c>
      <c r="J370" s="269">
        <v>12.63</v>
      </c>
    </row>
    <row r="371" spans="1:10" ht="25.5" customHeight="1" x14ac:dyDescent="0.25">
      <c r="A371" s="228"/>
      <c r="B371" s="228"/>
      <c r="C371" s="228"/>
      <c r="D371" s="228"/>
      <c r="E371" s="228" t="s">
        <v>89</v>
      </c>
      <c r="F371" s="273">
        <v>2.4318383762802225</v>
      </c>
      <c r="G371" s="228" t="s">
        <v>90</v>
      </c>
      <c r="H371" s="273">
        <v>2.77</v>
      </c>
      <c r="I371" s="228" t="s">
        <v>91</v>
      </c>
      <c r="J371" s="273">
        <v>5.2</v>
      </c>
    </row>
    <row r="372" spans="1:10" ht="25.5" customHeight="1" thickBot="1" x14ac:dyDescent="0.3">
      <c r="A372" s="228"/>
      <c r="B372" s="228"/>
      <c r="C372" s="228"/>
      <c r="D372" s="228"/>
      <c r="E372" s="228" t="s">
        <v>92</v>
      </c>
      <c r="F372" s="273">
        <v>5.97</v>
      </c>
      <c r="G372" s="228"/>
      <c r="H372" s="492" t="s">
        <v>93</v>
      </c>
      <c r="I372" s="492"/>
      <c r="J372" s="273">
        <v>32.58</v>
      </c>
    </row>
    <row r="373" spans="1:10" ht="25.5" customHeight="1" thickTop="1" x14ac:dyDescent="0.25">
      <c r="A373" s="262"/>
      <c r="B373" s="262"/>
      <c r="C373" s="262"/>
      <c r="D373" s="262"/>
      <c r="E373" s="262"/>
      <c r="F373" s="262"/>
      <c r="G373" s="262"/>
      <c r="H373" s="262"/>
      <c r="I373" s="262"/>
      <c r="J373" s="262"/>
    </row>
    <row r="374" spans="1:10" x14ac:dyDescent="0.25">
      <c r="A374" s="230" t="s">
        <v>824</v>
      </c>
      <c r="B374" s="80" t="s">
        <v>4</v>
      </c>
      <c r="C374" s="230" t="s">
        <v>5</v>
      </c>
      <c r="D374" s="230" t="s">
        <v>6</v>
      </c>
      <c r="E374" s="490" t="s">
        <v>28</v>
      </c>
      <c r="F374" s="490"/>
      <c r="G374" s="257" t="s">
        <v>7</v>
      </c>
      <c r="H374" s="80" t="s">
        <v>8</v>
      </c>
      <c r="I374" s="80" t="s">
        <v>9</v>
      </c>
      <c r="J374" s="80" t="s">
        <v>11</v>
      </c>
    </row>
    <row r="375" spans="1:10" ht="51" x14ac:dyDescent="0.25">
      <c r="A375" s="231" t="s">
        <v>82</v>
      </c>
      <c r="B375" s="259" t="s">
        <v>825</v>
      </c>
      <c r="C375" s="231" t="s">
        <v>105</v>
      </c>
      <c r="D375" s="231" t="s">
        <v>826</v>
      </c>
      <c r="E375" s="491" t="s">
        <v>88</v>
      </c>
      <c r="F375" s="491"/>
      <c r="G375" s="258" t="s">
        <v>2</v>
      </c>
      <c r="H375" s="261">
        <v>1</v>
      </c>
      <c r="I375" s="260">
        <v>127.91</v>
      </c>
      <c r="J375" s="260">
        <v>127.91</v>
      </c>
    </row>
    <row r="376" spans="1:10" ht="51" x14ac:dyDescent="0.25">
      <c r="A376" s="229" t="s">
        <v>83</v>
      </c>
      <c r="B376" s="264" t="s">
        <v>1598</v>
      </c>
      <c r="C376" s="229" t="s">
        <v>0</v>
      </c>
      <c r="D376" s="229" t="s">
        <v>1599</v>
      </c>
      <c r="E376" s="494" t="s">
        <v>88</v>
      </c>
      <c r="F376" s="494"/>
      <c r="G376" s="263" t="s">
        <v>1</v>
      </c>
      <c r="H376" s="266">
        <v>2.8000000000000001E-2</v>
      </c>
      <c r="I376" s="265">
        <v>420.51</v>
      </c>
      <c r="J376" s="265">
        <v>11.77</v>
      </c>
    </row>
    <row r="377" spans="1:10" ht="25.5" customHeight="1" x14ac:dyDescent="0.25">
      <c r="A377" s="229" t="s">
        <v>83</v>
      </c>
      <c r="B377" s="264" t="s">
        <v>95</v>
      </c>
      <c r="C377" s="229" t="s">
        <v>0</v>
      </c>
      <c r="D377" s="229" t="s">
        <v>96</v>
      </c>
      <c r="E377" s="494" t="s">
        <v>88</v>
      </c>
      <c r="F377" s="494"/>
      <c r="G377" s="263" t="s">
        <v>40</v>
      </c>
      <c r="H377" s="266">
        <v>2.6430000000000002</v>
      </c>
      <c r="I377" s="265">
        <v>23.27</v>
      </c>
      <c r="J377" s="265">
        <v>61.5</v>
      </c>
    </row>
    <row r="378" spans="1:10" ht="25.5" customHeight="1" x14ac:dyDescent="0.25">
      <c r="A378" s="229" t="s">
        <v>83</v>
      </c>
      <c r="B378" s="264" t="s">
        <v>86</v>
      </c>
      <c r="C378" s="229" t="s">
        <v>0</v>
      </c>
      <c r="D378" s="229" t="s">
        <v>87</v>
      </c>
      <c r="E378" s="494" t="s">
        <v>88</v>
      </c>
      <c r="F378" s="494"/>
      <c r="G378" s="263" t="s">
        <v>40</v>
      </c>
      <c r="H378" s="266">
        <v>1.2430000000000001</v>
      </c>
      <c r="I378" s="265">
        <v>18.14</v>
      </c>
      <c r="J378" s="265">
        <v>22.54</v>
      </c>
    </row>
    <row r="379" spans="1:10" ht="38.25" x14ac:dyDescent="0.25">
      <c r="A379" s="229" t="s">
        <v>83</v>
      </c>
      <c r="B379" s="264" t="s">
        <v>1600</v>
      </c>
      <c r="C379" s="229" t="s">
        <v>0</v>
      </c>
      <c r="D379" s="229" t="s">
        <v>1601</v>
      </c>
      <c r="E379" s="494" t="s">
        <v>88</v>
      </c>
      <c r="F379" s="494"/>
      <c r="G379" s="263" t="s">
        <v>1</v>
      </c>
      <c r="H379" s="266">
        <v>4.1800000000000004E-2</v>
      </c>
      <c r="I379" s="265">
        <v>346.22</v>
      </c>
      <c r="J379" s="265">
        <v>14.47</v>
      </c>
    </row>
    <row r="380" spans="1:10" ht="25.5" customHeight="1" x14ac:dyDescent="0.25">
      <c r="A380" s="232" t="s">
        <v>94</v>
      </c>
      <c r="B380" s="268" t="s">
        <v>326</v>
      </c>
      <c r="C380" s="232" t="s">
        <v>0</v>
      </c>
      <c r="D380" s="232" t="s">
        <v>1287</v>
      </c>
      <c r="E380" s="493" t="s">
        <v>37</v>
      </c>
      <c r="F380" s="493"/>
      <c r="G380" s="267" t="s">
        <v>14</v>
      </c>
      <c r="H380" s="270">
        <v>73.489999999999995</v>
      </c>
      <c r="I380" s="269">
        <v>0.24</v>
      </c>
      <c r="J380" s="269">
        <v>17.63</v>
      </c>
    </row>
    <row r="381" spans="1:10" ht="25.5" customHeight="1" x14ac:dyDescent="0.25">
      <c r="A381" s="228"/>
      <c r="B381" s="228"/>
      <c r="C381" s="228"/>
      <c r="D381" s="228"/>
      <c r="E381" s="228" t="s">
        <v>89</v>
      </c>
      <c r="F381" s="273">
        <v>37.698171444605528</v>
      </c>
      <c r="G381" s="228" t="s">
        <v>90</v>
      </c>
      <c r="H381" s="273">
        <v>42.91</v>
      </c>
      <c r="I381" s="228" t="s">
        <v>91</v>
      </c>
      <c r="J381" s="273">
        <v>80.61</v>
      </c>
    </row>
    <row r="382" spans="1:10" ht="38.25" customHeight="1" thickBot="1" x14ac:dyDescent="0.3">
      <c r="A382" s="228"/>
      <c r="B382" s="228"/>
      <c r="C382" s="228"/>
      <c r="D382" s="228"/>
      <c r="E382" s="228" t="s">
        <v>92</v>
      </c>
      <c r="F382" s="273">
        <v>28.74</v>
      </c>
      <c r="G382" s="228"/>
      <c r="H382" s="492" t="s">
        <v>93</v>
      </c>
      <c r="I382" s="492"/>
      <c r="J382" s="273">
        <v>156.65</v>
      </c>
    </row>
    <row r="383" spans="1:10" ht="38.25" customHeight="1" thickTop="1" x14ac:dyDescent="0.25">
      <c r="A383" s="262"/>
      <c r="B383" s="262"/>
      <c r="C383" s="262"/>
      <c r="D383" s="262"/>
      <c r="E383" s="262"/>
      <c r="F383" s="262"/>
      <c r="G383" s="262"/>
      <c r="H383" s="262"/>
      <c r="I383" s="262"/>
      <c r="J383" s="262"/>
    </row>
    <row r="384" spans="1:10" ht="25.5" customHeight="1" x14ac:dyDescent="0.25">
      <c r="A384" s="230" t="s">
        <v>827</v>
      </c>
      <c r="B384" s="80" t="s">
        <v>4</v>
      </c>
      <c r="C384" s="230" t="s">
        <v>5</v>
      </c>
      <c r="D384" s="230" t="s">
        <v>6</v>
      </c>
      <c r="E384" s="490" t="s">
        <v>28</v>
      </c>
      <c r="F384" s="490"/>
      <c r="G384" s="257" t="s">
        <v>7</v>
      </c>
      <c r="H384" s="80" t="s">
        <v>8</v>
      </c>
      <c r="I384" s="80" t="s">
        <v>9</v>
      </c>
      <c r="J384" s="80" t="s">
        <v>11</v>
      </c>
    </row>
    <row r="385" spans="1:10" ht="25.5" customHeight="1" x14ac:dyDescent="0.25">
      <c r="A385" s="231" t="s">
        <v>82</v>
      </c>
      <c r="B385" s="259" t="s">
        <v>828</v>
      </c>
      <c r="C385" s="231" t="s">
        <v>0</v>
      </c>
      <c r="D385" s="231" t="s">
        <v>829</v>
      </c>
      <c r="E385" s="491" t="s">
        <v>290</v>
      </c>
      <c r="F385" s="491"/>
      <c r="G385" s="258" t="s">
        <v>13</v>
      </c>
      <c r="H385" s="261">
        <v>1</v>
      </c>
      <c r="I385" s="260">
        <v>29.29</v>
      </c>
      <c r="J385" s="260">
        <v>29.29</v>
      </c>
    </row>
    <row r="386" spans="1:10" ht="25.5" customHeight="1" x14ac:dyDescent="0.25">
      <c r="A386" s="229" t="s">
        <v>83</v>
      </c>
      <c r="B386" s="264" t="s">
        <v>86</v>
      </c>
      <c r="C386" s="229" t="s">
        <v>0</v>
      </c>
      <c r="D386" s="229" t="s">
        <v>87</v>
      </c>
      <c r="E386" s="494" t="s">
        <v>88</v>
      </c>
      <c r="F386" s="494"/>
      <c r="G386" s="263" t="s">
        <v>40</v>
      </c>
      <c r="H386" s="266">
        <v>0.20699999999999999</v>
      </c>
      <c r="I386" s="265">
        <v>18.14</v>
      </c>
      <c r="J386" s="265">
        <v>3.75</v>
      </c>
    </row>
    <row r="387" spans="1:10" ht="25.5" customHeight="1" x14ac:dyDescent="0.25">
      <c r="A387" s="229" t="s">
        <v>83</v>
      </c>
      <c r="B387" s="264" t="s">
        <v>304</v>
      </c>
      <c r="C387" s="229" t="s">
        <v>0</v>
      </c>
      <c r="D387" s="229" t="s">
        <v>305</v>
      </c>
      <c r="E387" s="494" t="s">
        <v>88</v>
      </c>
      <c r="F387" s="494"/>
      <c r="G387" s="263" t="s">
        <v>40</v>
      </c>
      <c r="H387" s="266">
        <v>0.112</v>
      </c>
      <c r="I387" s="265">
        <v>22.7</v>
      </c>
      <c r="J387" s="265">
        <v>2.54</v>
      </c>
    </row>
    <row r="388" spans="1:10" ht="25.5" customHeight="1" x14ac:dyDescent="0.25">
      <c r="A388" s="229" t="s">
        <v>83</v>
      </c>
      <c r="B388" s="264" t="s">
        <v>301</v>
      </c>
      <c r="C388" s="229" t="s">
        <v>0</v>
      </c>
      <c r="D388" s="229" t="s">
        <v>302</v>
      </c>
      <c r="E388" s="494" t="s">
        <v>84</v>
      </c>
      <c r="F388" s="494"/>
      <c r="G388" s="263" t="s">
        <v>85</v>
      </c>
      <c r="H388" s="266">
        <v>1.32E-2</v>
      </c>
      <c r="I388" s="265">
        <v>27.46</v>
      </c>
      <c r="J388" s="265">
        <v>0.36</v>
      </c>
    </row>
    <row r="389" spans="1:10" ht="25.5" customHeight="1" x14ac:dyDescent="0.25">
      <c r="A389" s="229" t="s">
        <v>83</v>
      </c>
      <c r="B389" s="264" t="s">
        <v>299</v>
      </c>
      <c r="C389" s="229" t="s">
        <v>0</v>
      </c>
      <c r="D389" s="229" t="s">
        <v>300</v>
      </c>
      <c r="E389" s="494" t="s">
        <v>84</v>
      </c>
      <c r="F389" s="494"/>
      <c r="G389" s="263" t="s">
        <v>102</v>
      </c>
      <c r="H389" s="266">
        <v>1.83E-2</v>
      </c>
      <c r="I389" s="265">
        <v>26.84</v>
      </c>
      <c r="J389" s="265">
        <v>0.49</v>
      </c>
    </row>
    <row r="390" spans="1:10" ht="25.5" customHeight="1" x14ac:dyDescent="0.25">
      <c r="A390" s="232" t="s">
        <v>94</v>
      </c>
      <c r="B390" s="268" t="s">
        <v>481</v>
      </c>
      <c r="C390" s="232" t="s">
        <v>0</v>
      </c>
      <c r="D390" s="232" t="s">
        <v>482</v>
      </c>
      <c r="E390" s="493" t="s">
        <v>37</v>
      </c>
      <c r="F390" s="493"/>
      <c r="G390" s="267" t="s">
        <v>483</v>
      </c>
      <c r="H390" s="270">
        <v>0.19800000000000001</v>
      </c>
      <c r="I390" s="269">
        <v>21.66</v>
      </c>
      <c r="J390" s="269">
        <v>4.28</v>
      </c>
    </row>
    <row r="391" spans="1:10" ht="25.5" customHeight="1" x14ac:dyDescent="0.25">
      <c r="A391" s="232" t="s">
        <v>94</v>
      </c>
      <c r="B391" s="268" t="s">
        <v>561</v>
      </c>
      <c r="C391" s="232" t="s">
        <v>0</v>
      </c>
      <c r="D391" s="232" t="s">
        <v>562</v>
      </c>
      <c r="E391" s="493" t="s">
        <v>37</v>
      </c>
      <c r="F391" s="493"/>
      <c r="G391" s="267" t="s">
        <v>44</v>
      </c>
      <c r="H391" s="270">
        <v>6.0000000000000001E-3</v>
      </c>
      <c r="I391" s="269">
        <v>9.19</v>
      </c>
      <c r="J391" s="269">
        <v>0.05</v>
      </c>
    </row>
    <row r="392" spans="1:10" ht="25.5" customHeight="1" x14ac:dyDescent="0.25">
      <c r="A392" s="232" t="s">
        <v>94</v>
      </c>
      <c r="B392" s="268" t="s">
        <v>1560</v>
      </c>
      <c r="C392" s="232" t="s">
        <v>0</v>
      </c>
      <c r="D392" s="232" t="s">
        <v>1561</v>
      </c>
      <c r="E392" s="493" t="s">
        <v>37</v>
      </c>
      <c r="F392" s="493"/>
      <c r="G392" s="267" t="s">
        <v>44</v>
      </c>
      <c r="H392" s="270">
        <v>1.1999999999999999E-3</v>
      </c>
      <c r="I392" s="269">
        <v>33.799999999999997</v>
      </c>
      <c r="J392" s="269">
        <v>0.04</v>
      </c>
    </row>
    <row r="393" spans="1:10" x14ac:dyDescent="0.25">
      <c r="A393" s="232" t="s">
        <v>94</v>
      </c>
      <c r="B393" s="268" t="s">
        <v>1359</v>
      </c>
      <c r="C393" s="232" t="s">
        <v>0</v>
      </c>
      <c r="D393" s="232" t="s">
        <v>1360</v>
      </c>
      <c r="E393" s="493" t="s">
        <v>37</v>
      </c>
      <c r="F393" s="493"/>
      <c r="G393" s="267" t="s">
        <v>44</v>
      </c>
      <c r="H393" s="270">
        <v>4.4999999999999998E-2</v>
      </c>
      <c r="I393" s="269">
        <v>69.489999999999995</v>
      </c>
      <c r="J393" s="269">
        <v>3.12</v>
      </c>
    </row>
    <row r="394" spans="1:10" ht="25.5" x14ac:dyDescent="0.25">
      <c r="A394" s="232" t="s">
        <v>94</v>
      </c>
      <c r="B394" s="268" t="s">
        <v>1251</v>
      </c>
      <c r="C394" s="232" t="s">
        <v>0</v>
      </c>
      <c r="D394" s="232" t="s">
        <v>1252</v>
      </c>
      <c r="E394" s="493" t="s">
        <v>37</v>
      </c>
      <c r="F394" s="493"/>
      <c r="G394" s="267" t="s">
        <v>13</v>
      </c>
      <c r="H394" s="270">
        <v>1.05</v>
      </c>
      <c r="I394" s="269">
        <v>13.97</v>
      </c>
      <c r="J394" s="269">
        <v>14.66</v>
      </c>
    </row>
    <row r="395" spans="1:10" ht="25.5" x14ac:dyDescent="0.25">
      <c r="A395" s="228"/>
      <c r="B395" s="228"/>
      <c r="C395" s="228"/>
      <c r="D395" s="228"/>
      <c r="E395" s="228" t="s">
        <v>89</v>
      </c>
      <c r="F395" s="273">
        <v>2.8854697657017256</v>
      </c>
      <c r="G395" s="228" t="s">
        <v>90</v>
      </c>
      <c r="H395" s="273">
        <v>3.28</v>
      </c>
      <c r="I395" s="228" t="s">
        <v>91</v>
      </c>
      <c r="J395" s="273">
        <v>6.17</v>
      </c>
    </row>
    <row r="396" spans="1:10" ht="26.25" thickBot="1" x14ac:dyDescent="0.3">
      <c r="A396" s="228"/>
      <c r="B396" s="228"/>
      <c r="C396" s="228"/>
      <c r="D396" s="228"/>
      <c r="E396" s="228" t="s">
        <v>92</v>
      </c>
      <c r="F396" s="273">
        <v>6.58</v>
      </c>
      <c r="G396" s="228"/>
      <c r="H396" s="492" t="s">
        <v>93</v>
      </c>
      <c r="I396" s="492"/>
      <c r="J396" s="273">
        <v>35.869999999999997</v>
      </c>
    </row>
    <row r="397" spans="1:10" ht="15.75" thickTop="1" x14ac:dyDescent="0.25">
      <c r="A397" s="262"/>
      <c r="B397" s="262"/>
      <c r="C397" s="262"/>
      <c r="D397" s="262"/>
      <c r="E397" s="262"/>
      <c r="F397" s="262"/>
      <c r="G397" s="262"/>
      <c r="H397" s="262"/>
      <c r="I397" s="262"/>
      <c r="J397" s="262"/>
    </row>
    <row r="398" spans="1:10" x14ac:dyDescent="0.25">
      <c r="A398" s="230" t="s">
        <v>830</v>
      </c>
      <c r="B398" s="80" t="s">
        <v>4</v>
      </c>
      <c r="C398" s="230" t="s">
        <v>5</v>
      </c>
      <c r="D398" s="230" t="s">
        <v>6</v>
      </c>
      <c r="E398" s="490" t="s">
        <v>28</v>
      </c>
      <c r="F398" s="490"/>
      <c r="G398" s="257" t="s">
        <v>7</v>
      </c>
      <c r="H398" s="80" t="s">
        <v>8</v>
      </c>
      <c r="I398" s="80" t="s">
        <v>9</v>
      </c>
      <c r="J398" s="80" t="s">
        <v>11</v>
      </c>
    </row>
    <row r="399" spans="1:10" ht="15" customHeight="1" x14ac:dyDescent="0.25">
      <c r="A399" s="231" t="s">
        <v>82</v>
      </c>
      <c r="B399" s="259" t="s">
        <v>831</v>
      </c>
      <c r="C399" s="231" t="s">
        <v>0</v>
      </c>
      <c r="D399" s="231" t="s">
        <v>832</v>
      </c>
      <c r="E399" s="491" t="s">
        <v>150</v>
      </c>
      <c r="F399" s="491"/>
      <c r="G399" s="258" t="s">
        <v>2</v>
      </c>
      <c r="H399" s="261">
        <v>1</v>
      </c>
      <c r="I399" s="260">
        <v>15.2</v>
      </c>
      <c r="J399" s="260">
        <v>15.2</v>
      </c>
    </row>
    <row r="400" spans="1:10" ht="25.5" customHeight="1" x14ac:dyDescent="0.25">
      <c r="A400" s="229" t="s">
        <v>83</v>
      </c>
      <c r="B400" s="264" t="s">
        <v>193</v>
      </c>
      <c r="C400" s="229" t="s">
        <v>0</v>
      </c>
      <c r="D400" s="229" t="s">
        <v>194</v>
      </c>
      <c r="E400" s="494" t="s">
        <v>88</v>
      </c>
      <c r="F400" s="494"/>
      <c r="G400" s="263" t="s">
        <v>40</v>
      </c>
      <c r="H400" s="266">
        <v>0.40593030000000002</v>
      </c>
      <c r="I400" s="265">
        <v>24.03</v>
      </c>
      <c r="J400" s="265">
        <v>9.75</v>
      </c>
    </row>
    <row r="401" spans="1:10" x14ac:dyDescent="0.25">
      <c r="A401" s="232" t="s">
        <v>94</v>
      </c>
      <c r="B401" s="268" t="s">
        <v>1245</v>
      </c>
      <c r="C401" s="232" t="s">
        <v>0</v>
      </c>
      <c r="D401" s="232" t="s">
        <v>1246</v>
      </c>
      <c r="E401" s="493" t="s">
        <v>37</v>
      </c>
      <c r="F401" s="493"/>
      <c r="G401" s="267" t="s">
        <v>57</v>
      </c>
      <c r="H401" s="270">
        <v>0.32569999999999999</v>
      </c>
      <c r="I401" s="269">
        <v>16.760000000000002</v>
      </c>
      <c r="J401" s="269">
        <v>5.45</v>
      </c>
    </row>
    <row r="402" spans="1:10" ht="15" customHeight="1" x14ac:dyDescent="0.25">
      <c r="A402" s="228"/>
      <c r="B402" s="228"/>
      <c r="C402" s="228"/>
      <c r="D402" s="228"/>
      <c r="E402" s="228" t="s">
        <v>89</v>
      </c>
      <c r="F402" s="273">
        <v>3.8535285039517375</v>
      </c>
      <c r="G402" s="228" t="s">
        <v>90</v>
      </c>
      <c r="H402" s="273">
        <v>4.3899999999999997</v>
      </c>
      <c r="I402" s="228" t="s">
        <v>91</v>
      </c>
      <c r="J402" s="273">
        <v>8.24</v>
      </c>
    </row>
    <row r="403" spans="1:10" ht="38.25" customHeight="1" thickBot="1" x14ac:dyDescent="0.3">
      <c r="A403" s="228"/>
      <c r="B403" s="228"/>
      <c r="C403" s="228"/>
      <c r="D403" s="228"/>
      <c r="E403" s="228" t="s">
        <v>92</v>
      </c>
      <c r="F403" s="273">
        <v>3.41</v>
      </c>
      <c r="G403" s="228"/>
      <c r="H403" s="492" t="s">
        <v>93</v>
      </c>
      <c r="I403" s="492"/>
      <c r="J403" s="273">
        <v>18.61</v>
      </c>
    </row>
    <row r="404" spans="1:10" ht="38.25" customHeight="1" thickTop="1" x14ac:dyDescent="0.25">
      <c r="A404" s="262"/>
      <c r="B404" s="262"/>
      <c r="C404" s="262"/>
      <c r="D404" s="262"/>
      <c r="E404" s="262"/>
      <c r="F404" s="262"/>
      <c r="G404" s="262"/>
      <c r="H404" s="262"/>
      <c r="I404" s="262"/>
      <c r="J404" s="262"/>
    </row>
    <row r="405" spans="1:10" ht="25.5" customHeight="1" x14ac:dyDescent="0.25">
      <c r="A405" s="230" t="s">
        <v>309</v>
      </c>
      <c r="B405" s="80" t="s">
        <v>4</v>
      </c>
      <c r="C405" s="230" t="s">
        <v>5</v>
      </c>
      <c r="D405" s="230" t="s">
        <v>6</v>
      </c>
      <c r="E405" s="490" t="s">
        <v>28</v>
      </c>
      <c r="F405" s="490"/>
      <c r="G405" s="257" t="s">
        <v>7</v>
      </c>
      <c r="H405" s="80" t="s">
        <v>8</v>
      </c>
      <c r="I405" s="80" t="s">
        <v>9</v>
      </c>
      <c r="J405" s="80" t="s">
        <v>11</v>
      </c>
    </row>
    <row r="406" spans="1:10" ht="25.5" customHeight="1" x14ac:dyDescent="0.25">
      <c r="A406" s="231" t="s">
        <v>82</v>
      </c>
      <c r="B406" s="259" t="s">
        <v>834</v>
      </c>
      <c r="C406" s="231" t="s">
        <v>0</v>
      </c>
      <c r="D406" s="231" t="s">
        <v>835</v>
      </c>
      <c r="E406" s="491" t="s">
        <v>639</v>
      </c>
      <c r="F406" s="491"/>
      <c r="G406" s="258" t="s">
        <v>2</v>
      </c>
      <c r="H406" s="261">
        <v>1</v>
      </c>
      <c r="I406" s="260">
        <v>37.58</v>
      </c>
      <c r="J406" s="260">
        <v>37.58</v>
      </c>
    </row>
    <row r="407" spans="1:10" ht="25.5" customHeight="1" x14ac:dyDescent="0.25">
      <c r="A407" s="229" t="s">
        <v>83</v>
      </c>
      <c r="B407" s="264" t="s">
        <v>738</v>
      </c>
      <c r="C407" s="229" t="s">
        <v>0</v>
      </c>
      <c r="D407" s="229" t="s">
        <v>739</v>
      </c>
      <c r="E407" s="494" t="s">
        <v>88</v>
      </c>
      <c r="F407" s="494"/>
      <c r="G407" s="263" t="s">
        <v>1</v>
      </c>
      <c r="H407" s="266">
        <v>0.02</v>
      </c>
      <c r="I407" s="265">
        <v>426.78</v>
      </c>
      <c r="J407" s="265">
        <v>8.5299999999999994</v>
      </c>
    </row>
    <row r="408" spans="1:10" ht="25.5" customHeight="1" x14ac:dyDescent="0.25">
      <c r="A408" s="229" t="s">
        <v>83</v>
      </c>
      <c r="B408" s="264" t="s">
        <v>95</v>
      </c>
      <c r="C408" s="229" t="s">
        <v>0</v>
      </c>
      <c r="D408" s="229" t="s">
        <v>96</v>
      </c>
      <c r="E408" s="494" t="s">
        <v>88</v>
      </c>
      <c r="F408" s="494"/>
      <c r="G408" s="263" t="s">
        <v>40</v>
      </c>
      <c r="H408" s="266">
        <v>0.98970000000000002</v>
      </c>
      <c r="I408" s="265">
        <v>23.27</v>
      </c>
      <c r="J408" s="265">
        <v>23.03</v>
      </c>
    </row>
    <row r="409" spans="1:10" ht="25.5" customHeight="1" x14ac:dyDescent="0.25">
      <c r="A409" s="229" t="s">
        <v>83</v>
      </c>
      <c r="B409" s="264" t="s">
        <v>86</v>
      </c>
      <c r="C409" s="229" t="s">
        <v>0</v>
      </c>
      <c r="D409" s="229" t="s">
        <v>87</v>
      </c>
      <c r="E409" s="494" t="s">
        <v>88</v>
      </c>
      <c r="F409" s="494"/>
      <c r="G409" s="263" t="s">
        <v>40</v>
      </c>
      <c r="H409" s="266">
        <v>0.22320000000000001</v>
      </c>
      <c r="I409" s="265">
        <v>18.14</v>
      </c>
      <c r="J409" s="265">
        <v>4.04</v>
      </c>
    </row>
    <row r="410" spans="1:10" ht="38.25" x14ac:dyDescent="0.25">
      <c r="A410" s="232" t="s">
        <v>94</v>
      </c>
      <c r="B410" s="268" t="s">
        <v>1437</v>
      </c>
      <c r="C410" s="232" t="s">
        <v>0</v>
      </c>
      <c r="D410" s="232" t="s">
        <v>1438</v>
      </c>
      <c r="E410" s="493" t="s">
        <v>37</v>
      </c>
      <c r="F410" s="493"/>
      <c r="G410" s="267" t="s">
        <v>57</v>
      </c>
      <c r="H410" s="270">
        <v>0.4405</v>
      </c>
      <c r="I410" s="269">
        <v>4.51</v>
      </c>
      <c r="J410" s="269">
        <v>1.98</v>
      </c>
    </row>
    <row r="411" spans="1:10" ht="25.5" customHeight="1" x14ac:dyDescent="0.25">
      <c r="A411" s="228"/>
      <c r="B411" s="228"/>
      <c r="C411" s="228"/>
      <c r="D411" s="228"/>
      <c r="E411" s="228" t="s">
        <v>89</v>
      </c>
      <c r="F411" s="273">
        <v>12.065659636159566</v>
      </c>
      <c r="G411" s="228" t="s">
        <v>90</v>
      </c>
      <c r="H411" s="273">
        <v>13.73</v>
      </c>
      <c r="I411" s="228" t="s">
        <v>91</v>
      </c>
      <c r="J411" s="273">
        <v>25.8</v>
      </c>
    </row>
    <row r="412" spans="1:10" ht="25.5" customHeight="1" thickBot="1" x14ac:dyDescent="0.3">
      <c r="A412" s="228"/>
      <c r="B412" s="228"/>
      <c r="C412" s="228"/>
      <c r="D412" s="228"/>
      <c r="E412" s="228" t="s">
        <v>92</v>
      </c>
      <c r="F412" s="273">
        <v>8.44</v>
      </c>
      <c r="G412" s="228"/>
      <c r="H412" s="492" t="s">
        <v>93</v>
      </c>
      <c r="I412" s="492"/>
      <c r="J412" s="273">
        <v>46.02</v>
      </c>
    </row>
    <row r="413" spans="1:10" ht="15.75" thickTop="1" x14ac:dyDescent="0.25">
      <c r="A413" s="262"/>
      <c r="B413" s="262"/>
      <c r="C413" s="262"/>
      <c r="D413" s="262"/>
      <c r="E413" s="262"/>
      <c r="F413" s="262"/>
      <c r="G413" s="262"/>
      <c r="H413" s="262"/>
      <c r="I413" s="262"/>
      <c r="J413" s="262"/>
    </row>
    <row r="414" spans="1:10" x14ac:dyDescent="0.25">
      <c r="A414" s="230" t="s">
        <v>310</v>
      </c>
      <c r="B414" s="80" t="s">
        <v>4</v>
      </c>
      <c r="C414" s="230" t="s">
        <v>5</v>
      </c>
      <c r="D414" s="230" t="s">
        <v>6</v>
      </c>
      <c r="E414" s="490" t="s">
        <v>28</v>
      </c>
      <c r="F414" s="490"/>
      <c r="G414" s="257" t="s">
        <v>7</v>
      </c>
      <c r="H414" s="80" t="s">
        <v>8</v>
      </c>
      <c r="I414" s="80" t="s">
        <v>9</v>
      </c>
      <c r="J414" s="80" t="s">
        <v>11</v>
      </c>
    </row>
    <row r="415" spans="1:10" ht="38.25" customHeight="1" x14ac:dyDescent="0.25">
      <c r="A415" s="231" t="s">
        <v>82</v>
      </c>
      <c r="B415" s="259" t="s">
        <v>618</v>
      </c>
      <c r="C415" s="231" t="s">
        <v>0</v>
      </c>
      <c r="D415" s="231" t="s">
        <v>836</v>
      </c>
      <c r="E415" s="491" t="s">
        <v>639</v>
      </c>
      <c r="F415" s="491"/>
      <c r="G415" s="258" t="s">
        <v>2</v>
      </c>
      <c r="H415" s="261">
        <v>1</v>
      </c>
      <c r="I415" s="260">
        <v>134.16</v>
      </c>
      <c r="J415" s="260">
        <v>134.16</v>
      </c>
    </row>
    <row r="416" spans="1:10" ht="25.5" customHeight="1" x14ac:dyDescent="0.25">
      <c r="A416" s="229" t="s">
        <v>83</v>
      </c>
      <c r="B416" s="264" t="s">
        <v>744</v>
      </c>
      <c r="C416" s="229" t="s">
        <v>0</v>
      </c>
      <c r="D416" s="229" t="s">
        <v>745</v>
      </c>
      <c r="E416" s="494" t="s">
        <v>88</v>
      </c>
      <c r="F416" s="494"/>
      <c r="G416" s="263" t="s">
        <v>40</v>
      </c>
      <c r="H416" s="266">
        <v>0.33479999999999999</v>
      </c>
      <c r="I416" s="265">
        <v>19.04</v>
      </c>
      <c r="J416" s="265">
        <v>6.37</v>
      </c>
    </row>
    <row r="417" spans="1:10" ht="25.5" customHeight="1" x14ac:dyDescent="0.25">
      <c r="A417" s="229" t="s">
        <v>83</v>
      </c>
      <c r="B417" s="264" t="s">
        <v>746</v>
      </c>
      <c r="C417" s="229" t="s">
        <v>0</v>
      </c>
      <c r="D417" s="229" t="s">
        <v>747</v>
      </c>
      <c r="E417" s="494" t="s">
        <v>88</v>
      </c>
      <c r="F417" s="494"/>
      <c r="G417" s="263" t="s">
        <v>40</v>
      </c>
      <c r="H417" s="266">
        <v>1.4849000000000001</v>
      </c>
      <c r="I417" s="265">
        <v>23.27</v>
      </c>
      <c r="J417" s="265">
        <v>34.549999999999997</v>
      </c>
    </row>
    <row r="418" spans="1:10" ht="38.25" customHeight="1" x14ac:dyDescent="0.25">
      <c r="A418" s="232" t="s">
        <v>94</v>
      </c>
      <c r="B418" s="268" t="s">
        <v>670</v>
      </c>
      <c r="C418" s="232" t="s">
        <v>0</v>
      </c>
      <c r="D418" s="232" t="s">
        <v>671</v>
      </c>
      <c r="E418" s="493" t="s">
        <v>37</v>
      </c>
      <c r="F418" s="493"/>
      <c r="G418" s="267" t="s">
        <v>57</v>
      </c>
      <c r="H418" s="270">
        <v>0.58720000000000006</v>
      </c>
      <c r="I418" s="269">
        <v>12.76</v>
      </c>
      <c r="J418" s="269">
        <v>7.49</v>
      </c>
    </row>
    <row r="419" spans="1:10" ht="25.5" customHeight="1" x14ac:dyDescent="0.25">
      <c r="A419" s="232" t="s">
        <v>94</v>
      </c>
      <c r="B419" s="268" t="s">
        <v>657</v>
      </c>
      <c r="C419" s="232" t="s">
        <v>0</v>
      </c>
      <c r="D419" s="232" t="s">
        <v>658</v>
      </c>
      <c r="E419" s="493" t="s">
        <v>37</v>
      </c>
      <c r="F419" s="493"/>
      <c r="G419" s="267" t="s">
        <v>2</v>
      </c>
      <c r="H419" s="270">
        <v>1.1318999999999999</v>
      </c>
      <c r="I419" s="269">
        <v>33.22</v>
      </c>
      <c r="J419" s="269">
        <v>37.6</v>
      </c>
    </row>
    <row r="420" spans="1:10" ht="25.5" customHeight="1" x14ac:dyDescent="0.25">
      <c r="A420" s="232" t="s">
        <v>94</v>
      </c>
      <c r="B420" s="268" t="s">
        <v>653</v>
      </c>
      <c r="C420" s="232" t="s">
        <v>0</v>
      </c>
      <c r="D420" s="232" t="s">
        <v>654</v>
      </c>
      <c r="E420" s="493" t="s">
        <v>37</v>
      </c>
      <c r="F420" s="493"/>
      <c r="G420" s="267" t="s">
        <v>2</v>
      </c>
      <c r="H420" s="270">
        <v>1.1318999999999999</v>
      </c>
      <c r="I420" s="269">
        <v>40.799999999999997</v>
      </c>
      <c r="J420" s="269">
        <v>46.18</v>
      </c>
    </row>
    <row r="421" spans="1:10" x14ac:dyDescent="0.25">
      <c r="A421" s="232" t="s">
        <v>94</v>
      </c>
      <c r="B421" s="268" t="s">
        <v>690</v>
      </c>
      <c r="C421" s="232" t="s">
        <v>0</v>
      </c>
      <c r="D421" s="232" t="s">
        <v>691</v>
      </c>
      <c r="E421" s="493" t="s">
        <v>37</v>
      </c>
      <c r="F421" s="493"/>
      <c r="G421" s="267" t="s">
        <v>44</v>
      </c>
      <c r="H421" s="270">
        <v>0.52</v>
      </c>
      <c r="I421" s="269">
        <v>3.79</v>
      </c>
      <c r="J421" s="269">
        <v>1.97</v>
      </c>
    </row>
    <row r="422" spans="1:10" ht="25.5" x14ac:dyDescent="0.25">
      <c r="A422" s="228"/>
      <c r="B422" s="228"/>
      <c r="C422" s="228"/>
      <c r="D422" s="228"/>
      <c r="E422" s="228" t="s">
        <v>89</v>
      </c>
      <c r="F422" s="273">
        <v>16.75630173502315</v>
      </c>
      <c r="G422" s="228" t="s">
        <v>90</v>
      </c>
      <c r="H422" s="273">
        <v>19.07</v>
      </c>
      <c r="I422" s="228" t="s">
        <v>91</v>
      </c>
      <c r="J422" s="273">
        <v>35.83</v>
      </c>
    </row>
    <row r="423" spans="1:10" ht="25.5" customHeight="1" thickBot="1" x14ac:dyDescent="0.3">
      <c r="A423" s="228"/>
      <c r="B423" s="228"/>
      <c r="C423" s="228"/>
      <c r="D423" s="228"/>
      <c r="E423" s="228" t="s">
        <v>92</v>
      </c>
      <c r="F423" s="273">
        <v>30.14</v>
      </c>
      <c r="G423" s="228"/>
      <c r="H423" s="492" t="s">
        <v>93</v>
      </c>
      <c r="I423" s="492"/>
      <c r="J423" s="273">
        <v>164.3</v>
      </c>
    </row>
    <row r="424" spans="1:10" ht="25.5" customHeight="1" thickTop="1" x14ac:dyDescent="0.25">
      <c r="A424" s="262"/>
      <c r="B424" s="262"/>
      <c r="C424" s="262"/>
      <c r="D424" s="262"/>
      <c r="E424" s="262"/>
      <c r="F424" s="262"/>
      <c r="G424" s="262"/>
      <c r="H424" s="262"/>
      <c r="I424" s="262"/>
      <c r="J424" s="262"/>
    </row>
    <row r="425" spans="1:10" ht="25.5" customHeight="1" x14ac:dyDescent="0.25">
      <c r="A425" s="230" t="s">
        <v>508</v>
      </c>
      <c r="B425" s="80" t="s">
        <v>4</v>
      </c>
      <c r="C425" s="230" t="s">
        <v>5</v>
      </c>
      <c r="D425" s="230" t="s">
        <v>6</v>
      </c>
      <c r="E425" s="490" t="s">
        <v>28</v>
      </c>
      <c r="F425" s="490"/>
      <c r="G425" s="257" t="s">
        <v>7</v>
      </c>
      <c r="H425" s="80" t="s">
        <v>8</v>
      </c>
      <c r="I425" s="80" t="s">
        <v>9</v>
      </c>
      <c r="J425" s="80" t="s">
        <v>11</v>
      </c>
    </row>
    <row r="426" spans="1:10" ht="25.5" customHeight="1" x14ac:dyDescent="0.25">
      <c r="A426" s="231" t="s">
        <v>82</v>
      </c>
      <c r="B426" s="259" t="s">
        <v>838</v>
      </c>
      <c r="C426" s="231" t="s">
        <v>105</v>
      </c>
      <c r="D426" s="231" t="s">
        <v>619</v>
      </c>
      <c r="E426" s="491" t="s">
        <v>88</v>
      </c>
      <c r="F426" s="491"/>
      <c r="G426" s="258" t="s">
        <v>2</v>
      </c>
      <c r="H426" s="261">
        <v>1</v>
      </c>
      <c r="I426" s="260">
        <v>44.85</v>
      </c>
      <c r="J426" s="260">
        <v>44.85</v>
      </c>
    </row>
    <row r="427" spans="1:10" ht="25.5" customHeight="1" x14ac:dyDescent="0.25">
      <c r="A427" s="229" t="s">
        <v>83</v>
      </c>
      <c r="B427" s="264" t="s">
        <v>95</v>
      </c>
      <c r="C427" s="229" t="s">
        <v>0</v>
      </c>
      <c r="D427" s="229" t="s">
        <v>96</v>
      </c>
      <c r="E427" s="494" t="s">
        <v>88</v>
      </c>
      <c r="F427" s="494"/>
      <c r="G427" s="263" t="s">
        <v>40</v>
      </c>
      <c r="H427" s="266">
        <v>0.88</v>
      </c>
      <c r="I427" s="265">
        <v>23.27</v>
      </c>
      <c r="J427" s="265">
        <v>20.47</v>
      </c>
    </row>
    <row r="428" spans="1:10" ht="38.25" customHeight="1" x14ac:dyDescent="0.25">
      <c r="A428" s="229" t="s">
        <v>83</v>
      </c>
      <c r="B428" s="264" t="s">
        <v>86</v>
      </c>
      <c r="C428" s="229" t="s">
        <v>0</v>
      </c>
      <c r="D428" s="229" t="s">
        <v>87</v>
      </c>
      <c r="E428" s="494" t="s">
        <v>88</v>
      </c>
      <c r="F428" s="494"/>
      <c r="G428" s="263" t="s">
        <v>40</v>
      </c>
      <c r="H428" s="266">
        <v>1.08</v>
      </c>
      <c r="I428" s="265">
        <v>18.14</v>
      </c>
      <c r="J428" s="265">
        <v>19.59</v>
      </c>
    </row>
    <row r="429" spans="1:10" x14ac:dyDescent="0.25">
      <c r="A429" s="232" t="s">
        <v>94</v>
      </c>
      <c r="B429" s="268" t="s">
        <v>42</v>
      </c>
      <c r="C429" s="232" t="s">
        <v>0</v>
      </c>
      <c r="D429" s="232" t="s">
        <v>43</v>
      </c>
      <c r="E429" s="493" t="s">
        <v>37</v>
      </c>
      <c r="F429" s="493"/>
      <c r="G429" s="267" t="s">
        <v>44</v>
      </c>
      <c r="H429" s="270">
        <v>8.68</v>
      </c>
      <c r="I429" s="269">
        <v>0.39</v>
      </c>
      <c r="J429" s="269">
        <v>3.38</v>
      </c>
    </row>
    <row r="430" spans="1:10" ht="25.5" customHeight="1" x14ac:dyDescent="0.25">
      <c r="A430" s="232" t="s">
        <v>94</v>
      </c>
      <c r="B430" s="268" t="s">
        <v>170</v>
      </c>
      <c r="C430" s="232" t="s">
        <v>0</v>
      </c>
      <c r="D430" s="232" t="s">
        <v>171</v>
      </c>
      <c r="E430" s="493" t="s">
        <v>37</v>
      </c>
      <c r="F430" s="493"/>
      <c r="G430" s="267" t="s">
        <v>1</v>
      </c>
      <c r="H430" s="270">
        <v>2.1000000000000001E-2</v>
      </c>
      <c r="I430" s="269">
        <v>67.59</v>
      </c>
      <c r="J430" s="269">
        <v>1.41</v>
      </c>
    </row>
    <row r="431" spans="1:10" ht="25.5" customHeight="1" x14ac:dyDescent="0.25">
      <c r="A431" s="228"/>
      <c r="B431" s="228"/>
      <c r="C431" s="228"/>
      <c r="D431" s="228"/>
      <c r="E431" s="228" t="s">
        <v>89</v>
      </c>
      <c r="F431" s="273">
        <v>16.195108263573868</v>
      </c>
      <c r="G431" s="228" t="s">
        <v>90</v>
      </c>
      <c r="H431" s="273">
        <v>18.43</v>
      </c>
      <c r="I431" s="228" t="s">
        <v>91</v>
      </c>
      <c r="J431" s="273">
        <v>34.630000000000003</v>
      </c>
    </row>
    <row r="432" spans="1:10" ht="26.25" thickBot="1" x14ac:dyDescent="0.3">
      <c r="A432" s="228"/>
      <c r="B432" s="228"/>
      <c r="C432" s="228"/>
      <c r="D432" s="228"/>
      <c r="E432" s="228" t="s">
        <v>92</v>
      </c>
      <c r="F432" s="273">
        <v>10.07</v>
      </c>
      <c r="G432" s="228"/>
      <c r="H432" s="492" t="s">
        <v>93</v>
      </c>
      <c r="I432" s="492"/>
      <c r="J432" s="273">
        <v>54.92</v>
      </c>
    </row>
    <row r="433" spans="1:10" ht="15.75" thickTop="1" x14ac:dyDescent="0.25">
      <c r="A433" s="262"/>
      <c r="B433" s="262"/>
      <c r="C433" s="262"/>
      <c r="D433" s="262"/>
      <c r="E433" s="262"/>
      <c r="F433" s="262"/>
      <c r="G433" s="262"/>
      <c r="H433" s="262"/>
      <c r="I433" s="262"/>
      <c r="J433" s="262"/>
    </row>
    <row r="434" spans="1:10" x14ac:dyDescent="0.25">
      <c r="A434" s="230" t="s">
        <v>509</v>
      </c>
      <c r="B434" s="80" t="s">
        <v>4</v>
      </c>
      <c r="C434" s="230" t="s">
        <v>5</v>
      </c>
      <c r="D434" s="230" t="s">
        <v>6</v>
      </c>
      <c r="E434" s="490" t="s">
        <v>28</v>
      </c>
      <c r="F434" s="490"/>
      <c r="G434" s="257" t="s">
        <v>7</v>
      </c>
      <c r="H434" s="80" t="s">
        <v>8</v>
      </c>
      <c r="I434" s="80" t="s">
        <v>9</v>
      </c>
      <c r="J434" s="80" t="s">
        <v>11</v>
      </c>
    </row>
    <row r="435" spans="1:10" ht="38.25" customHeight="1" x14ac:dyDescent="0.25">
      <c r="A435" s="231" t="s">
        <v>82</v>
      </c>
      <c r="B435" s="259" t="s">
        <v>633</v>
      </c>
      <c r="C435" s="231" t="s">
        <v>0</v>
      </c>
      <c r="D435" s="231" t="s">
        <v>839</v>
      </c>
      <c r="E435" s="491" t="s">
        <v>399</v>
      </c>
      <c r="F435" s="491"/>
      <c r="G435" s="258" t="s">
        <v>2</v>
      </c>
      <c r="H435" s="261">
        <v>1</v>
      </c>
      <c r="I435" s="260">
        <v>21.55</v>
      </c>
      <c r="J435" s="260">
        <v>21.55</v>
      </c>
    </row>
    <row r="436" spans="1:10" ht="38.25" customHeight="1" x14ac:dyDescent="0.25">
      <c r="A436" s="229" t="s">
        <v>83</v>
      </c>
      <c r="B436" s="264" t="s">
        <v>439</v>
      </c>
      <c r="C436" s="229" t="s">
        <v>0</v>
      </c>
      <c r="D436" s="229" t="s">
        <v>440</v>
      </c>
      <c r="E436" s="494" t="s">
        <v>88</v>
      </c>
      <c r="F436" s="494"/>
      <c r="G436" s="263" t="s">
        <v>1</v>
      </c>
      <c r="H436" s="266">
        <v>3.04E-2</v>
      </c>
      <c r="I436" s="265">
        <v>496.23</v>
      </c>
      <c r="J436" s="265">
        <v>15.08</v>
      </c>
    </row>
    <row r="437" spans="1:10" ht="25.5" customHeight="1" x14ac:dyDescent="0.25">
      <c r="A437" s="229" t="s">
        <v>83</v>
      </c>
      <c r="B437" s="264" t="s">
        <v>95</v>
      </c>
      <c r="C437" s="229" t="s">
        <v>0</v>
      </c>
      <c r="D437" s="229" t="s">
        <v>96</v>
      </c>
      <c r="E437" s="494" t="s">
        <v>88</v>
      </c>
      <c r="F437" s="494"/>
      <c r="G437" s="263" t="s">
        <v>40</v>
      </c>
      <c r="H437" s="266">
        <v>0.20026430000000001</v>
      </c>
      <c r="I437" s="265">
        <v>23.27</v>
      </c>
      <c r="J437" s="265">
        <v>4.66</v>
      </c>
    </row>
    <row r="438" spans="1:10" ht="25.5" customHeight="1" x14ac:dyDescent="0.25">
      <c r="A438" s="229" t="s">
        <v>83</v>
      </c>
      <c r="B438" s="264" t="s">
        <v>86</v>
      </c>
      <c r="C438" s="229" t="s">
        <v>0</v>
      </c>
      <c r="D438" s="229" t="s">
        <v>87</v>
      </c>
      <c r="E438" s="494" t="s">
        <v>88</v>
      </c>
      <c r="F438" s="494"/>
      <c r="G438" s="263" t="s">
        <v>40</v>
      </c>
      <c r="H438" s="266">
        <v>0.100132</v>
      </c>
      <c r="I438" s="265">
        <v>18.14</v>
      </c>
      <c r="J438" s="265">
        <v>1.81</v>
      </c>
    </row>
    <row r="439" spans="1:10" ht="25.5" customHeight="1" x14ac:dyDescent="0.25">
      <c r="A439" s="228"/>
      <c r="B439" s="228"/>
      <c r="C439" s="228"/>
      <c r="D439" s="228"/>
      <c r="E439" s="228" t="s">
        <v>89</v>
      </c>
      <c r="F439" s="273">
        <v>5.0600944675676942</v>
      </c>
      <c r="G439" s="228" t="s">
        <v>90</v>
      </c>
      <c r="H439" s="273">
        <v>5.76</v>
      </c>
      <c r="I439" s="228" t="s">
        <v>91</v>
      </c>
      <c r="J439" s="273">
        <v>10.82</v>
      </c>
    </row>
    <row r="440" spans="1:10" ht="38.25" customHeight="1" thickBot="1" x14ac:dyDescent="0.3">
      <c r="A440" s="228"/>
      <c r="B440" s="228"/>
      <c r="C440" s="228"/>
      <c r="D440" s="228"/>
      <c r="E440" s="228" t="s">
        <v>92</v>
      </c>
      <c r="F440" s="273">
        <v>4.84</v>
      </c>
      <c r="G440" s="228"/>
      <c r="H440" s="492" t="s">
        <v>93</v>
      </c>
      <c r="I440" s="492"/>
      <c r="J440" s="273">
        <v>26.39</v>
      </c>
    </row>
    <row r="441" spans="1:10" ht="25.5" customHeight="1" thickTop="1" x14ac:dyDescent="0.25">
      <c r="A441" s="262"/>
      <c r="B441" s="262"/>
      <c r="C441" s="262"/>
      <c r="D441" s="262"/>
      <c r="E441" s="262"/>
      <c r="F441" s="262"/>
      <c r="G441" s="262"/>
      <c r="H441" s="262"/>
      <c r="I441" s="262"/>
      <c r="J441" s="262"/>
    </row>
    <row r="442" spans="1:10" x14ac:dyDescent="0.25">
      <c r="A442" s="230" t="s">
        <v>510</v>
      </c>
      <c r="B442" s="80" t="s">
        <v>4</v>
      </c>
      <c r="C442" s="230" t="s">
        <v>5</v>
      </c>
      <c r="D442" s="230" t="s">
        <v>6</v>
      </c>
      <c r="E442" s="490" t="s">
        <v>28</v>
      </c>
      <c r="F442" s="490"/>
      <c r="G442" s="257" t="s">
        <v>7</v>
      </c>
      <c r="H442" s="80" t="s">
        <v>8</v>
      </c>
      <c r="I442" s="80" t="s">
        <v>9</v>
      </c>
      <c r="J442" s="80" t="s">
        <v>11</v>
      </c>
    </row>
    <row r="443" spans="1:10" ht="51" customHeight="1" x14ac:dyDescent="0.25">
      <c r="A443" s="231" t="s">
        <v>82</v>
      </c>
      <c r="B443" s="259" t="s">
        <v>840</v>
      </c>
      <c r="C443" s="231" t="s">
        <v>0</v>
      </c>
      <c r="D443" s="231" t="s">
        <v>841</v>
      </c>
      <c r="E443" s="491" t="s">
        <v>399</v>
      </c>
      <c r="F443" s="491"/>
      <c r="G443" s="258" t="s">
        <v>2</v>
      </c>
      <c r="H443" s="261">
        <v>1</v>
      </c>
      <c r="I443" s="260">
        <v>20.39</v>
      </c>
      <c r="J443" s="260">
        <v>20.39</v>
      </c>
    </row>
    <row r="444" spans="1:10" ht="51" x14ac:dyDescent="0.25">
      <c r="A444" s="229" t="s">
        <v>83</v>
      </c>
      <c r="B444" s="264" t="s">
        <v>1598</v>
      </c>
      <c r="C444" s="229" t="s">
        <v>0</v>
      </c>
      <c r="D444" s="229" t="s">
        <v>1599</v>
      </c>
      <c r="E444" s="494" t="s">
        <v>88</v>
      </c>
      <c r="F444" s="494"/>
      <c r="G444" s="263" t="s">
        <v>1</v>
      </c>
      <c r="H444" s="266">
        <v>1.9400000000000001E-2</v>
      </c>
      <c r="I444" s="265">
        <v>420.51</v>
      </c>
      <c r="J444" s="265">
        <v>8.15</v>
      </c>
    </row>
    <row r="445" spans="1:10" ht="25.5" customHeight="1" x14ac:dyDescent="0.25">
      <c r="A445" s="229" t="s">
        <v>83</v>
      </c>
      <c r="B445" s="264" t="s">
        <v>95</v>
      </c>
      <c r="C445" s="229" t="s">
        <v>0</v>
      </c>
      <c r="D445" s="229" t="s">
        <v>96</v>
      </c>
      <c r="E445" s="494" t="s">
        <v>88</v>
      </c>
      <c r="F445" s="494"/>
      <c r="G445" s="263" t="s">
        <v>40</v>
      </c>
      <c r="H445" s="266">
        <v>0.37890000000000001</v>
      </c>
      <c r="I445" s="265">
        <v>23.27</v>
      </c>
      <c r="J445" s="265">
        <v>8.81</v>
      </c>
    </row>
    <row r="446" spans="1:10" ht="25.5" customHeight="1" x14ac:dyDescent="0.25">
      <c r="A446" s="229" t="s">
        <v>83</v>
      </c>
      <c r="B446" s="264" t="s">
        <v>86</v>
      </c>
      <c r="C446" s="229" t="s">
        <v>0</v>
      </c>
      <c r="D446" s="229" t="s">
        <v>87</v>
      </c>
      <c r="E446" s="494" t="s">
        <v>88</v>
      </c>
      <c r="F446" s="494"/>
      <c r="G446" s="263" t="s">
        <v>40</v>
      </c>
      <c r="H446" s="266">
        <v>0.18940000000000001</v>
      </c>
      <c r="I446" s="265">
        <v>18.14</v>
      </c>
      <c r="J446" s="265">
        <v>3.43</v>
      </c>
    </row>
    <row r="447" spans="1:10" ht="25.5" customHeight="1" x14ac:dyDescent="0.25">
      <c r="A447" s="228"/>
      <c r="B447" s="228"/>
      <c r="C447" s="228"/>
      <c r="D447" s="228"/>
      <c r="E447" s="228" t="s">
        <v>89</v>
      </c>
      <c r="F447" s="273">
        <v>5.972033858672777</v>
      </c>
      <c r="G447" s="228" t="s">
        <v>90</v>
      </c>
      <c r="H447" s="273">
        <v>6.8</v>
      </c>
      <c r="I447" s="228" t="s">
        <v>91</v>
      </c>
      <c r="J447" s="273">
        <v>12.77</v>
      </c>
    </row>
    <row r="448" spans="1:10" ht="38.25" customHeight="1" thickBot="1" x14ac:dyDescent="0.3">
      <c r="A448" s="228"/>
      <c r="B448" s="228"/>
      <c r="C448" s="228"/>
      <c r="D448" s="228"/>
      <c r="E448" s="228" t="s">
        <v>92</v>
      </c>
      <c r="F448" s="273">
        <v>4.58</v>
      </c>
      <c r="G448" s="228"/>
      <c r="H448" s="492" t="s">
        <v>93</v>
      </c>
      <c r="I448" s="492"/>
      <c r="J448" s="273">
        <v>24.97</v>
      </c>
    </row>
    <row r="449" spans="1:10" ht="25.5" customHeight="1" thickTop="1" x14ac:dyDescent="0.25">
      <c r="A449" s="262"/>
      <c r="B449" s="262"/>
      <c r="C449" s="262"/>
      <c r="D449" s="262"/>
      <c r="E449" s="262"/>
      <c r="F449" s="262"/>
      <c r="G449" s="262"/>
      <c r="H449" s="262"/>
      <c r="I449" s="262"/>
      <c r="J449" s="262"/>
    </row>
    <row r="450" spans="1:10" ht="25.5" customHeight="1" x14ac:dyDescent="0.25">
      <c r="A450" s="230" t="s">
        <v>511</v>
      </c>
      <c r="B450" s="80" t="s">
        <v>4</v>
      </c>
      <c r="C450" s="230" t="s">
        <v>5</v>
      </c>
      <c r="D450" s="230" t="s">
        <v>6</v>
      </c>
      <c r="E450" s="490" t="s">
        <v>28</v>
      </c>
      <c r="F450" s="490"/>
      <c r="G450" s="257" t="s">
        <v>7</v>
      </c>
      <c r="H450" s="80" t="s">
        <v>8</v>
      </c>
      <c r="I450" s="80" t="s">
        <v>9</v>
      </c>
      <c r="J450" s="80" t="s">
        <v>11</v>
      </c>
    </row>
    <row r="451" spans="1:10" ht="38.25" x14ac:dyDescent="0.25">
      <c r="A451" s="231" t="s">
        <v>82</v>
      </c>
      <c r="B451" s="259" t="s">
        <v>844</v>
      </c>
      <c r="C451" s="231" t="s">
        <v>0</v>
      </c>
      <c r="D451" s="231" t="s">
        <v>845</v>
      </c>
      <c r="E451" s="491" t="s">
        <v>153</v>
      </c>
      <c r="F451" s="491"/>
      <c r="G451" s="258" t="s">
        <v>2</v>
      </c>
      <c r="H451" s="261">
        <v>1</v>
      </c>
      <c r="I451" s="260">
        <v>48.19</v>
      </c>
      <c r="J451" s="260">
        <v>48.19</v>
      </c>
    </row>
    <row r="452" spans="1:10" ht="25.5" customHeight="1" x14ac:dyDescent="0.25">
      <c r="A452" s="229" t="s">
        <v>83</v>
      </c>
      <c r="B452" s="264" t="s">
        <v>434</v>
      </c>
      <c r="C452" s="229" t="s">
        <v>0</v>
      </c>
      <c r="D452" s="229" t="s">
        <v>435</v>
      </c>
      <c r="E452" s="494" t="s">
        <v>88</v>
      </c>
      <c r="F452" s="494"/>
      <c r="G452" s="263" t="s">
        <v>40</v>
      </c>
      <c r="H452" s="266">
        <v>0.28920000000000001</v>
      </c>
      <c r="I452" s="265">
        <v>23.12</v>
      </c>
      <c r="J452" s="265">
        <v>6.68</v>
      </c>
    </row>
    <row r="453" spans="1:10" ht="25.5" customHeight="1" x14ac:dyDescent="0.25">
      <c r="A453" s="229" t="s">
        <v>83</v>
      </c>
      <c r="B453" s="264" t="s">
        <v>86</v>
      </c>
      <c r="C453" s="229" t="s">
        <v>0</v>
      </c>
      <c r="D453" s="229" t="s">
        <v>87</v>
      </c>
      <c r="E453" s="494" t="s">
        <v>88</v>
      </c>
      <c r="F453" s="494"/>
      <c r="G453" s="263" t="s">
        <v>40</v>
      </c>
      <c r="H453" s="266">
        <v>0.1356</v>
      </c>
      <c r="I453" s="265">
        <v>18.14</v>
      </c>
      <c r="J453" s="265">
        <v>2.4500000000000002</v>
      </c>
    </row>
    <row r="454" spans="1:10" ht="25.5" x14ac:dyDescent="0.25">
      <c r="A454" s="232" t="s">
        <v>94</v>
      </c>
      <c r="B454" s="268" t="s">
        <v>1160</v>
      </c>
      <c r="C454" s="232" t="s">
        <v>0</v>
      </c>
      <c r="D454" s="232" t="s">
        <v>1161</v>
      </c>
      <c r="E454" s="493" t="s">
        <v>37</v>
      </c>
      <c r="F454" s="493"/>
      <c r="G454" s="267" t="s">
        <v>2</v>
      </c>
      <c r="H454" s="270">
        <v>1.0690999999999999</v>
      </c>
      <c r="I454" s="269">
        <v>31.7</v>
      </c>
      <c r="J454" s="269">
        <v>33.89</v>
      </c>
    </row>
    <row r="455" spans="1:10" ht="51" customHeight="1" x14ac:dyDescent="0.25">
      <c r="A455" s="232" t="s">
        <v>94</v>
      </c>
      <c r="B455" s="268" t="s">
        <v>402</v>
      </c>
      <c r="C455" s="232" t="s">
        <v>0</v>
      </c>
      <c r="D455" s="232" t="s">
        <v>403</v>
      </c>
      <c r="E455" s="493" t="s">
        <v>37</v>
      </c>
      <c r="F455" s="493"/>
      <c r="G455" s="267" t="s">
        <v>44</v>
      </c>
      <c r="H455" s="270">
        <v>9.1300000000000008</v>
      </c>
      <c r="I455" s="269">
        <v>0.52</v>
      </c>
      <c r="J455" s="269">
        <v>4.74</v>
      </c>
    </row>
    <row r="456" spans="1:10" x14ac:dyDescent="0.25">
      <c r="A456" s="232" t="s">
        <v>94</v>
      </c>
      <c r="B456" s="268" t="s">
        <v>408</v>
      </c>
      <c r="C456" s="232" t="s">
        <v>0</v>
      </c>
      <c r="D456" s="232" t="s">
        <v>409</v>
      </c>
      <c r="E456" s="493" t="s">
        <v>37</v>
      </c>
      <c r="F456" s="493"/>
      <c r="G456" s="267" t="s">
        <v>44</v>
      </c>
      <c r="H456" s="270">
        <v>0.14099999999999999</v>
      </c>
      <c r="I456" s="269">
        <v>3.05</v>
      </c>
      <c r="J456" s="269">
        <v>0.43</v>
      </c>
    </row>
    <row r="457" spans="1:10" ht="25.5" customHeight="1" x14ac:dyDescent="0.25">
      <c r="A457" s="228"/>
      <c r="B457" s="228"/>
      <c r="C457" s="228"/>
      <c r="D457" s="228"/>
      <c r="E457" s="228" t="s">
        <v>89</v>
      </c>
      <c r="F457" s="273">
        <v>3.7179067483514943</v>
      </c>
      <c r="G457" s="228" t="s">
        <v>90</v>
      </c>
      <c r="H457" s="273">
        <v>4.2300000000000004</v>
      </c>
      <c r="I457" s="228" t="s">
        <v>91</v>
      </c>
      <c r="J457" s="273">
        <v>7.95</v>
      </c>
    </row>
    <row r="458" spans="1:10" ht="25.5" customHeight="1" thickBot="1" x14ac:dyDescent="0.3">
      <c r="A458" s="228"/>
      <c r="B458" s="228"/>
      <c r="C458" s="228"/>
      <c r="D458" s="228"/>
      <c r="E458" s="228" t="s">
        <v>92</v>
      </c>
      <c r="F458" s="273">
        <v>10.82</v>
      </c>
      <c r="G458" s="228"/>
      <c r="H458" s="492" t="s">
        <v>93</v>
      </c>
      <c r="I458" s="492"/>
      <c r="J458" s="273">
        <v>59.01</v>
      </c>
    </row>
    <row r="459" spans="1:10" ht="25.5" customHeight="1" thickTop="1" x14ac:dyDescent="0.25">
      <c r="A459" s="262"/>
      <c r="B459" s="262"/>
      <c r="C459" s="262"/>
      <c r="D459" s="262"/>
      <c r="E459" s="262"/>
      <c r="F459" s="262"/>
      <c r="G459" s="262"/>
      <c r="H459" s="262"/>
      <c r="I459" s="262"/>
      <c r="J459" s="262"/>
    </row>
    <row r="460" spans="1:10" ht="25.5" customHeight="1" x14ac:dyDescent="0.25">
      <c r="A460" s="230" t="s">
        <v>842</v>
      </c>
      <c r="B460" s="80" t="s">
        <v>4</v>
      </c>
      <c r="C460" s="230" t="s">
        <v>5</v>
      </c>
      <c r="D460" s="230" t="s">
        <v>6</v>
      </c>
      <c r="E460" s="490" t="s">
        <v>28</v>
      </c>
      <c r="F460" s="490"/>
      <c r="G460" s="257" t="s">
        <v>7</v>
      </c>
      <c r="H460" s="80" t="s">
        <v>8</v>
      </c>
      <c r="I460" s="80" t="s">
        <v>9</v>
      </c>
      <c r="J460" s="80" t="s">
        <v>11</v>
      </c>
    </row>
    <row r="461" spans="1:10" ht="38.25" customHeight="1" x14ac:dyDescent="0.25">
      <c r="A461" s="231" t="s">
        <v>82</v>
      </c>
      <c r="B461" s="259" t="s">
        <v>846</v>
      </c>
      <c r="C461" s="231" t="s">
        <v>0</v>
      </c>
      <c r="D461" s="231" t="s">
        <v>847</v>
      </c>
      <c r="E461" s="491" t="s">
        <v>399</v>
      </c>
      <c r="F461" s="491"/>
      <c r="G461" s="258" t="s">
        <v>2</v>
      </c>
      <c r="H461" s="261">
        <v>1</v>
      </c>
      <c r="I461" s="260">
        <v>48</v>
      </c>
      <c r="J461" s="260">
        <v>48</v>
      </c>
    </row>
    <row r="462" spans="1:10" ht="25.5" customHeight="1" x14ac:dyDescent="0.25">
      <c r="A462" s="229" t="s">
        <v>83</v>
      </c>
      <c r="B462" s="264" t="s">
        <v>1573</v>
      </c>
      <c r="C462" s="229" t="s">
        <v>0</v>
      </c>
      <c r="D462" s="229" t="s">
        <v>1574</v>
      </c>
      <c r="E462" s="494" t="s">
        <v>88</v>
      </c>
      <c r="F462" s="494"/>
      <c r="G462" s="263" t="s">
        <v>40</v>
      </c>
      <c r="H462" s="266">
        <v>0.69679999999999997</v>
      </c>
      <c r="I462" s="265">
        <v>26.09</v>
      </c>
      <c r="J462" s="265">
        <v>18.170000000000002</v>
      </c>
    </row>
    <row r="463" spans="1:10" ht="25.5" x14ac:dyDescent="0.25">
      <c r="A463" s="232" t="s">
        <v>94</v>
      </c>
      <c r="B463" s="268" t="s">
        <v>1179</v>
      </c>
      <c r="C463" s="232" t="s">
        <v>0</v>
      </c>
      <c r="D463" s="232" t="s">
        <v>1180</v>
      </c>
      <c r="E463" s="493" t="s">
        <v>37</v>
      </c>
      <c r="F463" s="493"/>
      <c r="G463" s="267" t="s">
        <v>2</v>
      </c>
      <c r="H463" s="270">
        <v>1.0363</v>
      </c>
      <c r="I463" s="269">
        <v>18.54</v>
      </c>
      <c r="J463" s="269">
        <v>19.21</v>
      </c>
    </row>
    <row r="464" spans="1:10" ht="25.5" customHeight="1" x14ac:dyDescent="0.25">
      <c r="A464" s="232" t="s">
        <v>94</v>
      </c>
      <c r="B464" s="268" t="s">
        <v>1215</v>
      </c>
      <c r="C464" s="232" t="s">
        <v>0</v>
      </c>
      <c r="D464" s="232" t="s">
        <v>1216</v>
      </c>
      <c r="E464" s="493" t="s">
        <v>37</v>
      </c>
      <c r="F464" s="493"/>
      <c r="G464" s="267" t="s">
        <v>13</v>
      </c>
      <c r="H464" s="270">
        <v>2.2212000000000001</v>
      </c>
      <c r="I464" s="269">
        <v>2.65</v>
      </c>
      <c r="J464" s="269">
        <v>5.88</v>
      </c>
    </row>
    <row r="465" spans="1:10" ht="25.5" customHeight="1" x14ac:dyDescent="0.25">
      <c r="A465" s="232" t="s">
        <v>94</v>
      </c>
      <c r="B465" s="268" t="s">
        <v>1283</v>
      </c>
      <c r="C465" s="232" t="s">
        <v>0</v>
      </c>
      <c r="D465" s="232" t="s">
        <v>1284</v>
      </c>
      <c r="E465" s="493" t="s">
        <v>37</v>
      </c>
      <c r="F465" s="493"/>
      <c r="G465" s="267" t="s">
        <v>14</v>
      </c>
      <c r="H465" s="270">
        <v>2.0446</v>
      </c>
      <c r="I465" s="269">
        <v>1</v>
      </c>
      <c r="J465" s="269">
        <v>2.04</v>
      </c>
    </row>
    <row r="466" spans="1:10" ht="25.5" customHeight="1" x14ac:dyDescent="0.25">
      <c r="A466" s="232" t="s">
        <v>94</v>
      </c>
      <c r="B466" s="268" t="s">
        <v>564</v>
      </c>
      <c r="C466" s="232" t="s">
        <v>0</v>
      </c>
      <c r="D466" s="232" t="s">
        <v>565</v>
      </c>
      <c r="E466" s="493" t="s">
        <v>37</v>
      </c>
      <c r="F466" s="493"/>
      <c r="G466" s="267" t="s">
        <v>418</v>
      </c>
      <c r="H466" s="270">
        <v>2.0400000000000001E-2</v>
      </c>
      <c r="I466" s="269">
        <v>23.83</v>
      </c>
      <c r="J466" s="269">
        <v>0.48</v>
      </c>
    </row>
    <row r="467" spans="1:10" ht="25.5" customHeight="1" x14ac:dyDescent="0.25">
      <c r="A467" s="232" t="s">
        <v>94</v>
      </c>
      <c r="B467" s="268" t="s">
        <v>1303</v>
      </c>
      <c r="C467" s="232" t="s">
        <v>0</v>
      </c>
      <c r="D467" s="232" t="s">
        <v>1304</v>
      </c>
      <c r="E467" s="493" t="s">
        <v>37</v>
      </c>
      <c r="F467" s="493"/>
      <c r="G467" s="267" t="s">
        <v>418</v>
      </c>
      <c r="H467" s="270">
        <v>3.3599999999999998E-2</v>
      </c>
      <c r="I467" s="269">
        <v>40.840000000000003</v>
      </c>
      <c r="J467" s="269">
        <v>1.37</v>
      </c>
    </row>
    <row r="468" spans="1:10" ht="38.25" customHeight="1" x14ac:dyDescent="0.25">
      <c r="A468" s="232" t="s">
        <v>94</v>
      </c>
      <c r="B468" s="268" t="s">
        <v>1334</v>
      </c>
      <c r="C468" s="232" t="s">
        <v>0</v>
      </c>
      <c r="D468" s="232" t="s">
        <v>1335</v>
      </c>
      <c r="E468" s="493" t="s">
        <v>37</v>
      </c>
      <c r="F468" s="493"/>
      <c r="G468" s="267" t="s">
        <v>44</v>
      </c>
      <c r="H468" s="270">
        <v>6.1600000000000002E-2</v>
      </c>
      <c r="I468" s="269">
        <v>13.8</v>
      </c>
      <c r="J468" s="269">
        <v>0.85</v>
      </c>
    </row>
    <row r="469" spans="1:10" ht="25.5" x14ac:dyDescent="0.25">
      <c r="A469" s="228"/>
      <c r="B469" s="228"/>
      <c r="C469" s="228"/>
      <c r="D469" s="228"/>
      <c r="E469" s="228" t="s">
        <v>89</v>
      </c>
      <c r="F469" s="273">
        <v>7.8005892531450218</v>
      </c>
      <c r="G469" s="228" t="s">
        <v>90</v>
      </c>
      <c r="H469" s="273">
        <v>8.8800000000000008</v>
      </c>
      <c r="I469" s="228" t="s">
        <v>91</v>
      </c>
      <c r="J469" s="273">
        <v>16.68</v>
      </c>
    </row>
    <row r="470" spans="1:10" ht="26.25" thickBot="1" x14ac:dyDescent="0.3">
      <c r="A470" s="228"/>
      <c r="B470" s="228"/>
      <c r="C470" s="228"/>
      <c r="D470" s="228"/>
      <c r="E470" s="228" t="s">
        <v>92</v>
      </c>
      <c r="F470" s="273">
        <v>10.78</v>
      </c>
      <c r="G470" s="228"/>
      <c r="H470" s="492" t="s">
        <v>93</v>
      </c>
      <c r="I470" s="492"/>
      <c r="J470" s="273">
        <v>58.78</v>
      </c>
    </row>
    <row r="471" spans="1:10" ht="15.75" thickTop="1" x14ac:dyDescent="0.25">
      <c r="A471" s="262"/>
      <c r="B471" s="262"/>
      <c r="C471" s="262"/>
      <c r="D471" s="262"/>
      <c r="E471" s="262"/>
      <c r="F471" s="262"/>
      <c r="G471" s="262"/>
      <c r="H471" s="262"/>
      <c r="I471" s="262"/>
      <c r="J471" s="262"/>
    </row>
    <row r="472" spans="1:10" x14ac:dyDescent="0.25">
      <c r="A472" s="230" t="s">
        <v>843</v>
      </c>
      <c r="B472" s="80" t="s">
        <v>4</v>
      </c>
      <c r="C472" s="230" t="s">
        <v>5</v>
      </c>
      <c r="D472" s="230" t="s">
        <v>6</v>
      </c>
      <c r="E472" s="490" t="s">
        <v>28</v>
      </c>
      <c r="F472" s="490"/>
      <c r="G472" s="257" t="s">
        <v>7</v>
      </c>
      <c r="H472" s="80" t="s">
        <v>8</v>
      </c>
      <c r="I472" s="80" t="s">
        <v>9</v>
      </c>
      <c r="J472" s="80" t="s">
        <v>11</v>
      </c>
    </row>
    <row r="473" spans="1:10" ht="25.5" x14ac:dyDescent="0.25">
      <c r="A473" s="231" t="s">
        <v>82</v>
      </c>
      <c r="B473" s="259" t="s">
        <v>848</v>
      </c>
      <c r="C473" s="231" t="s">
        <v>0</v>
      </c>
      <c r="D473" s="231" t="s">
        <v>849</v>
      </c>
      <c r="E473" s="491" t="s">
        <v>153</v>
      </c>
      <c r="F473" s="491"/>
      <c r="G473" s="258" t="s">
        <v>13</v>
      </c>
      <c r="H473" s="261">
        <v>1</v>
      </c>
      <c r="I473" s="260">
        <v>105.93</v>
      </c>
      <c r="J473" s="260">
        <v>105.93</v>
      </c>
    </row>
    <row r="474" spans="1:10" ht="25.5" customHeight="1" x14ac:dyDescent="0.25">
      <c r="A474" s="229" t="s">
        <v>83</v>
      </c>
      <c r="B474" s="264" t="s">
        <v>95</v>
      </c>
      <c r="C474" s="229" t="s">
        <v>0</v>
      </c>
      <c r="D474" s="229" t="s">
        <v>96</v>
      </c>
      <c r="E474" s="494" t="s">
        <v>88</v>
      </c>
      <c r="F474" s="494"/>
      <c r="G474" s="263" t="s">
        <v>40</v>
      </c>
      <c r="H474" s="266">
        <v>0.437</v>
      </c>
      <c r="I474" s="265">
        <v>23.27</v>
      </c>
      <c r="J474" s="265">
        <v>10.16</v>
      </c>
    </row>
    <row r="475" spans="1:10" ht="25.5" customHeight="1" x14ac:dyDescent="0.25">
      <c r="A475" s="229" t="s">
        <v>83</v>
      </c>
      <c r="B475" s="264" t="s">
        <v>86</v>
      </c>
      <c r="C475" s="229" t="s">
        <v>0</v>
      </c>
      <c r="D475" s="229" t="s">
        <v>87</v>
      </c>
      <c r="E475" s="494" t="s">
        <v>88</v>
      </c>
      <c r="F475" s="494"/>
      <c r="G475" s="263" t="s">
        <v>40</v>
      </c>
      <c r="H475" s="266">
        <v>0.218</v>
      </c>
      <c r="I475" s="265">
        <v>18.14</v>
      </c>
      <c r="J475" s="265">
        <v>3.95</v>
      </c>
    </row>
    <row r="476" spans="1:10" x14ac:dyDescent="0.25">
      <c r="A476" s="232" t="s">
        <v>94</v>
      </c>
      <c r="B476" s="268" t="s">
        <v>42</v>
      </c>
      <c r="C476" s="232" t="s">
        <v>0</v>
      </c>
      <c r="D476" s="232" t="s">
        <v>43</v>
      </c>
      <c r="E476" s="493" t="s">
        <v>37</v>
      </c>
      <c r="F476" s="493"/>
      <c r="G476" s="267" t="s">
        <v>44</v>
      </c>
      <c r="H476" s="270">
        <v>0.24</v>
      </c>
      <c r="I476" s="269">
        <v>0.39</v>
      </c>
      <c r="J476" s="269">
        <v>0.09</v>
      </c>
    </row>
    <row r="477" spans="1:10" x14ac:dyDescent="0.25">
      <c r="A477" s="232" t="s">
        <v>94</v>
      </c>
      <c r="B477" s="268" t="s">
        <v>672</v>
      </c>
      <c r="C477" s="232" t="s">
        <v>0</v>
      </c>
      <c r="D477" s="232" t="s">
        <v>673</v>
      </c>
      <c r="E477" s="493" t="s">
        <v>37</v>
      </c>
      <c r="F477" s="493"/>
      <c r="G477" s="267" t="s">
        <v>44</v>
      </c>
      <c r="H477" s="270">
        <v>1.2150000000000001</v>
      </c>
      <c r="I477" s="269">
        <v>1.6</v>
      </c>
      <c r="J477" s="269">
        <v>1.94</v>
      </c>
    </row>
    <row r="478" spans="1:10" ht="25.5" x14ac:dyDescent="0.25">
      <c r="A478" s="232" t="s">
        <v>94</v>
      </c>
      <c r="B478" s="268" t="s">
        <v>1166</v>
      </c>
      <c r="C478" s="232" t="s">
        <v>0</v>
      </c>
      <c r="D478" s="232" t="s">
        <v>1167</v>
      </c>
      <c r="E478" s="493" t="s">
        <v>37</v>
      </c>
      <c r="F478" s="493"/>
      <c r="G478" s="267" t="s">
        <v>2</v>
      </c>
      <c r="H478" s="270">
        <v>0.25</v>
      </c>
      <c r="I478" s="269">
        <v>359.16</v>
      </c>
      <c r="J478" s="269">
        <v>89.79</v>
      </c>
    </row>
    <row r="479" spans="1:10" ht="25.5" x14ac:dyDescent="0.25">
      <c r="A479" s="228"/>
      <c r="B479" s="228"/>
      <c r="C479" s="228"/>
      <c r="D479" s="228"/>
      <c r="E479" s="228" t="s">
        <v>89</v>
      </c>
      <c r="F479" s="273">
        <v>5.7475564700930644</v>
      </c>
      <c r="G479" s="228" t="s">
        <v>90</v>
      </c>
      <c r="H479" s="273">
        <v>6.54</v>
      </c>
      <c r="I479" s="228" t="s">
        <v>91</v>
      </c>
      <c r="J479" s="273">
        <v>12.29</v>
      </c>
    </row>
    <row r="480" spans="1:10" ht="26.25" thickBot="1" x14ac:dyDescent="0.3">
      <c r="A480" s="228"/>
      <c r="B480" s="228"/>
      <c r="C480" s="228"/>
      <c r="D480" s="228"/>
      <c r="E480" s="228" t="s">
        <v>92</v>
      </c>
      <c r="F480" s="273">
        <v>23.8</v>
      </c>
      <c r="G480" s="228"/>
      <c r="H480" s="492" t="s">
        <v>93</v>
      </c>
      <c r="I480" s="492"/>
      <c r="J480" s="273">
        <v>129.72999999999999</v>
      </c>
    </row>
    <row r="481" spans="1:10" ht="15.75" thickTop="1" x14ac:dyDescent="0.25">
      <c r="A481" s="262"/>
      <c r="B481" s="262"/>
      <c r="C481" s="262"/>
      <c r="D481" s="262"/>
      <c r="E481" s="262"/>
      <c r="F481" s="262"/>
      <c r="G481" s="262"/>
      <c r="H481" s="262"/>
      <c r="I481" s="262"/>
      <c r="J481" s="262"/>
    </row>
    <row r="482" spans="1:10" ht="15" customHeight="1" x14ac:dyDescent="0.25">
      <c r="A482" s="230" t="s">
        <v>512</v>
      </c>
      <c r="B482" s="80" t="s">
        <v>4</v>
      </c>
      <c r="C482" s="230" t="s">
        <v>5</v>
      </c>
      <c r="D482" s="230" t="s">
        <v>6</v>
      </c>
      <c r="E482" s="490" t="s">
        <v>28</v>
      </c>
      <c r="F482" s="490"/>
      <c r="G482" s="257" t="s">
        <v>7</v>
      </c>
      <c r="H482" s="80" t="s">
        <v>8</v>
      </c>
      <c r="I482" s="80" t="s">
        <v>9</v>
      </c>
      <c r="J482" s="80" t="s">
        <v>11</v>
      </c>
    </row>
    <row r="483" spans="1:10" ht="25.5" customHeight="1" x14ac:dyDescent="0.25">
      <c r="A483" s="231" t="s">
        <v>82</v>
      </c>
      <c r="B483" s="259" t="s">
        <v>145</v>
      </c>
      <c r="C483" s="231" t="s">
        <v>0</v>
      </c>
      <c r="D483" s="231" t="s">
        <v>852</v>
      </c>
      <c r="E483" s="491" t="s">
        <v>150</v>
      </c>
      <c r="F483" s="491"/>
      <c r="G483" s="258" t="s">
        <v>2</v>
      </c>
      <c r="H483" s="261">
        <v>1</v>
      </c>
      <c r="I483" s="260">
        <v>9.16</v>
      </c>
      <c r="J483" s="260">
        <v>9.16</v>
      </c>
    </row>
    <row r="484" spans="1:10" ht="25.5" customHeight="1" x14ac:dyDescent="0.25">
      <c r="A484" s="229" t="s">
        <v>83</v>
      </c>
      <c r="B484" s="264" t="s">
        <v>193</v>
      </c>
      <c r="C484" s="229" t="s">
        <v>0</v>
      </c>
      <c r="D484" s="229" t="s">
        <v>194</v>
      </c>
      <c r="E484" s="494" t="s">
        <v>88</v>
      </c>
      <c r="F484" s="494"/>
      <c r="G484" s="263" t="s">
        <v>40</v>
      </c>
      <c r="H484" s="266">
        <v>0.16309999999999999</v>
      </c>
      <c r="I484" s="265">
        <v>24.03</v>
      </c>
      <c r="J484" s="265">
        <v>3.91</v>
      </c>
    </row>
    <row r="485" spans="1:10" ht="25.5" customHeight="1" x14ac:dyDescent="0.25">
      <c r="A485" s="229" t="s">
        <v>83</v>
      </c>
      <c r="B485" s="264" t="s">
        <v>86</v>
      </c>
      <c r="C485" s="229" t="s">
        <v>0</v>
      </c>
      <c r="D485" s="229" t="s">
        <v>87</v>
      </c>
      <c r="E485" s="494" t="s">
        <v>88</v>
      </c>
      <c r="F485" s="494"/>
      <c r="G485" s="263" t="s">
        <v>40</v>
      </c>
      <c r="H485" s="266">
        <v>5.4399999999999997E-2</v>
      </c>
      <c r="I485" s="265">
        <v>18.14</v>
      </c>
      <c r="J485" s="265">
        <v>0.98</v>
      </c>
    </row>
    <row r="486" spans="1:10" ht="25.5" customHeight="1" x14ac:dyDescent="0.25">
      <c r="A486" s="232" t="s">
        <v>94</v>
      </c>
      <c r="B486" s="268" t="s">
        <v>155</v>
      </c>
      <c r="C486" s="232" t="s">
        <v>0</v>
      </c>
      <c r="D486" s="232" t="s">
        <v>222</v>
      </c>
      <c r="E486" s="493" t="s">
        <v>37</v>
      </c>
      <c r="F486" s="493"/>
      <c r="G486" s="267" t="s">
        <v>57</v>
      </c>
      <c r="H486" s="270">
        <v>0.22850000000000001</v>
      </c>
      <c r="I486" s="269">
        <v>18.72</v>
      </c>
      <c r="J486" s="269">
        <v>4.2699999999999996</v>
      </c>
    </row>
    <row r="487" spans="1:10" ht="38.25" customHeight="1" x14ac:dyDescent="0.25">
      <c r="A487" s="228"/>
      <c r="B487" s="228"/>
      <c r="C487" s="228"/>
      <c r="D487" s="228"/>
      <c r="E487" s="228" t="s">
        <v>89</v>
      </c>
      <c r="F487" s="273">
        <v>1.9361174765000233</v>
      </c>
      <c r="G487" s="228" t="s">
        <v>90</v>
      </c>
      <c r="H487" s="273">
        <v>2.2000000000000002</v>
      </c>
      <c r="I487" s="228" t="s">
        <v>91</v>
      </c>
      <c r="J487" s="273">
        <v>4.1399999999999997</v>
      </c>
    </row>
    <row r="488" spans="1:10" ht="26.25" thickBot="1" x14ac:dyDescent="0.3">
      <c r="A488" s="228"/>
      <c r="B488" s="228"/>
      <c r="C488" s="228"/>
      <c r="D488" s="228"/>
      <c r="E488" s="228" t="s">
        <v>92</v>
      </c>
      <c r="F488" s="273">
        <v>2.0499999999999998</v>
      </c>
      <c r="G488" s="228"/>
      <c r="H488" s="492" t="s">
        <v>93</v>
      </c>
      <c r="I488" s="492"/>
      <c r="J488" s="273">
        <v>11.21</v>
      </c>
    </row>
    <row r="489" spans="1:10" ht="15.75" thickTop="1" x14ac:dyDescent="0.25">
      <c r="A489" s="262"/>
      <c r="B489" s="262"/>
      <c r="C489" s="262"/>
      <c r="D489" s="262"/>
      <c r="E489" s="262"/>
      <c r="F489" s="262"/>
      <c r="G489" s="262"/>
      <c r="H489" s="262"/>
      <c r="I489" s="262"/>
      <c r="J489" s="262"/>
    </row>
    <row r="490" spans="1:10" x14ac:dyDescent="0.25">
      <c r="A490" s="230" t="s">
        <v>513</v>
      </c>
      <c r="B490" s="80" t="s">
        <v>4</v>
      </c>
      <c r="C490" s="230" t="s">
        <v>5</v>
      </c>
      <c r="D490" s="230" t="s">
        <v>6</v>
      </c>
      <c r="E490" s="490" t="s">
        <v>28</v>
      </c>
      <c r="F490" s="490"/>
      <c r="G490" s="257" t="s">
        <v>7</v>
      </c>
      <c r="H490" s="80" t="s">
        <v>8</v>
      </c>
      <c r="I490" s="80" t="s">
        <v>9</v>
      </c>
      <c r="J490" s="80" t="s">
        <v>11</v>
      </c>
    </row>
    <row r="491" spans="1:10" ht="51" x14ac:dyDescent="0.25">
      <c r="A491" s="231" t="s">
        <v>82</v>
      </c>
      <c r="B491" s="259" t="s">
        <v>853</v>
      </c>
      <c r="C491" s="231" t="s">
        <v>105</v>
      </c>
      <c r="D491" s="231" t="s">
        <v>854</v>
      </c>
      <c r="E491" s="491" t="s">
        <v>88</v>
      </c>
      <c r="F491" s="491"/>
      <c r="G491" s="258" t="s">
        <v>2</v>
      </c>
      <c r="H491" s="261">
        <v>1</v>
      </c>
      <c r="I491" s="260">
        <v>91.86</v>
      </c>
      <c r="J491" s="260">
        <v>91.86</v>
      </c>
    </row>
    <row r="492" spans="1:10" ht="25.5" x14ac:dyDescent="0.25">
      <c r="A492" s="229" t="s">
        <v>83</v>
      </c>
      <c r="B492" s="264" t="s">
        <v>1602</v>
      </c>
      <c r="C492" s="229" t="s">
        <v>0</v>
      </c>
      <c r="D492" s="229" t="s">
        <v>1603</v>
      </c>
      <c r="E492" s="494" t="s">
        <v>150</v>
      </c>
      <c r="F492" s="494"/>
      <c r="G492" s="263" t="s">
        <v>2</v>
      </c>
      <c r="H492" s="266">
        <v>2</v>
      </c>
      <c r="I492" s="265">
        <v>7.55</v>
      </c>
      <c r="J492" s="265">
        <v>15.1</v>
      </c>
    </row>
    <row r="493" spans="1:10" ht="38.25" x14ac:dyDescent="0.25">
      <c r="A493" s="229" t="s">
        <v>83</v>
      </c>
      <c r="B493" s="264" t="s">
        <v>1604</v>
      </c>
      <c r="C493" s="229" t="s">
        <v>0</v>
      </c>
      <c r="D493" s="229" t="s">
        <v>1605</v>
      </c>
      <c r="E493" s="494" t="s">
        <v>150</v>
      </c>
      <c r="F493" s="494"/>
      <c r="G493" s="263" t="s">
        <v>2</v>
      </c>
      <c r="H493" s="266">
        <v>2</v>
      </c>
      <c r="I493" s="265">
        <v>19.11</v>
      </c>
      <c r="J493" s="265">
        <v>38.22</v>
      </c>
    </row>
    <row r="494" spans="1:10" ht="51" x14ac:dyDescent="0.25">
      <c r="A494" s="229" t="s">
        <v>83</v>
      </c>
      <c r="B494" s="264" t="s">
        <v>1606</v>
      </c>
      <c r="C494" s="229" t="s">
        <v>0</v>
      </c>
      <c r="D494" s="229" t="s">
        <v>1607</v>
      </c>
      <c r="E494" s="494" t="s">
        <v>150</v>
      </c>
      <c r="F494" s="494"/>
      <c r="G494" s="263" t="s">
        <v>2</v>
      </c>
      <c r="H494" s="266">
        <v>2</v>
      </c>
      <c r="I494" s="265">
        <v>19.27</v>
      </c>
      <c r="J494" s="265">
        <v>38.54</v>
      </c>
    </row>
    <row r="495" spans="1:10" ht="25.5" x14ac:dyDescent="0.25">
      <c r="A495" s="228"/>
      <c r="B495" s="228"/>
      <c r="C495" s="228"/>
      <c r="D495" s="228"/>
      <c r="E495" s="228" t="s">
        <v>89</v>
      </c>
      <c r="F495" s="273">
        <v>25.665248099999999</v>
      </c>
      <c r="G495" s="228" t="s">
        <v>90</v>
      </c>
      <c r="H495" s="273">
        <v>29.21</v>
      </c>
      <c r="I495" s="228" t="s">
        <v>91</v>
      </c>
      <c r="J495" s="273">
        <v>54.88</v>
      </c>
    </row>
    <row r="496" spans="1:10" ht="25.5" customHeight="1" thickBot="1" x14ac:dyDescent="0.3">
      <c r="A496" s="228"/>
      <c r="B496" s="228"/>
      <c r="C496" s="228"/>
      <c r="D496" s="228"/>
      <c r="E496" s="228" t="s">
        <v>92</v>
      </c>
      <c r="F496" s="273">
        <v>20.64</v>
      </c>
      <c r="G496" s="228"/>
      <c r="H496" s="492" t="s">
        <v>93</v>
      </c>
      <c r="I496" s="492"/>
      <c r="J496" s="273">
        <v>112.5</v>
      </c>
    </row>
    <row r="497" spans="1:10" ht="25.5" customHeight="1" thickTop="1" x14ac:dyDescent="0.25">
      <c r="A497" s="262"/>
      <c r="B497" s="262"/>
      <c r="C497" s="262"/>
      <c r="D497" s="262"/>
      <c r="E497" s="262"/>
      <c r="F497" s="262"/>
      <c r="G497" s="262"/>
      <c r="H497" s="262"/>
      <c r="I497" s="262"/>
      <c r="J497" s="262"/>
    </row>
    <row r="498" spans="1:10" ht="25.5" customHeight="1" x14ac:dyDescent="0.25">
      <c r="A498" s="230" t="s">
        <v>514</v>
      </c>
      <c r="B498" s="80" t="s">
        <v>4</v>
      </c>
      <c r="C498" s="230" t="s">
        <v>5</v>
      </c>
      <c r="D498" s="230" t="s">
        <v>6</v>
      </c>
      <c r="E498" s="490" t="s">
        <v>28</v>
      </c>
      <c r="F498" s="490"/>
      <c r="G498" s="257" t="s">
        <v>7</v>
      </c>
      <c r="H498" s="80" t="s">
        <v>8</v>
      </c>
      <c r="I498" s="80" t="s">
        <v>9</v>
      </c>
      <c r="J498" s="80" t="s">
        <v>11</v>
      </c>
    </row>
    <row r="499" spans="1:10" ht="25.5" customHeight="1" x14ac:dyDescent="0.25">
      <c r="A499" s="231" t="s">
        <v>82</v>
      </c>
      <c r="B499" s="259" t="s">
        <v>855</v>
      </c>
      <c r="C499" s="231" t="s">
        <v>105</v>
      </c>
      <c r="D499" s="231" t="s">
        <v>856</v>
      </c>
      <c r="E499" s="491" t="s">
        <v>88</v>
      </c>
      <c r="F499" s="491"/>
      <c r="G499" s="258" t="s">
        <v>2</v>
      </c>
      <c r="H499" s="261">
        <v>1</v>
      </c>
      <c r="I499" s="260">
        <v>42.2</v>
      </c>
      <c r="J499" s="260">
        <v>42.2</v>
      </c>
    </row>
    <row r="500" spans="1:10" ht="25.5" customHeight="1" x14ac:dyDescent="0.25">
      <c r="A500" s="229" t="s">
        <v>83</v>
      </c>
      <c r="B500" s="264" t="s">
        <v>193</v>
      </c>
      <c r="C500" s="229" t="s">
        <v>0</v>
      </c>
      <c r="D500" s="229" t="s">
        <v>194</v>
      </c>
      <c r="E500" s="494" t="s">
        <v>88</v>
      </c>
      <c r="F500" s="494"/>
      <c r="G500" s="263" t="s">
        <v>40</v>
      </c>
      <c r="H500" s="266">
        <v>0.75</v>
      </c>
      <c r="I500" s="265">
        <v>24.03</v>
      </c>
      <c r="J500" s="265">
        <v>18.02</v>
      </c>
    </row>
    <row r="501" spans="1:10" ht="25.5" customHeight="1" x14ac:dyDescent="0.25">
      <c r="A501" s="229" t="s">
        <v>83</v>
      </c>
      <c r="B501" s="264" t="s">
        <v>762</v>
      </c>
      <c r="C501" s="229" t="s">
        <v>0</v>
      </c>
      <c r="D501" s="229" t="s">
        <v>763</v>
      </c>
      <c r="E501" s="494" t="s">
        <v>88</v>
      </c>
      <c r="F501" s="494"/>
      <c r="G501" s="263" t="s">
        <v>40</v>
      </c>
      <c r="H501" s="266">
        <v>0.65</v>
      </c>
      <c r="I501" s="265">
        <v>19.95</v>
      </c>
      <c r="J501" s="265">
        <v>12.96</v>
      </c>
    </row>
    <row r="502" spans="1:10" x14ac:dyDescent="0.25">
      <c r="A502" s="232" t="s">
        <v>94</v>
      </c>
      <c r="B502" s="268" t="s">
        <v>1459</v>
      </c>
      <c r="C502" s="232" t="s">
        <v>0</v>
      </c>
      <c r="D502" s="232" t="s">
        <v>1460</v>
      </c>
      <c r="E502" s="493" t="s">
        <v>37</v>
      </c>
      <c r="F502" s="493"/>
      <c r="G502" s="267" t="s">
        <v>57</v>
      </c>
      <c r="H502" s="270">
        <v>0.16</v>
      </c>
      <c r="I502" s="269">
        <v>24.97</v>
      </c>
      <c r="J502" s="269">
        <v>3.99</v>
      </c>
    </row>
    <row r="503" spans="1:10" x14ac:dyDescent="0.25">
      <c r="A503" s="232" t="s">
        <v>94</v>
      </c>
      <c r="B503" s="268" t="s">
        <v>1495</v>
      </c>
      <c r="C503" s="232" t="s">
        <v>0</v>
      </c>
      <c r="D503" s="232" t="s">
        <v>1496</v>
      </c>
      <c r="E503" s="493" t="s">
        <v>37</v>
      </c>
      <c r="F503" s="493"/>
      <c r="G503" s="267" t="s">
        <v>44</v>
      </c>
      <c r="H503" s="270">
        <v>0.56999999999999995</v>
      </c>
      <c r="I503" s="269">
        <v>5.13</v>
      </c>
      <c r="J503" s="269">
        <v>2.92</v>
      </c>
    </row>
    <row r="504" spans="1:10" x14ac:dyDescent="0.25">
      <c r="A504" s="232" t="s">
        <v>94</v>
      </c>
      <c r="B504" s="268" t="s">
        <v>696</v>
      </c>
      <c r="C504" s="232" t="s">
        <v>0</v>
      </c>
      <c r="D504" s="232" t="s">
        <v>697</v>
      </c>
      <c r="E504" s="493" t="s">
        <v>37</v>
      </c>
      <c r="F504" s="493"/>
      <c r="G504" s="267" t="s">
        <v>57</v>
      </c>
      <c r="H504" s="270">
        <v>0.26</v>
      </c>
      <c r="I504" s="269">
        <v>12.52</v>
      </c>
      <c r="J504" s="269">
        <v>3.25</v>
      </c>
    </row>
    <row r="505" spans="1:10" x14ac:dyDescent="0.25">
      <c r="A505" s="232" t="s">
        <v>94</v>
      </c>
      <c r="B505" s="268" t="s">
        <v>556</v>
      </c>
      <c r="C505" s="232" t="s">
        <v>0</v>
      </c>
      <c r="D505" s="232" t="s">
        <v>557</v>
      </c>
      <c r="E505" s="493" t="s">
        <v>37</v>
      </c>
      <c r="F505" s="493"/>
      <c r="G505" s="267" t="s">
        <v>57</v>
      </c>
      <c r="H505" s="270">
        <v>0.04</v>
      </c>
      <c r="I505" s="269">
        <v>17.190000000000001</v>
      </c>
      <c r="J505" s="269">
        <v>0.68</v>
      </c>
    </row>
    <row r="506" spans="1:10" ht="25.5" customHeight="1" x14ac:dyDescent="0.25">
      <c r="A506" s="232" t="s">
        <v>94</v>
      </c>
      <c r="B506" s="268" t="s">
        <v>574</v>
      </c>
      <c r="C506" s="232" t="s">
        <v>0</v>
      </c>
      <c r="D506" s="232" t="s">
        <v>575</v>
      </c>
      <c r="E506" s="493" t="s">
        <v>37</v>
      </c>
      <c r="F506" s="493"/>
      <c r="G506" s="267" t="s">
        <v>14</v>
      </c>
      <c r="H506" s="270">
        <v>0.9</v>
      </c>
      <c r="I506" s="269">
        <v>0.43</v>
      </c>
      <c r="J506" s="269">
        <v>0.38</v>
      </c>
    </row>
    <row r="507" spans="1:10" ht="25.5" customHeight="1" x14ac:dyDescent="0.25">
      <c r="A507" s="228"/>
      <c r="B507" s="228"/>
      <c r="C507" s="228"/>
      <c r="D507" s="228"/>
      <c r="E507" s="228" t="s">
        <v>89</v>
      </c>
      <c r="F507" s="273">
        <v>12.051629799373334</v>
      </c>
      <c r="G507" s="228" t="s">
        <v>90</v>
      </c>
      <c r="H507" s="273">
        <v>13.72</v>
      </c>
      <c r="I507" s="228" t="s">
        <v>91</v>
      </c>
      <c r="J507" s="273">
        <v>25.77</v>
      </c>
    </row>
    <row r="508" spans="1:10" ht="25.5" customHeight="1" thickBot="1" x14ac:dyDescent="0.3">
      <c r="A508" s="228"/>
      <c r="B508" s="228"/>
      <c r="C508" s="228"/>
      <c r="D508" s="228"/>
      <c r="E508" s="228" t="s">
        <v>92</v>
      </c>
      <c r="F508" s="273">
        <v>9.48</v>
      </c>
      <c r="G508" s="228"/>
      <c r="H508" s="492" t="s">
        <v>93</v>
      </c>
      <c r="I508" s="492"/>
      <c r="J508" s="273">
        <v>51.68</v>
      </c>
    </row>
    <row r="509" spans="1:10" ht="25.5" customHeight="1" thickTop="1" x14ac:dyDescent="0.25">
      <c r="A509" s="262"/>
      <c r="B509" s="262"/>
      <c r="C509" s="262"/>
      <c r="D509" s="262"/>
      <c r="E509" s="262"/>
      <c r="F509" s="262"/>
      <c r="G509" s="262"/>
      <c r="H509" s="262"/>
      <c r="I509" s="262"/>
      <c r="J509" s="262"/>
    </row>
    <row r="510" spans="1:10" ht="25.5" customHeight="1" x14ac:dyDescent="0.25">
      <c r="A510" s="230" t="s">
        <v>515</v>
      </c>
      <c r="B510" s="80" t="s">
        <v>4</v>
      </c>
      <c r="C510" s="230" t="s">
        <v>5</v>
      </c>
      <c r="D510" s="230" t="s">
        <v>6</v>
      </c>
      <c r="E510" s="490" t="s">
        <v>28</v>
      </c>
      <c r="F510" s="490"/>
      <c r="G510" s="257" t="s">
        <v>7</v>
      </c>
      <c r="H510" s="80" t="s">
        <v>8</v>
      </c>
      <c r="I510" s="80" t="s">
        <v>9</v>
      </c>
      <c r="J510" s="80" t="s">
        <v>11</v>
      </c>
    </row>
    <row r="511" spans="1:10" ht="25.5" customHeight="1" x14ac:dyDescent="0.25">
      <c r="A511" s="231" t="s">
        <v>82</v>
      </c>
      <c r="B511" s="259" t="s">
        <v>638</v>
      </c>
      <c r="C511" s="231" t="s">
        <v>0</v>
      </c>
      <c r="D511" s="231" t="s">
        <v>851</v>
      </c>
      <c r="E511" s="491" t="s">
        <v>150</v>
      </c>
      <c r="F511" s="491"/>
      <c r="G511" s="258" t="s">
        <v>2</v>
      </c>
      <c r="H511" s="261">
        <v>1</v>
      </c>
      <c r="I511" s="260">
        <v>3.43</v>
      </c>
      <c r="J511" s="260">
        <v>3.43</v>
      </c>
    </row>
    <row r="512" spans="1:10" ht="25.5" customHeight="1" x14ac:dyDescent="0.25">
      <c r="A512" s="229" t="s">
        <v>83</v>
      </c>
      <c r="B512" s="264" t="s">
        <v>193</v>
      </c>
      <c r="C512" s="229" t="s">
        <v>0</v>
      </c>
      <c r="D512" s="229" t="s">
        <v>194</v>
      </c>
      <c r="E512" s="494" t="s">
        <v>88</v>
      </c>
      <c r="F512" s="494"/>
      <c r="G512" s="263" t="s">
        <v>40</v>
      </c>
      <c r="H512" s="266">
        <v>5.6599999999999998E-2</v>
      </c>
      <c r="I512" s="265">
        <v>24.03</v>
      </c>
      <c r="J512" s="265">
        <v>1.36</v>
      </c>
    </row>
    <row r="513" spans="1:10" ht="25.5" customHeight="1" x14ac:dyDescent="0.25">
      <c r="A513" s="229" t="s">
        <v>83</v>
      </c>
      <c r="B513" s="264" t="s">
        <v>86</v>
      </c>
      <c r="C513" s="229" t="s">
        <v>0</v>
      </c>
      <c r="D513" s="229" t="s">
        <v>87</v>
      </c>
      <c r="E513" s="494" t="s">
        <v>88</v>
      </c>
      <c r="F513" s="494"/>
      <c r="G513" s="263" t="s">
        <v>40</v>
      </c>
      <c r="H513" s="266">
        <v>9.1999999999999998E-3</v>
      </c>
      <c r="I513" s="265">
        <v>18.14</v>
      </c>
      <c r="J513" s="265">
        <v>0.16</v>
      </c>
    </row>
    <row r="514" spans="1:10" ht="25.5" customHeight="1" x14ac:dyDescent="0.25">
      <c r="A514" s="232" t="s">
        <v>94</v>
      </c>
      <c r="B514" s="268" t="s">
        <v>558</v>
      </c>
      <c r="C514" s="232" t="s">
        <v>0</v>
      </c>
      <c r="D514" s="232" t="s">
        <v>559</v>
      </c>
      <c r="E514" s="493" t="s">
        <v>37</v>
      </c>
      <c r="F514" s="493"/>
      <c r="G514" s="267" t="s">
        <v>57</v>
      </c>
      <c r="H514" s="270">
        <v>0.29471999999999998</v>
      </c>
      <c r="I514" s="269">
        <v>6.5</v>
      </c>
      <c r="J514" s="269">
        <v>1.91</v>
      </c>
    </row>
    <row r="515" spans="1:10" ht="25.5" customHeight="1" x14ac:dyDescent="0.25">
      <c r="A515" s="228"/>
      <c r="B515" s="228"/>
      <c r="C515" s="228"/>
      <c r="D515" s="228"/>
      <c r="E515" s="228" t="s">
        <v>89</v>
      </c>
      <c r="F515" s="273">
        <v>0.59860636954590096</v>
      </c>
      <c r="G515" s="228" t="s">
        <v>90</v>
      </c>
      <c r="H515" s="273">
        <v>0.68</v>
      </c>
      <c r="I515" s="228" t="s">
        <v>91</v>
      </c>
      <c r="J515" s="273">
        <v>1.28</v>
      </c>
    </row>
    <row r="516" spans="1:10" ht="26.25" thickBot="1" x14ac:dyDescent="0.3">
      <c r="A516" s="228"/>
      <c r="B516" s="228"/>
      <c r="C516" s="228"/>
      <c r="D516" s="228"/>
      <c r="E516" s="228" t="s">
        <v>92</v>
      </c>
      <c r="F516" s="273">
        <v>0.77</v>
      </c>
      <c r="G516" s="228"/>
      <c r="H516" s="492" t="s">
        <v>93</v>
      </c>
      <c r="I516" s="492"/>
      <c r="J516" s="273">
        <v>4.2</v>
      </c>
    </row>
    <row r="517" spans="1:10" ht="15.75" thickTop="1" x14ac:dyDescent="0.25">
      <c r="A517" s="262"/>
      <c r="B517" s="262"/>
      <c r="C517" s="262"/>
      <c r="D517" s="262"/>
      <c r="E517" s="262"/>
      <c r="F517" s="262"/>
      <c r="G517" s="262"/>
      <c r="H517" s="262"/>
      <c r="I517" s="262"/>
      <c r="J517" s="262"/>
    </row>
    <row r="518" spans="1:10" x14ac:dyDescent="0.25">
      <c r="A518" s="230" t="s">
        <v>520</v>
      </c>
      <c r="B518" s="80" t="s">
        <v>4</v>
      </c>
      <c r="C518" s="230" t="s">
        <v>5</v>
      </c>
      <c r="D518" s="230" t="s">
        <v>6</v>
      </c>
      <c r="E518" s="490" t="s">
        <v>28</v>
      </c>
      <c r="F518" s="490"/>
      <c r="G518" s="257" t="s">
        <v>7</v>
      </c>
      <c r="H518" s="80" t="s">
        <v>8</v>
      </c>
      <c r="I518" s="80" t="s">
        <v>9</v>
      </c>
      <c r="J518" s="80" t="s">
        <v>11</v>
      </c>
    </row>
    <row r="519" spans="1:10" ht="25.5" x14ac:dyDescent="0.25">
      <c r="A519" s="231" t="s">
        <v>82</v>
      </c>
      <c r="B519" s="259" t="s">
        <v>857</v>
      </c>
      <c r="C519" s="231" t="s">
        <v>0</v>
      </c>
      <c r="D519" s="231" t="s">
        <v>858</v>
      </c>
      <c r="E519" s="491" t="s">
        <v>150</v>
      </c>
      <c r="F519" s="491"/>
      <c r="G519" s="258" t="s">
        <v>2</v>
      </c>
      <c r="H519" s="261">
        <v>1</v>
      </c>
      <c r="I519" s="260">
        <v>11.45</v>
      </c>
      <c r="J519" s="260">
        <v>11.45</v>
      </c>
    </row>
    <row r="520" spans="1:10" ht="25.5" customHeight="1" x14ac:dyDescent="0.25">
      <c r="A520" s="229" t="s">
        <v>83</v>
      </c>
      <c r="B520" s="264" t="s">
        <v>193</v>
      </c>
      <c r="C520" s="229" t="s">
        <v>0</v>
      </c>
      <c r="D520" s="229" t="s">
        <v>194</v>
      </c>
      <c r="E520" s="494" t="s">
        <v>88</v>
      </c>
      <c r="F520" s="494"/>
      <c r="G520" s="263" t="s">
        <v>40</v>
      </c>
      <c r="H520" s="266">
        <v>0.32344650000000003</v>
      </c>
      <c r="I520" s="265">
        <v>24.03</v>
      </c>
      <c r="J520" s="265">
        <v>7.77</v>
      </c>
    </row>
    <row r="521" spans="1:10" ht="25.5" customHeight="1" x14ac:dyDescent="0.25">
      <c r="A521" s="229" t="s">
        <v>83</v>
      </c>
      <c r="B521" s="264" t="s">
        <v>86</v>
      </c>
      <c r="C521" s="229" t="s">
        <v>0</v>
      </c>
      <c r="D521" s="229" t="s">
        <v>87</v>
      </c>
      <c r="E521" s="494" t="s">
        <v>88</v>
      </c>
      <c r="F521" s="494"/>
      <c r="G521" s="263" t="s">
        <v>40</v>
      </c>
      <c r="H521" s="266">
        <v>0.1077856</v>
      </c>
      <c r="I521" s="265">
        <v>18.14</v>
      </c>
      <c r="J521" s="265">
        <v>1.95</v>
      </c>
    </row>
    <row r="522" spans="1:10" ht="25.5" x14ac:dyDescent="0.25">
      <c r="A522" s="232" t="s">
        <v>94</v>
      </c>
      <c r="B522" s="268" t="s">
        <v>574</v>
      </c>
      <c r="C522" s="232" t="s">
        <v>0</v>
      </c>
      <c r="D522" s="232" t="s">
        <v>575</v>
      </c>
      <c r="E522" s="493" t="s">
        <v>37</v>
      </c>
      <c r="F522" s="493"/>
      <c r="G522" s="267" t="s">
        <v>14</v>
      </c>
      <c r="H522" s="270">
        <v>8.0199999999999994E-2</v>
      </c>
      <c r="I522" s="269">
        <v>0.43</v>
      </c>
      <c r="J522" s="269">
        <v>0.03</v>
      </c>
    </row>
    <row r="523" spans="1:10" x14ac:dyDescent="0.25">
      <c r="A523" s="232" t="s">
        <v>94</v>
      </c>
      <c r="B523" s="268" t="s">
        <v>1238</v>
      </c>
      <c r="C523" s="232" t="s">
        <v>0</v>
      </c>
      <c r="D523" s="232" t="s">
        <v>1239</v>
      </c>
      <c r="E523" s="493" t="s">
        <v>37</v>
      </c>
      <c r="F523" s="493"/>
      <c r="G523" s="267" t="s">
        <v>44</v>
      </c>
      <c r="H523" s="270">
        <v>1.3389</v>
      </c>
      <c r="I523" s="269">
        <v>1.27</v>
      </c>
      <c r="J523" s="269">
        <v>1.7</v>
      </c>
    </row>
    <row r="524" spans="1:10" ht="25.5" customHeight="1" x14ac:dyDescent="0.25">
      <c r="A524" s="228"/>
      <c r="B524" s="228"/>
      <c r="C524" s="228"/>
      <c r="D524" s="228"/>
      <c r="E524" s="228" t="s">
        <v>89</v>
      </c>
      <c r="F524" s="273">
        <v>3.8394986671655054</v>
      </c>
      <c r="G524" s="228" t="s">
        <v>90</v>
      </c>
      <c r="H524" s="273">
        <v>4.37</v>
      </c>
      <c r="I524" s="228" t="s">
        <v>91</v>
      </c>
      <c r="J524" s="273">
        <v>8.2100000000000009</v>
      </c>
    </row>
    <row r="525" spans="1:10" ht="38.25" customHeight="1" thickBot="1" x14ac:dyDescent="0.3">
      <c r="A525" s="228"/>
      <c r="B525" s="228"/>
      <c r="C525" s="228"/>
      <c r="D525" s="228"/>
      <c r="E525" s="228" t="s">
        <v>92</v>
      </c>
      <c r="F525" s="273">
        <v>2.57</v>
      </c>
      <c r="G525" s="228"/>
      <c r="H525" s="492" t="s">
        <v>93</v>
      </c>
      <c r="I525" s="492"/>
      <c r="J525" s="273">
        <v>14.02</v>
      </c>
    </row>
    <row r="526" spans="1:10" ht="38.25" customHeight="1" thickTop="1" x14ac:dyDescent="0.25">
      <c r="A526" s="262"/>
      <c r="B526" s="262"/>
      <c r="C526" s="262"/>
      <c r="D526" s="262"/>
      <c r="E526" s="262"/>
      <c r="F526" s="262"/>
      <c r="G526" s="262"/>
      <c r="H526" s="262"/>
      <c r="I526" s="262"/>
      <c r="J526" s="262"/>
    </row>
    <row r="527" spans="1:10" ht="38.25" customHeight="1" x14ac:dyDescent="0.25">
      <c r="A527" s="230" t="s">
        <v>522</v>
      </c>
      <c r="B527" s="80" t="s">
        <v>4</v>
      </c>
      <c r="C527" s="230" t="s">
        <v>5</v>
      </c>
      <c r="D527" s="230" t="s">
        <v>6</v>
      </c>
      <c r="E527" s="490" t="s">
        <v>28</v>
      </c>
      <c r="F527" s="490"/>
      <c r="G527" s="257" t="s">
        <v>7</v>
      </c>
      <c r="H527" s="80" t="s">
        <v>8</v>
      </c>
      <c r="I527" s="80" t="s">
        <v>9</v>
      </c>
      <c r="J527" s="80" t="s">
        <v>11</v>
      </c>
    </row>
    <row r="528" spans="1:10" ht="38.25" customHeight="1" x14ac:dyDescent="0.25">
      <c r="A528" s="231" t="s">
        <v>82</v>
      </c>
      <c r="B528" s="259" t="s">
        <v>547</v>
      </c>
      <c r="C528" s="231" t="s">
        <v>0</v>
      </c>
      <c r="D528" s="231" t="s">
        <v>861</v>
      </c>
      <c r="E528" s="491" t="s">
        <v>150</v>
      </c>
      <c r="F528" s="491"/>
      <c r="G528" s="258" t="s">
        <v>2</v>
      </c>
      <c r="H528" s="261">
        <v>1</v>
      </c>
      <c r="I528" s="260">
        <v>10.37</v>
      </c>
      <c r="J528" s="260">
        <v>10.37</v>
      </c>
    </row>
    <row r="529" spans="1:10" ht="38.25" customHeight="1" x14ac:dyDescent="0.25">
      <c r="A529" s="229" t="s">
        <v>83</v>
      </c>
      <c r="B529" s="264" t="s">
        <v>193</v>
      </c>
      <c r="C529" s="229" t="s">
        <v>0</v>
      </c>
      <c r="D529" s="229" t="s">
        <v>194</v>
      </c>
      <c r="E529" s="494" t="s">
        <v>88</v>
      </c>
      <c r="F529" s="494"/>
      <c r="G529" s="263" t="s">
        <v>40</v>
      </c>
      <c r="H529" s="266">
        <v>0.20325989999999999</v>
      </c>
      <c r="I529" s="265">
        <v>24.03</v>
      </c>
      <c r="J529" s="265">
        <v>4.88</v>
      </c>
    </row>
    <row r="530" spans="1:10" ht="38.25" customHeight="1" x14ac:dyDescent="0.25">
      <c r="A530" s="229" t="s">
        <v>83</v>
      </c>
      <c r="B530" s="264" t="s">
        <v>86</v>
      </c>
      <c r="C530" s="229" t="s">
        <v>0</v>
      </c>
      <c r="D530" s="229" t="s">
        <v>87</v>
      </c>
      <c r="E530" s="494" t="s">
        <v>88</v>
      </c>
      <c r="F530" s="494"/>
      <c r="G530" s="263" t="s">
        <v>40</v>
      </c>
      <c r="H530" s="266">
        <v>6.7783099999999999E-2</v>
      </c>
      <c r="I530" s="265">
        <v>18.14</v>
      </c>
      <c r="J530" s="265">
        <v>1.22</v>
      </c>
    </row>
    <row r="531" spans="1:10" ht="38.25" customHeight="1" x14ac:dyDescent="0.25">
      <c r="A531" s="232" t="s">
        <v>94</v>
      </c>
      <c r="B531" s="268" t="s">
        <v>155</v>
      </c>
      <c r="C531" s="232" t="s">
        <v>0</v>
      </c>
      <c r="D531" s="232" t="s">
        <v>222</v>
      </c>
      <c r="E531" s="493" t="s">
        <v>37</v>
      </c>
      <c r="F531" s="493"/>
      <c r="G531" s="267" t="s">
        <v>57</v>
      </c>
      <c r="H531" s="270">
        <v>0.22850000000000001</v>
      </c>
      <c r="I531" s="269">
        <v>18.72</v>
      </c>
      <c r="J531" s="269">
        <v>4.2699999999999996</v>
      </c>
    </row>
    <row r="532" spans="1:10" ht="38.25" customHeight="1" x14ac:dyDescent="0.25">
      <c r="A532" s="228"/>
      <c r="B532" s="228"/>
      <c r="C532" s="228"/>
      <c r="D532" s="228"/>
      <c r="E532" s="228" t="s">
        <v>89</v>
      </c>
      <c r="F532" s="273">
        <v>2.4131319272319134</v>
      </c>
      <c r="G532" s="228" t="s">
        <v>90</v>
      </c>
      <c r="H532" s="273">
        <v>2.75</v>
      </c>
      <c r="I532" s="228" t="s">
        <v>91</v>
      </c>
      <c r="J532" s="273">
        <v>5.16</v>
      </c>
    </row>
    <row r="533" spans="1:10" ht="38.25" customHeight="1" thickBot="1" x14ac:dyDescent="0.3">
      <c r="A533" s="228"/>
      <c r="B533" s="228"/>
      <c r="C533" s="228"/>
      <c r="D533" s="228"/>
      <c r="E533" s="228" t="s">
        <v>92</v>
      </c>
      <c r="F533" s="273">
        <v>2.33</v>
      </c>
      <c r="G533" s="228"/>
      <c r="H533" s="492" t="s">
        <v>93</v>
      </c>
      <c r="I533" s="492"/>
      <c r="J533" s="273">
        <v>12.7</v>
      </c>
    </row>
    <row r="534" spans="1:10" ht="38.25" customHeight="1" thickTop="1" x14ac:dyDescent="0.25">
      <c r="A534" s="262"/>
      <c r="B534" s="262"/>
      <c r="C534" s="262"/>
      <c r="D534" s="262"/>
      <c r="E534" s="262"/>
      <c r="F534" s="262"/>
      <c r="G534" s="262"/>
      <c r="H534" s="262"/>
      <c r="I534" s="262"/>
      <c r="J534" s="262"/>
    </row>
    <row r="535" spans="1:10" ht="38.25" customHeight="1" x14ac:dyDescent="0.25">
      <c r="A535" s="230" t="s">
        <v>523</v>
      </c>
      <c r="B535" s="80" t="s">
        <v>4</v>
      </c>
      <c r="C535" s="230" t="s">
        <v>5</v>
      </c>
      <c r="D535" s="230" t="s">
        <v>6</v>
      </c>
      <c r="E535" s="490" t="s">
        <v>28</v>
      </c>
      <c r="F535" s="490"/>
      <c r="G535" s="257" t="s">
        <v>7</v>
      </c>
      <c r="H535" s="80" t="s">
        <v>8</v>
      </c>
      <c r="I535" s="80" t="s">
        <v>9</v>
      </c>
      <c r="J535" s="80" t="s">
        <v>11</v>
      </c>
    </row>
    <row r="536" spans="1:10" ht="38.25" customHeight="1" x14ac:dyDescent="0.25">
      <c r="A536" s="231" t="s">
        <v>82</v>
      </c>
      <c r="B536" s="259" t="s">
        <v>859</v>
      </c>
      <c r="C536" s="231" t="s">
        <v>0</v>
      </c>
      <c r="D536" s="231" t="s">
        <v>860</v>
      </c>
      <c r="E536" s="491" t="s">
        <v>150</v>
      </c>
      <c r="F536" s="491"/>
      <c r="G536" s="258" t="s">
        <v>2</v>
      </c>
      <c r="H536" s="261">
        <v>1</v>
      </c>
      <c r="I536" s="260">
        <v>14.53</v>
      </c>
      <c r="J536" s="260">
        <v>14.53</v>
      </c>
    </row>
    <row r="537" spans="1:10" ht="25.5" customHeight="1" x14ac:dyDescent="0.25">
      <c r="A537" s="229" t="s">
        <v>83</v>
      </c>
      <c r="B537" s="264" t="s">
        <v>193</v>
      </c>
      <c r="C537" s="229" t="s">
        <v>0</v>
      </c>
      <c r="D537" s="229" t="s">
        <v>194</v>
      </c>
      <c r="E537" s="494" t="s">
        <v>88</v>
      </c>
      <c r="F537" s="494"/>
      <c r="G537" s="263" t="s">
        <v>40</v>
      </c>
      <c r="H537" s="266">
        <v>0.45258779999999998</v>
      </c>
      <c r="I537" s="265">
        <v>24.03</v>
      </c>
      <c r="J537" s="265">
        <v>10.87</v>
      </c>
    </row>
    <row r="538" spans="1:10" ht="25.5" customHeight="1" x14ac:dyDescent="0.25">
      <c r="A538" s="229" t="s">
        <v>83</v>
      </c>
      <c r="B538" s="264" t="s">
        <v>86</v>
      </c>
      <c r="C538" s="229" t="s">
        <v>0</v>
      </c>
      <c r="D538" s="229" t="s">
        <v>87</v>
      </c>
      <c r="E538" s="494" t="s">
        <v>88</v>
      </c>
      <c r="F538" s="494"/>
      <c r="G538" s="263" t="s">
        <v>40</v>
      </c>
      <c r="H538" s="266">
        <v>0.15089250000000001</v>
      </c>
      <c r="I538" s="265">
        <v>18.14</v>
      </c>
      <c r="J538" s="265">
        <v>2.73</v>
      </c>
    </row>
    <row r="539" spans="1:10" ht="38.25" customHeight="1" x14ac:dyDescent="0.25">
      <c r="A539" s="232" t="s">
        <v>94</v>
      </c>
      <c r="B539" s="268" t="s">
        <v>574</v>
      </c>
      <c r="C539" s="232" t="s">
        <v>0</v>
      </c>
      <c r="D539" s="232" t="s">
        <v>575</v>
      </c>
      <c r="E539" s="493" t="s">
        <v>37</v>
      </c>
      <c r="F539" s="493"/>
      <c r="G539" s="267" t="s">
        <v>14</v>
      </c>
      <c r="H539" s="270">
        <v>4.0099999999999997E-2</v>
      </c>
      <c r="I539" s="269">
        <v>0.43</v>
      </c>
      <c r="J539" s="269">
        <v>0.01</v>
      </c>
    </row>
    <row r="540" spans="1:10" ht="25.5" customHeight="1" x14ac:dyDescent="0.25">
      <c r="A540" s="232" t="s">
        <v>94</v>
      </c>
      <c r="B540" s="268" t="s">
        <v>1238</v>
      </c>
      <c r="C540" s="232" t="s">
        <v>0</v>
      </c>
      <c r="D540" s="232" t="s">
        <v>1239</v>
      </c>
      <c r="E540" s="493" t="s">
        <v>37</v>
      </c>
      <c r="F540" s="493"/>
      <c r="G540" s="267" t="s">
        <v>44</v>
      </c>
      <c r="H540" s="270">
        <v>0.7288</v>
      </c>
      <c r="I540" s="269">
        <v>1.27</v>
      </c>
      <c r="J540" s="269">
        <v>0.92</v>
      </c>
    </row>
    <row r="541" spans="1:10" ht="25.5" x14ac:dyDescent="0.25">
      <c r="A541" s="228"/>
      <c r="B541" s="228"/>
      <c r="C541" s="228"/>
      <c r="D541" s="228"/>
      <c r="E541" s="228" t="s">
        <v>89</v>
      </c>
      <c r="F541" s="273">
        <v>5.3827807136510311</v>
      </c>
      <c r="G541" s="228" t="s">
        <v>90</v>
      </c>
      <c r="H541" s="273">
        <v>6.13</v>
      </c>
      <c r="I541" s="228" t="s">
        <v>91</v>
      </c>
      <c r="J541" s="273">
        <v>11.51</v>
      </c>
    </row>
    <row r="542" spans="1:10" ht="25.5" customHeight="1" thickBot="1" x14ac:dyDescent="0.3">
      <c r="A542" s="228"/>
      <c r="B542" s="228"/>
      <c r="C542" s="228"/>
      <c r="D542" s="228"/>
      <c r="E542" s="228" t="s">
        <v>92</v>
      </c>
      <c r="F542" s="273">
        <v>3.26</v>
      </c>
      <c r="G542" s="228"/>
      <c r="H542" s="492" t="s">
        <v>93</v>
      </c>
      <c r="I542" s="492"/>
      <c r="J542" s="273">
        <v>17.79</v>
      </c>
    </row>
    <row r="543" spans="1:10" ht="25.5" customHeight="1" thickTop="1" x14ac:dyDescent="0.25">
      <c r="A543" s="262"/>
      <c r="B543" s="262"/>
      <c r="C543" s="262"/>
      <c r="D543" s="262"/>
      <c r="E543" s="262"/>
      <c r="F543" s="262"/>
      <c r="G543" s="262"/>
      <c r="H543" s="262"/>
      <c r="I543" s="262"/>
      <c r="J543" s="262"/>
    </row>
    <row r="544" spans="1:10" x14ac:dyDescent="0.25">
      <c r="A544" s="230" t="s">
        <v>624</v>
      </c>
      <c r="B544" s="80" t="s">
        <v>4</v>
      </c>
      <c r="C544" s="230" t="s">
        <v>5</v>
      </c>
      <c r="D544" s="230" t="s">
        <v>6</v>
      </c>
      <c r="E544" s="490" t="s">
        <v>28</v>
      </c>
      <c r="F544" s="490"/>
      <c r="G544" s="257" t="s">
        <v>7</v>
      </c>
      <c r="H544" s="80" t="s">
        <v>8</v>
      </c>
      <c r="I544" s="80" t="s">
        <v>9</v>
      </c>
      <c r="J544" s="80" t="s">
        <v>11</v>
      </c>
    </row>
    <row r="545" spans="1:10" ht="25.5" customHeight="1" x14ac:dyDescent="0.25">
      <c r="A545" s="231" t="s">
        <v>82</v>
      </c>
      <c r="B545" s="259" t="s">
        <v>862</v>
      </c>
      <c r="C545" s="231" t="s">
        <v>105</v>
      </c>
      <c r="D545" s="231" t="s">
        <v>863</v>
      </c>
      <c r="E545" s="491" t="s">
        <v>150</v>
      </c>
      <c r="F545" s="491"/>
      <c r="G545" s="258" t="s">
        <v>2</v>
      </c>
      <c r="H545" s="261">
        <v>1</v>
      </c>
      <c r="I545" s="260">
        <v>10.52</v>
      </c>
      <c r="J545" s="260">
        <v>10.52</v>
      </c>
    </row>
    <row r="546" spans="1:10" ht="25.5" customHeight="1" x14ac:dyDescent="0.25">
      <c r="A546" s="229" t="s">
        <v>83</v>
      </c>
      <c r="B546" s="264" t="s">
        <v>86</v>
      </c>
      <c r="C546" s="229" t="s">
        <v>0</v>
      </c>
      <c r="D546" s="229" t="s">
        <v>87</v>
      </c>
      <c r="E546" s="494" t="s">
        <v>88</v>
      </c>
      <c r="F546" s="494"/>
      <c r="G546" s="263" t="s">
        <v>40</v>
      </c>
      <c r="H546" s="266">
        <v>1.05</v>
      </c>
      <c r="I546" s="265">
        <v>9.81</v>
      </c>
      <c r="J546" s="265">
        <v>10.17</v>
      </c>
    </row>
    <row r="547" spans="1:10" ht="25.5" x14ac:dyDescent="0.25">
      <c r="A547" s="232" t="s">
        <v>94</v>
      </c>
      <c r="B547" s="268" t="s">
        <v>574</v>
      </c>
      <c r="C547" s="232" t="s">
        <v>0</v>
      </c>
      <c r="D547" s="232" t="s">
        <v>575</v>
      </c>
      <c r="E547" s="493" t="s">
        <v>37</v>
      </c>
      <c r="F547" s="493"/>
      <c r="G547" s="267" t="s">
        <v>14</v>
      </c>
      <c r="H547" s="270">
        <v>0.5</v>
      </c>
      <c r="I547" s="269">
        <v>0.71</v>
      </c>
      <c r="J547" s="269">
        <v>0.35</v>
      </c>
    </row>
    <row r="548" spans="1:10" ht="25.5" x14ac:dyDescent="0.25">
      <c r="A548" s="228"/>
      <c r="B548" s="228"/>
      <c r="C548" s="228"/>
      <c r="D548" s="228"/>
      <c r="E548" s="228" t="s">
        <v>89</v>
      </c>
      <c r="F548" s="273">
        <v>8.16</v>
      </c>
      <c r="G548" s="228" t="s">
        <v>90</v>
      </c>
      <c r="H548" s="273">
        <v>1.66</v>
      </c>
      <c r="I548" s="228" t="s">
        <v>91</v>
      </c>
      <c r="J548" s="273">
        <v>9.82</v>
      </c>
    </row>
    <row r="549" spans="1:10" ht="26.25" thickBot="1" x14ac:dyDescent="0.3">
      <c r="A549" s="228"/>
      <c r="B549" s="228"/>
      <c r="C549" s="228"/>
      <c r="D549" s="228"/>
      <c r="E549" s="228" t="s">
        <v>92</v>
      </c>
      <c r="F549" s="273">
        <v>2.36</v>
      </c>
      <c r="G549" s="228"/>
      <c r="H549" s="492" t="s">
        <v>93</v>
      </c>
      <c r="I549" s="492"/>
      <c r="J549" s="273">
        <v>12.88</v>
      </c>
    </row>
    <row r="550" spans="1:10" ht="15.75" thickTop="1" x14ac:dyDescent="0.25">
      <c r="A550" s="262"/>
      <c r="B550" s="262"/>
      <c r="C550" s="262"/>
      <c r="D550" s="262"/>
      <c r="E550" s="262"/>
      <c r="F550" s="262"/>
      <c r="G550" s="262"/>
      <c r="H550" s="262"/>
      <c r="I550" s="262"/>
      <c r="J550" s="262"/>
    </row>
    <row r="551" spans="1:10" ht="25.5" customHeight="1" x14ac:dyDescent="0.25">
      <c r="A551" s="230" t="s">
        <v>524</v>
      </c>
      <c r="B551" s="80" t="s">
        <v>4</v>
      </c>
      <c r="C551" s="230" t="s">
        <v>5</v>
      </c>
      <c r="D551" s="230" t="s">
        <v>6</v>
      </c>
      <c r="E551" s="490" t="s">
        <v>28</v>
      </c>
      <c r="F551" s="490"/>
      <c r="G551" s="257" t="s">
        <v>7</v>
      </c>
      <c r="H551" s="80" t="s">
        <v>8</v>
      </c>
      <c r="I551" s="80" t="s">
        <v>9</v>
      </c>
      <c r="J551" s="80" t="s">
        <v>11</v>
      </c>
    </row>
    <row r="552" spans="1:10" ht="25.5" customHeight="1" x14ac:dyDescent="0.25">
      <c r="A552" s="231" t="s">
        <v>82</v>
      </c>
      <c r="B552" s="259" t="s">
        <v>864</v>
      </c>
      <c r="C552" s="231" t="s">
        <v>105</v>
      </c>
      <c r="D552" s="231" t="s">
        <v>865</v>
      </c>
      <c r="E552" s="491" t="s">
        <v>88</v>
      </c>
      <c r="F552" s="491"/>
      <c r="G552" s="258" t="s">
        <v>14</v>
      </c>
      <c r="H552" s="261">
        <v>1</v>
      </c>
      <c r="I552" s="260">
        <v>600.13</v>
      </c>
      <c r="J552" s="260">
        <v>600.13</v>
      </c>
    </row>
    <row r="553" spans="1:10" ht="25.5" customHeight="1" x14ac:dyDescent="0.25">
      <c r="A553" s="229" t="s">
        <v>83</v>
      </c>
      <c r="B553" s="264" t="s">
        <v>1608</v>
      </c>
      <c r="C553" s="229" t="s">
        <v>0</v>
      </c>
      <c r="D553" s="229" t="s">
        <v>1609</v>
      </c>
      <c r="E553" s="494" t="s">
        <v>151</v>
      </c>
      <c r="F553" s="494"/>
      <c r="G553" s="263" t="s">
        <v>14</v>
      </c>
      <c r="H553" s="266">
        <v>1</v>
      </c>
      <c r="I553" s="265">
        <v>355.76</v>
      </c>
      <c r="J553" s="265">
        <v>355.76</v>
      </c>
    </row>
    <row r="554" spans="1:10" ht="38.25" customHeight="1" x14ac:dyDescent="0.25">
      <c r="A554" s="229" t="s">
        <v>83</v>
      </c>
      <c r="B554" s="264" t="s">
        <v>1610</v>
      </c>
      <c r="C554" s="229" t="s">
        <v>0</v>
      </c>
      <c r="D554" s="229" t="s">
        <v>1611</v>
      </c>
      <c r="E554" s="494" t="s">
        <v>151</v>
      </c>
      <c r="F554" s="494"/>
      <c r="G554" s="263" t="s">
        <v>14</v>
      </c>
      <c r="H554" s="266">
        <v>1</v>
      </c>
      <c r="I554" s="265">
        <v>114.97</v>
      </c>
      <c r="J554" s="265">
        <v>114.97</v>
      </c>
    </row>
    <row r="555" spans="1:10" ht="25.5" customHeight="1" x14ac:dyDescent="0.25">
      <c r="A555" s="229" t="s">
        <v>83</v>
      </c>
      <c r="B555" s="264" t="s">
        <v>95</v>
      </c>
      <c r="C555" s="229" t="s">
        <v>0</v>
      </c>
      <c r="D555" s="229" t="s">
        <v>96</v>
      </c>
      <c r="E555" s="494" t="s">
        <v>88</v>
      </c>
      <c r="F555" s="494"/>
      <c r="G555" s="263" t="s">
        <v>40</v>
      </c>
      <c r="H555" s="266">
        <v>0.84</v>
      </c>
      <c r="I555" s="265">
        <v>23.27</v>
      </c>
      <c r="J555" s="265">
        <v>19.54</v>
      </c>
    </row>
    <row r="556" spans="1:10" ht="25.5" customHeight="1" x14ac:dyDescent="0.25">
      <c r="A556" s="229" t="s">
        <v>83</v>
      </c>
      <c r="B556" s="264" t="s">
        <v>441</v>
      </c>
      <c r="C556" s="229" t="s">
        <v>0</v>
      </c>
      <c r="D556" s="229" t="s">
        <v>442</v>
      </c>
      <c r="E556" s="494" t="s">
        <v>88</v>
      </c>
      <c r="F556" s="494"/>
      <c r="G556" s="263" t="s">
        <v>40</v>
      </c>
      <c r="H556" s="266">
        <v>2.25</v>
      </c>
      <c r="I556" s="265">
        <v>22.06</v>
      </c>
      <c r="J556" s="265">
        <v>49.63</v>
      </c>
    </row>
    <row r="557" spans="1:10" ht="25.5" customHeight="1" x14ac:dyDescent="0.25">
      <c r="A557" s="229" t="s">
        <v>83</v>
      </c>
      <c r="B557" s="264" t="s">
        <v>742</v>
      </c>
      <c r="C557" s="229" t="s">
        <v>0</v>
      </c>
      <c r="D557" s="229" t="s">
        <v>743</v>
      </c>
      <c r="E557" s="494" t="s">
        <v>88</v>
      </c>
      <c r="F557" s="494"/>
      <c r="G557" s="263" t="s">
        <v>40</v>
      </c>
      <c r="H557" s="266">
        <v>2.25</v>
      </c>
      <c r="I557" s="265">
        <v>19.11</v>
      </c>
      <c r="J557" s="265">
        <v>42.99</v>
      </c>
    </row>
    <row r="558" spans="1:10" ht="25.5" customHeight="1" x14ac:dyDescent="0.25">
      <c r="A558" s="229" t="s">
        <v>83</v>
      </c>
      <c r="B558" s="264" t="s">
        <v>86</v>
      </c>
      <c r="C558" s="229" t="s">
        <v>0</v>
      </c>
      <c r="D558" s="229" t="s">
        <v>87</v>
      </c>
      <c r="E558" s="494" t="s">
        <v>88</v>
      </c>
      <c r="F558" s="494"/>
      <c r="G558" s="263" t="s">
        <v>40</v>
      </c>
      <c r="H558" s="266">
        <v>0.84</v>
      </c>
      <c r="I558" s="265">
        <v>18.14</v>
      </c>
      <c r="J558" s="265">
        <v>15.23</v>
      </c>
    </row>
    <row r="559" spans="1:10" x14ac:dyDescent="0.25">
      <c r="A559" s="232" t="s">
        <v>94</v>
      </c>
      <c r="B559" s="268" t="s">
        <v>42</v>
      </c>
      <c r="C559" s="232" t="s">
        <v>0</v>
      </c>
      <c r="D559" s="232" t="s">
        <v>43</v>
      </c>
      <c r="E559" s="493" t="s">
        <v>37</v>
      </c>
      <c r="F559" s="493"/>
      <c r="G559" s="267" t="s">
        <v>44</v>
      </c>
      <c r="H559" s="270">
        <v>3.44</v>
      </c>
      <c r="I559" s="269">
        <v>0.39</v>
      </c>
      <c r="J559" s="269">
        <v>1.34</v>
      </c>
    </row>
    <row r="560" spans="1:10" ht="38.25" customHeight="1" x14ac:dyDescent="0.25">
      <c r="A560" s="232" t="s">
        <v>94</v>
      </c>
      <c r="B560" s="268" t="s">
        <v>170</v>
      </c>
      <c r="C560" s="232" t="s">
        <v>0</v>
      </c>
      <c r="D560" s="232" t="s">
        <v>171</v>
      </c>
      <c r="E560" s="493" t="s">
        <v>37</v>
      </c>
      <c r="F560" s="493"/>
      <c r="G560" s="267" t="s">
        <v>1</v>
      </c>
      <c r="H560" s="270">
        <v>0.01</v>
      </c>
      <c r="I560" s="269">
        <v>67.59</v>
      </c>
      <c r="J560" s="269">
        <v>0.67</v>
      </c>
    </row>
    <row r="561" spans="1:10" ht="38.25" customHeight="1" x14ac:dyDescent="0.25">
      <c r="A561" s="228"/>
      <c r="B561" s="228"/>
      <c r="C561" s="228"/>
      <c r="D561" s="228"/>
      <c r="E561" s="228" t="s">
        <v>89</v>
      </c>
      <c r="F561" s="273">
        <v>93.677220221671419</v>
      </c>
      <c r="G561" s="228" t="s">
        <v>90</v>
      </c>
      <c r="H561" s="273">
        <v>106.63</v>
      </c>
      <c r="I561" s="228" t="s">
        <v>91</v>
      </c>
      <c r="J561" s="273">
        <v>200.31</v>
      </c>
    </row>
    <row r="562" spans="1:10" ht="25.5" customHeight="1" thickBot="1" x14ac:dyDescent="0.3">
      <c r="A562" s="228"/>
      <c r="B562" s="228"/>
      <c r="C562" s="228"/>
      <c r="D562" s="228"/>
      <c r="E562" s="228" t="s">
        <v>92</v>
      </c>
      <c r="F562" s="273">
        <v>134.84</v>
      </c>
      <c r="G562" s="228"/>
      <c r="H562" s="492" t="s">
        <v>93</v>
      </c>
      <c r="I562" s="492"/>
      <c r="J562" s="273">
        <v>734.97</v>
      </c>
    </row>
    <row r="563" spans="1:10" ht="25.5" customHeight="1" thickTop="1" x14ac:dyDescent="0.25">
      <c r="A563" s="262"/>
      <c r="B563" s="262"/>
      <c r="C563" s="262"/>
      <c r="D563" s="262"/>
      <c r="E563" s="262"/>
      <c r="F563" s="262"/>
      <c r="G563" s="262"/>
      <c r="H563" s="262"/>
      <c r="I563" s="262"/>
      <c r="J563" s="262"/>
    </row>
    <row r="564" spans="1:10" ht="25.5" customHeight="1" x14ac:dyDescent="0.25">
      <c r="A564" s="230" t="s">
        <v>525</v>
      </c>
      <c r="B564" s="80" t="s">
        <v>4</v>
      </c>
      <c r="C564" s="230" t="s">
        <v>5</v>
      </c>
      <c r="D564" s="230" t="s">
        <v>6</v>
      </c>
      <c r="E564" s="490" t="s">
        <v>28</v>
      </c>
      <c r="F564" s="490"/>
      <c r="G564" s="257" t="s">
        <v>7</v>
      </c>
      <c r="H564" s="80" t="s">
        <v>8</v>
      </c>
      <c r="I564" s="80" t="s">
        <v>9</v>
      </c>
      <c r="J564" s="80" t="s">
        <v>11</v>
      </c>
    </row>
    <row r="565" spans="1:10" ht="25.5" customHeight="1" x14ac:dyDescent="0.25">
      <c r="A565" s="231" t="s">
        <v>82</v>
      </c>
      <c r="B565" s="259" t="s">
        <v>1663</v>
      </c>
      <c r="C565" s="231" t="s">
        <v>105</v>
      </c>
      <c r="D565" s="231" t="s">
        <v>1664</v>
      </c>
      <c r="E565" s="491" t="s">
        <v>88</v>
      </c>
      <c r="F565" s="491"/>
      <c r="G565" s="258" t="s">
        <v>14</v>
      </c>
      <c r="H565" s="261">
        <v>1</v>
      </c>
      <c r="I565" s="260">
        <v>165.83</v>
      </c>
      <c r="J565" s="260">
        <v>165.83</v>
      </c>
    </row>
    <row r="566" spans="1:10" ht="25.5" customHeight="1" x14ac:dyDescent="0.25">
      <c r="A566" s="229" t="s">
        <v>83</v>
      </c>
      <c r="B566" s="264" t="s">
        <v>1636</v>
      </c>
      <c r="C566" s="229" t="s">
        <v>0</v>
      </c>
      <c r="D566" s="229" t="s">
        <v>1637</v>
      </c>
      <c r="E566" s="494" t="s">
        <v>88</v>
      </c>
      <c r="F566" s="494"/>
      <c r="G566" s="263" t="s">
        <v>1</v>
      </c>
      <c r="H566" s="266">
        <v>6.0000000000000001E-3</v>
      </c>
      <c r="I566" s="265">
        <v>430.49</v>
      </c>
      <c r="J566" s="265">
        <v>2.58</v>
      </c>
    </row>
    <row r="567" spans="1:10" ht="25.5" customHeight="1" x14ac:dyDescent="0.25">
      <c r="A567" s="229" t="s">
        <v>83</v>
      </c>
      <c r="B567" s="264" t="s">
        <v>441</v>
      </c>
      <c r="C567" s="229" t="s">
        <v>0</v>
      </c>
      <c r="D567" s="229" t="s">
        <v>442</v>
      </c>
      <c r="E567" s="494" t="s">
        <v>88</v>
      </c>
      <c r="F567" s="494"/>
      <c r="G567" s="263" t="s">
        <v>40</v>
      </c>
      <c r="H567" s="266">
        <v>1</v>
      </c>
      <c r="I567" s="265">
        <v>22.06</v>
      </c>
      <c r="J567" s="265">
        <v>22.06</v>
      </c>
    </row>
    <row r="568" spans="1:10" ht="25.5" customHeight="1" x14ac:dyDescent="0.25">
      <c r="A568" s="229" t="s">
        <v>83</v>
      </c>
      <c r="B568" s="264" t="s">
        <v>191</v>
      </c>
      <c r="C568" s="229" t="s">
        <v>0</v>
      </c>
      <c r="D568" s="229" t="s">
        <v>192</v>
      </c>
      <c r="E568" s="494" t="s">
        <v>88</v>
      </c>
      <c r="F568" s="494"/>
      <c r="G568" s="263" t="s">
        <v>40</v>
      </c>
      <c r="H568" s="266">
        <v>1</v>
      </c>
      <c r="I568" s="265">
        <v>18.95</v>
      </c>
      <c r="J568" s="265">
        <v>18.95</v>
      </c>
    </row>
    <row r="569" spans="1:10" x14ac:dyDescent="0.25">
      <c r="A569" s="232" t="s">
        <v>94</v>
      </c>
      <c r="B569" s="268" t="s">
        <v>2019</v>
      </c>
      <c r="C569" s="232" t="s">
        <v>0</v>
      </c>
      <c r="D569" s="232" t="s">
        <v>2020</v>
      </c>
      <c r="E569" s="493" t="s">
        <v>37</v>
      </c>
      <c r="F569" s="493"/>
      <c r="G569" s="267" t="s">
        <v>44</v>
      </c>
      <c r="H569" s="270">
        <v>0.15</v>
      </c>
      <c r="I569" s="269">
        <v>9.9600000000000009</v>
      </c>
      <c r="J569" s="269">
        <v>1.49</v>
      </c>
    </row>
    <row r="570" spans="1:10" ht="51" x14ac:dyDescent="0.25">
      <c r="A570" s="232" t="s">
        <v>94</v>
      </c>
      <c r="B570" s="268" t="s">
        <v>1970</v>
      </c>
      <c r="C570" s="232" t="s">
        <v>0</v>
      </c>
      <c r="D570" s="232" t="s">
        <v>1971</v>
      </c>
      <c r="E570" s="493" t="s">
        <v>37</v>
      </c>
      <c r="F570" s="493"/>
      <c r="G570" s="267" t="s">
        <v>13</v>
      </c>
      <c r="H570" s="270">
        <v>5.96</v>
      </c>
      <c r="I570" s="269">
        <v>4.08</v>
      </c>
      <c r="J570" s="269">
        <v>24.31</v>
      </c>
    </row>
    <row r="571" spans="1:10" ht="38.25" x14ac:dyDescent="0.25">
      <c r="A571" s="232" t="s">
        <v>94</v>
      </c>
      <c r="B571" s="268" t="s">
        <v>2011</v>
      </c>
      <c r="C571" s="232" t="s">
        <v>0</v>
      </c>
      <c r="D571" s="232" t="s">
        <v>2012</v>
      </c>
      <c r="E571" s="493" t="s">
        <v>37</v>
      </c>
      <c r="F571" s="493"/>
      <c r="G571" s="267" t="s">
        <v>13</v>
      </c>
      <c r="H571" s="270">
        <v>0.1071</v>
      </c>
      <c r="I571" s="269">
        <v>31.35</v>
      </c>
      <c r="J571" s="269">
        <v>3.35</v>
      </c>
    </row>
    <row r="572" spans="1:10" ht="51" x14ac:dyDescent="0.25">
      <c r="A572" s="232" t="s">
        <v>94</v>
      </c>
      <c r="B572" s="268" t="s">
        <v>2004</v>
      </c>
      <c r="C572" s="232" t="s">
        <v>0</v>
      </c>
      <c r="D572" s="232" t="s">
        <v>2005</v>
      </c>
      <c r="E572" s="493" t="s">
        <v>37</v>
      </c>
      <c r="F572" s="493"/>
      <c r="G572" s="267" t="s">
        <v>14</v>
      </c>
      <c r="H572" s="270">
        <v>0.1071</v>
      </c>
      <c r="I572" s="269">
        <v>116.86</v>
      </c>
      <c r="J572" s="269">
        <v>12.51</v>
      </c>
    </row>
    <row r="573" spans="1:10" ht="38.25" x14ac:dyDescent="0.25">
      <c r="A573" s="232" t="s">
        <v>94</v>
      </c>
      <c r="B573" s="268" t="s">
        <v>1953</v>
      </c>
      <c r="C573" s="232" t="s">
        <v>0</v>
      </c>
      <c r="D573" s="232" t="s">
        <v>1954</v>
      </c>
      <c r="E573" s="493" t="s">
        <v>37</v>
      </c>
      <c r="F573" s="493"/>
      <c r="G573" s="267" t="s">
        <v>241</v>
      </c>
      <c r="H573" s="270">
        <v>1</v>
      </c>
      <c r="I573" s="269">
        <v>40.909999999999997</v>
      </c>
      <c r="J573" s="269">
        <v>40.909999999999997</v>
      </c>
    </row>
    <row r="574" spans="1:10" ht="38.25" x14ac:dyDescent="0.25">
      <c r="A574" s="232" t="s">
        <v>94</v>
      </c>
      <c r="B574" s="268" t="s">
        <v>1964</v>
      </c>
      <c r="C574" s="232" t="s">
        <v>0</v>
      </c>
      <c r="D574" s="232" t="s">
        <v>1965</v>
      </c>
      <c r="E574" s="493" t="s">
        <v>37</v>
      </c>
      <c r="F574" s="493"/>
      <c r="G574" s="267" t="s">
        <v>14</v>
      </c>
      <c r="H574" s="270">
        <v>1</v>
      </c>
      <c r="I574" s="269">
        <v>27.48</v>
      </c>
      <c r="J574" s="269">
        <v>27.48</v>
      </c>
    </row>
    <row r="575" spans="1:10" ht="38.25" customHeight="1" x14ac:dyDescent="0.25">
      <c r="A575" s="232" t="s">
        <v>94</v>
      </c>
      <c r="B575" s="268" t="s">
        <v>1985</v>
      </c>
      <c r="C575" s="232" t="s">
        <v>0</v>
      </c>
      <c r="D575" s="232" t="s">
        <v>1986</v>
      </c>
      <c r="E575" s="493" t="s">
        <v>37</v>
      </c>
      <c r="F575" s="493"/>
      <c r="G575" s="267" t="s">
        <v>13</v>
      </c>
      <c r="H575" s="270">
        <v>1</v>
      </c>
      <c r="I575" s="269">
        <v>12.19</v>
      </c>
      <c r="J575" s="269">
        <v>12.19</v>
      </c>
    </row>
    <row r="576" spans="1:10" ht="38.25" customHeight="1" x14ac:dyDescent="0.25">
      <c r="A576" s="228"/>
      <c r="B576" s="228"/>
      <c r="C576" s="228"/>
      <c r="D576" s="228"/>
      <c r="E576" s="228" t="s">
        <v>89</v>
      </c>
      <c r="F576" s="273">
        <v>17.013515409437403</v>
      </c>
      <c r="G576" s="228" t="s">
        <v>90</v>
      </c>
      <c r="H576" s="273">
        <v>19.37</v>
      </c>
      <c r="I576" s="228" t="s">
        <v>91</v>
      </c>
      <c r="J576" s="273">
        <v>36.380000000000003</v>
      </c>
    </row>
    <row r="577" spans="1:10" ht="25.5" customHeight="1" thickBot="1" x14ac:dyDescent="0.3">
      <c r="A577" s="228"/>
      <c r="B577" s="228"/>
      <c r="C577" s="228"/>
      <c r="D577" s="228"/>
      <c r="E577" s="228" t="s">
        <v>92</v>
      </c>
      <c r="F577" s="273">
        <v>37.26</v>
      </c>
      <c r="G577" s="228"/>
      <c r="H577" s="492" t="s">
        <v>93</v>
      </c>
      <c r="I577" s="492"/>
      <c r="J577" s="273">
        <v>203.09</v>
      </c>
    </row>
    <row r="578" spans="1:10" ht="25.5" customHeight="1" thickTop="1" x14ac:dyDescent="0.25">
      <c r="A578" s="262"/>
      <c r="B578" s="262"/>
      <c r="C578" s="262"/>
      <c r="D578" s="262"/>
      <c r="E578" s="262"/>
      <c r="F578" s="262"/>
      <c r="G578" s="262"/>
      <c r="H578" s="262"/>
      <c r="I578" s="262"/>
      <c r="J578" s="262"/>
    </row>
    <row r="579" spans="1:10" ht="25.5" customHeight="1" x14ac:dyDescent="0.25">
      <c r="A579" s="230" t="s">
        <v>526</v>
      </c>
      <c r="B579" s="80" t="s">
        <v>4</v>
      </c>
      <c r="C579" s="230" t="s">
        <v>5</v>
      </c>
      <c r="D579" s="230" t="s">
        <v>6</v>
      </c>
      <c r="E579" s="490" t="s">
        <v>28</v>
      </c>
      <c r="F579" s="490"/>
      <c r="G579" s="257" t="s">
        <v>7</v>
      </c>
      <c r="H579" s="80" t="s">
        <v>8</v>
      </c>
      <c r="I579" s="80" t="s">
        <v>9</v>
      </c>
      <c r="J579" s="80" t="s">
        <v>11</v>
      </c>
    </row>
    <row r="580" spans="1:10" ht="38.25" customHeight="1" x14ac:dyDescent="0.25">
      <c r="A580" s="231" t="s">
        <v>82</v>
      </c>
      <c r="B580" s="259" t="s">
        <v>1665</v>
      </c>
      <c r="C580" s="231" t="s">
        <v>105</v>
      </c>
      <c r="D580" s="231" t="s">
        <v>1666</v>
      </c>
      <c r="E580" s="491" t="s">
        <v>88</v>
      </c>
      <c r="F580" s="491"/>
      <c r="G580" s="258" t="s">
        <v>14</v>
      </c>
      <c r="H580" s="261">
        <v>1</v>
      </c>
      <c r="I580" s="260">
        <v>161.79</v>
      </c>
      <c r="J580" s="260">
        <v>161.79</v>
      </c>
    </row>
    <row r="581" spans="1:10" ht="38.25" customHeight="1" x14ac:dyDescent="0.25">
      <c r="A581" s="229" t="s">
        <v>83</v>
      </c>
      <c r="B581" s="264" t="s">
        <v>1636</v>
      </c>
      <c r="C581" s="229" t="s">
        <v>0</v>
      </c>
      <c r="D581" s="229" t="s">
        <v>1637</v>
      </c>
      <c r="E581" s="494" t="s">
        <v>88</v>
      </c>
      <c r="F581" s="494"/>
      <c r="G581" s="263" t="s">
        <v>1</v>
      </c>
      <c r="H581" s="266">
        <v>6.0000000000000001E-3</v>
      </c>
      <c r="I581" s="265">
        <v>430.49</v>
      </c>
      <c r="J581" s="265">
        <v>2.58</v>
      </c>
    </row>
    <row r="582" spans="1:10" ht="25.5" customHeight="1" x14ac:dyDescent="0.25">
      <c r="A582" s="229" t="s">
        <v>83</v>
      </c>
      <c r="B582" s="264" t="s">
        <v>441</v>
      </c>
      <c r="C582" s="229" t="s">
        <v>0</v>
      </c>
      <c r="D582" s="229" t="s">
        <v>442</v>
      </c>
      <c r="E582" s="494" t="s">
        <v>88</v>
      </c>
      <c r="F582" s="494"/>
      <c r="G582" s="263" t="s">
        <v>40</v>
      </c>
      <c r="H582" s="266">
        <v>1</v>
      </c>
      <c r="I582" s="265">
        <v>22.06</v>
      </c>
      <c r="J582" s="265">
        <v>22.06</v>
      </c>
    </row>
    <row r="583" spans="1:10" ht="25.5" customHeight="1" x14ac:dyDescent="0.25">
      <c r="A583" s="229" t="s">
        <v>83</v>
      </c>
      <c r="B583" s="264" t="s">
        <v>191</v>
      </c>
      <c r="C583" s="229" t="s">
        <v>0</v>
      </c>
      <c r="D583" s="229" t="s">
        <v>192</v>
      </c>
      <c r="E583" s="494" t="s">
        <v>88</v>
      </c>
      <c r="F583" s="494"/>
      <c r="G583" s="263" t="s">
        <v>40</v>
      </c>
      <c r="H583" s="266">
        <v>1</v>
      </c>
      <c r="I583" s="265">
        <v>18.95</v>
      </c>
      <c r="J583" s="265">
        <v>18.95</v>
      </c>
    </row>
    <row r="584" spans="1:10" ht="25.5" customHeight="1" x14ac:dyDescent="0.25">
      <c r="A584" s="232" t="s">
        <v>94</v>
      </c>
      <c r="B584" s="268" t="s">
        <v>2019</v>
      </c>
      <c r="C584" s="232" t="s">
        <v>0</v>
      </c>
      <c r="D584" s="232" t="s">
        <v>2020</v>
      </c>
      <c r="E584" s="493" t="s">
        <v>37</v>
      </c>
      <c r="F584" s="493"/>
      <c r="G584" s="267" t="s">
        <v>44</v>
      </c>
      <c r="H584" s="270">
        <v>0.15</v>
      </c>
      <c r="I584" s="269">
        <v>9.9600000000000009</v>
      </c>
      <c r="J584" s="269">
        <v>1.49</v>
      </c>
    </row>
    <row r="585" spans="1:10" ht="25.5" customHeight="1" x14ac:dyDescent="0.25">
      <c r="A585" s="232" t="s">
        <v>94</v>
      </c>
      <c r="B585" s="268" t="s">
        <v>1970</v>
      </c>
      <c r="C585" s="232" t="s">
        <v>0</v>
      </c>
      <c r="D585" s="232" t="s">
        <v>1971</v>
      </c>
      <c r="E585" s="493" t="s">
        <v>37</v>
      </c>
      <c r="F585" s="493"/>
      <c r="G585" s="267" t="s">
        <v>13</v>
      </c>
      <c r="H585" s="270">
        <v>5.96</v>
      </c>
      <c r="I585" s="269">
        <v>4.08</v>
      </c>
      <c r="J585" s="269">
        <v>24.31</v>
      </c>
    </row>
    <row r="586" spans="1:10" ht="25.5" customHeight="1" x14ac:dyDescent="0.25">
      <c r="A586" s="232" t="s">
        <v>94</v>
      </c>
      <c r="B586" s="268" t="s">
        <v>2011</v>
      </c>
      <c r="C586" s="232" t="s">
        <v>0</v>
      </c>
      <c r="D586" s="232" t="s">
        <v>2012</v>
      </c>
      <c r="E586" s="493" t="s">
        <v>37</v>
      </c>
      <c r="F586" s="493"/>
      <c r="G586" s="267" t="s">
        <v>13</v>
      </c>
      <c r="H586" s="270">
        <v>0.1071</v>
      </c>
      <c r="I586" s="269">
        <v>31.35</v>
      </c>
      <c r="J586" s="269">
        <v>3.35</v>
      </c>
    </row>
    <row r="587" spans="1:10" ht="38.25" x14ac:dyDescent="0.25">
      <c r="A587" s="232" t="s">
        <v>94</v>
      </c>
      <c r="B587" s="268" t="s">
        <v>1998</v>
      </c>
      <c r="C587" s="232" t="s">
        <v>0</v>
      </c>
      <c r="D587" s="232" t="s">
        <v>1999</v>
      </c>
      <c r="E587" s="493" t="s">
        <v>37</v>
      </c>
      <c r="F587" s="493"/>
      <c r="G587" s="267" t="s">
        <v>14</v>
      </c>
      <c r="H587" s="270">
        <v>0.1071</v>
      </c>
      <c r="I587" s="269">
        <v>79.14</v>
      </c>
      <c r="J587" s="269">
        <v>8.4700000000000006</v>
      </c>
    </row>
    <row r="588" spans="1:10" ht="25.5" customHeight="1" x14ac:dyDescent="0.25">
      <c r="A588" s="232" t="s">
        <v>94</v>
      </c>
      <c r="B588" s="268" t="s">
        <v>1953</v>
      </c>
      <c r="C588" s="232" t="s">
        <v>0</v>
      </c>
      <c r="D588" s="232" t="s">
        <v>1954</v>
      </c>
      <c r="E588" s="493" t="s">
        <v>37</v>
      </c>
      <c r="F588" s="493"/>
      <c r="G588" s="267" t="s">
        <v>241</v>
      </c>
      <c r="H588" s="270">
        <v>1</v>
      </c>
      <c r="I588" s="269">
        <v>40.909999999999997</v>
      </c>
      <c r="J588" s="269">
        <v>40.909999999999997</v>
      </c>
    </row>
    <row r="589" spans="1:10" ht="25.5" customHeight="1" x14ac:dyDescent="0.25">
      <c r="A589" s="232" t="s">
        <v>94</v>
      </c>
      <c r="B589" s="268" t="s">
        <v>1964</v>
      </c>
      <c r="C589" s="232" t="s">
        <v>0</v>
      </c>
      <c r="D589" s="232" t="s">
        <v>1965</v>
      </c>
      <c r="E589" s="493" t="s">
        <v>37</v>
      </c>
      <c r="F589" s="493"/>
      <c r="G589" s="267" t="s">
        <v>14</v>
      </c>
      <c r="H589" s="270">
        <v>1</v>
      </c>
      <c r="I589" s="269">
        <v>27.48</v>
      </c>
      <c r="J589" s="269">
        <v>27.48</v>
      </c>
    </row>
    <row r="590" spans="1:10" ht="38.25" x14ac:dyDescent="0.25">
      <c r="A590" s="232" t="s">
        <v>94</v>
      </c>
      <c r="B590" s="268" t="s">
        <v>1985</v>
      </c>
      <c r="C590" s="232" t="s">
        <v>0</v>
      </c>
      <c r="D590" s="232" t="s">
        <v>1986</v>
      </c>
      <c r="E590" s="493" t="s">
        <v>37</v>
      </c>
      <c r="F590" s="493"/>
      <c r="G590" s="267" t="s">
        <v>13</v>
      </c>
      <c r="H590" s="270">
        <v>1</v>
      </c>
      <c r="I590" s="269">
        <v>12.19</v>
      </c>
      <c r="J590" s="269">
        <v>12.19</v>
      </c>
    </row>
    <row r="591" spans="1:10" ht="25.5" x14ac:dyDescent="0.25">
      <c r="A591" s="228"/>
      <c r="B591" s="228"/>
      <c r="C591" s="228"/>
      <c r="D591" s="228"/>
      <c r="E591" s="228" t="s">
        <v>89</v>
      </c>
      <c r="F591" s="273">
        <v>17.013515409437403</v>
      </c>
      <c r="G591" s="228" t="s">
        <v>90</v>
      </c>
      <c r="H591" s="273">
        <v>19.37</v>
      </c>
      <c r="I591" s="228" t="s">
        <v>91</v>
      </c>
      <c r="J591" s="273">
        <v>36.380000000000003</v>
      </c>
    </row>
    <row r="592" spans="1:10" ht="26.25" thickBot="1" x14ac:dyDescent="0.3">
      <c r="A592" s="228"/>
      <c r="B592" s="228"/>
      <c r="C592" s="228"/>
      <c r="D592" s="228"/>
      <c r="E592" s="228" t="s">
        <v>92</v>
      </c>
      <c r="F592" s="273">
        <v>36.35</v>
      </c>
      <c r="G592" s="228"/>
      <c r="H592" s="492" t="s">
        <v>93</v>
      </c>
      <c r="I592" s="492"/>
      <c r="J592" s="273">
        <v>198.14</v>
      </c>
    </row>
    <row r="593" spans="1:10" ht="15.75" thickTop="1" x14ac:dyDescent="0.25">
      <c r="A593" s="262"/>
      <c r="B593" s="262"/>
      <c r="C593" s="262"/>
      <c r="D593" s="262"/>
      <c r="E593" s="262"/>
      <c r="F593" s="262"/>
      <c r="G593" s="262"/>
      <c r="H593" s="262"/>
      <c r="I593" s="262"/>
      <c r="J593" s="262"/>
    </row>
    <row r="594" spans="1:10" x14ac:dyDescent="0.25">
      <c r="A594" s="230" t="s">
        <v>527</v>
      </c>
      <c r="B594" s="80" t="s">
        <v>4</v>
      </c>
      <c r="C594" s="230" t="s">
        <v>5</v>
      </c>
      <c r="D594" s="230" t="s">
        <v>6</v>
      </c>
      <c r="E594" s="490" t="s">
        <v>28</v>
      </c>
      <c r="F594" s="490"/>
      <c r="G594" s="257" t="s">
        <v>7</v>
      </c>
      <c r="H594" s="80" t="s">
        <v>8</v>
      </c>
      <c r="I594" s="80" t="s">
        <v>9</v>
      </c>
      <c r="J594" s="80" t="s">
        <v>11</v>
      </c>
    </row>
    <row r="595" spans="1:10" ht="51" x14ac:dyDescent="0.25">
      <c r="A595" s="231" t="s">
        <v>82</v>
      </c>
      <c r="B595" s="259" t="s">
        <v>866</v>
      </c>
      <c r="C595" s="231" t="s">
        <v>105</v>
      </c>
      <c r="D595" s="231" t="s">
        <v>637</v>
      </c>
      <c r="E595" s="491" t="s">
        <v>88</v>
      </c>
      <c r="F595" s="491"/>
      <c r="G595" s="258" t="s">
        <v>2</v>
      </c>
      <c r="H595" s="261">
        <v>1</v>
      </c>
      <c r="I595" s="260">
        <v>406.81</v>
      </c>
      <c r="J595" s="260">
        <v>406.81</v>
      </c>
    </row>
    <row r="596" spans="1:10" ht="25.5" customHeight="1" x14ac:dyDescent="0.25">
      <c r="A596" s="229" t="s">
        <v>83</v>
      </c>
      <c r="B596" s="264" t="s">
        <v>1612</v>
      </c>
      <c r="C596" s="229" t="s">
        <v>0</v>
      </c>
      <c r="D596" s="229" t="s">
        <v>1613</v>
      </c>
      <c r="E596" s="494" t="s">
        <v>151</v>
      </c>
      <c r="F596" s="494"/>
      <c r="G596" s="263" t="s">
        <v>2</v>
      </c>
      <c r="H596" s="266">
        <v>1</v>
      </c>
      <c r="I596" s="265">
        <v>320.32</v>
      </c>
      <c r="J596" s="265">
        <v>320.32</v>
      </c>
    </row>
    <row r="597" spans="1:10" ht="25.5" customHeight="1" x14ac:dyDescent="0.25">
      <c r="A597" s="229" t="s">
        <v>83</v>
      </c>
      <c r="B597" s="264" t="s">
        <v>95</v>
      </c>
      <c r="C597" s="229" t="s">
        <v>0</v>
      </c>
      <c r="D597" s="229" t="s">
        <v>96</v>
      </c>
      <c r="E597" s="494" t="s">
        <v>88</v>
      </c>
      <c r="F597" s="494"/>
      <c r="G597" s="263" t="s">
        <v>40</v>
      </c>
      <c r="H597" s="266">
        <v>2</v>
      </c>
      <c r="I597" s="265">
        <v>23.27</v>
      </c>
      <c r="J597" s="265">
        <v>46.54</v>
      </c>
    </row>
    <row r="598" spans="1:10" ht="25.5" customHeight="1" x14ac:dyDescent="0.25">
      <c r="A598" s="229" t="s">
        <v>83</v>
      </c>
      <c r="B598" s="264" t="s">
        <v>86</v>
      </c>
      <c r="C598" s="229" t="s">
        <v>0</v>
      </c>
      <c r="D598" s="229" t="s">
        <v>87</v>
      </c>
      <c r="E598" s="494" t="s">
        <v>88</v>
      </c>
      <c r="F598" s="494"/>
      <c r="G598" s="263" t="s">
        <v>40</v>
      </c>
      <c r="H598" s="266">
        <v>2.1</v>
      </c>
      <c r="I598" s="265">
        <v>18.14</v>
      </c>
      <c r="J598" s="265">
        <v>38.090000000000003</v>
      </c>
    </row>
    <row r="599" spans="1:10" x14ac:dyDescent="0.25">
      <c r="A599" s="232" t="s">
        <v>94</v>
      </c>
      <c r="B599" s="268" t="s">
        <v>42</v>
      </c>
      <c r="C599" s="232" t="s">
        <v>0</v>
      </c>
      <c r="D599" s="232" t="s">
        <v>43</v>
      </c>
      <c r="E599" s="493" t="s">
        <v>37</v>
      </c>
      <c r="F599" s="493"/>
      <c r="G599" s="267" t="s">
        <v>44</v>
      </c>
      <c r="H599" s="270">
        <v>3.41</v>
      </c>
      <c r="I599" s="269">
        <v>0.39</v>
      </c>
      <c r="J599" s="269">
        <v>1.32</v>
      </c>
    </row>
    <row r="600" spans="1:10" ht="25.5" x14ac:dyDescent="0.25">
      <c r="A600" s="232" t="s">
        <v>94</v>
      </c>
      <c r="B600" s="268" t="s">
        <v>170</v>
      </c>
      <c r="C600" s="232" t="s">
        <v>0</v>
      </c>
      <c r="D600" s="232" t="s">
        <v>171</v>
      </c>
      <c r="E600" s="493" t="s">
        <v>37</v>
      </c>
      <c r="F600" s="493"/>
      <c r="G600" s="267" t="s">
        <v>1</v>
      </c>
      <c r="H600" s="270">
        <v>8.0000000000000002E-3</v>
      </c>
      <c r="I600" s="269">
        <v>67.59</v>
      </c>
      <c r="J600" s="269">
        <v>0.54</v>
      </c>
    </row>
    <row r="601" spans="1:10" ht="25.5" x14ac:dyDescent="0.25">
      <c r="A601" s="228"/>
      <c r="B601" s="228"/>
      <c r="C601" s="228"/>
      <c r="D601" s="228"/>
      <c r="E601" s="228" t="s">
        <v>89</v>
      </c>
      <c r="F601" s="273">
        <v>41.037272600000001</v>
      </c>
      <c r="G601" s="228" t="s">
        <v>90</v>
      </c>
      <c r="H601" s="273">
        <v>46.71</v>
      </c>
      <c r="I601" s="228" t="s">
        <v>91</v>
      </c>
      <c r="J601" s="273">
        <v>87.75</v>
      </c>
    </row>
    <row r="602" spans="1:10" ht="38.25" customHeight="1" thickBot="1" x14ac:dyDescent="0.3">
      <c r="A602" s="228"/>
      <c r="B602" s="228"/>
      <c r="C602" s="228"/>
      <c r="D602" s="228"/>
      <c r="E602" s="228" t="s">
        <v>92</v>
      </c>
      <c r="F602" s="273">
        <v>91.41</v>
      </c>
      <c r="G602" s="228"/>
      <c r="H602" s="492" t="s">
        <v>93</v>
      </c>
      <c r="I602" s="492"/>
      <c r="J602" s="273">
        <v>498.22</v>
      </c>
    </row>
    <row r="603" spans="1:10" ht="38.25" customHeight="1" thickTop="1" x14ac:dyDescent="0.25">
      <c r="A603" s="262"/>
      <c r="B603" s="262"/>
      <c r="C603" s="262"/>
      <c r="D603" s="262"/>
      <c r="E603" s="262"/>
      <c r="F603" s="262"/>
      <c r="G603" s="262"/>
      <c r="H603" s="262"/>
      <c r="I603" s="262"/>
      <c r="J603" s="262"/>
    </row>
    <row r="604" spans="1:10" ht="25.5" customHeight="1" x14ac:dyDescent="0.25">
      <c r="A604" s="230" t="s">
        <v>528</v>
      </c>
      <c r="B604" s="80" t="s">
        <v>4</v>
      </c>
      <c r="C604" s="230" t="s">
        <v>5</v>
      </c>
      <c r="D604" s="230" t="s">
        <v>6</v>
      </c>
      <c r="E604" s="490" t="s">
        <v>28</v>
      </c>
      <c r="F604" s="490"/>
      <c r="G604" s="257" t="s">
        <v>7</v>
      </c>
      <c r="H604" s="80" t="s">
        <v>8</v>
      </c>
      <c r="I604" s="80" t="s">
        <v>9</v>
      </c>
      <c r="J604" s="80" t="s">
        <v>11</v>
      </c>
    </row>
    <row r="605" spans="1:10" ht="25.5" customHeight="1" x14ac:dyDescent="0.25">
      <c r="A605" s="231" t="s">
        <v>82</v>
      </c>
      <c r="B605" s="259" t="s">
        <v>867</v>
      </c>
      <c r="C605" s="231" t="s">
        <v>0</v>
      </c>
      <c r="D605" s="231" t="s">
        <v>868</v>
      </c>
      <c r="E605" s="491" t="s">
        <v>151</v>
      </c>
      <c r="F605" s="491"/>
      <c r="G605" s="258" t="s">
        <v>2</v>
      </c>
      <c r="H605" s="261">
        <v>1</v>
      </c>
      <c r="I605" s="260">
        <v>129.44</v>
      </c>
      <c r="J605" s="260">
        <v>129.44</v>
      </c>
    </row>
    <row r="606" spans="1:10" ht="25.5" customHeight="1" x14ac:dyDescent="0.25">
      <c r="A606" s="229" t="s">
        <v>83</v>
      </c>
      <c r="B606" s="264" t="s">
        <v>95</v>
      </c>
      <c r="C606" s="229" t="s">
        <v>0</v>
      </c>
      <c r="D606" s="229" t="s">
        <v>96</v>
      </c>
      <c r="E606" s="494" t="s">
        <v>88</v>
      </c>
      <c r="F606" s="494"/>
      <c r="G606" s="263" t="s">
        <v>40</v>
      </c>
      <c r="H606" s="266">
        <v>0.51900000000000002</v>
      </c>
      <c r="I606" s="265">
        <v>23.27</v>
      </c>
      <c r="J606" s="265">
        <v>12.07</v>
      </c>
    </row>
    <row r="607" spans="1:10" ht="25.5" customHeight="1" x14ac:dyDescent="0.25">
      <c r="A607" s="229" t="s">
        <v>83</v>
      </c>
      <c r="B607" s="264" t="s">
        <v>86</v>
      </c>
      <c r="C607" s="229" t="s">
        <v>0</v>
      </c>
      <c r="D607" s="229" t="s">
        <v>87</v>
      </c>
      <c r="E607" s="494" t="s">
        <v>88</v>
      </c>
      <c r="F607" s="494"/>
      <c r="G607" s="263" t="s">
        <v>40</v>
      </c>
      <c r="H607" s="266">
        <v>0.25900000000000001</v>
      </c>
      <c r="I607" s="265">
        <v>18.14</v>
      </c>
      <c r="J607" s="265">
        <v>4.6900000000000004</v>
      </c>
    </row>
    <row r="608" spans="1:10" ht="25.5" customHeight="1" x14ac:dyDescent="0.25">
      <c r="A608" s="232" t="s">
        <v>94</v>
      </c>
      <c r="B608" s="268" t="s">
        <v>1485</v>
      </c>
      <c r="C608" s="232" t="s">
        <v>0</v>
      </c>
      <c r="D608" s="232" t="s">
        <v>1486</v>
      </c>
      <c r="E608" s="493" t="s">
        <v>37</v>
      </c>
      <c r="F608" s="493"/>
      <c r="G608" s="267" t="s">
        <v>14</v>
      </c>
      <c r="H608" s="270">
        <v>9.1999999999999993</v>
      </c>
      <c r="I608" s="269">
        <v>0.16</v>
      </c>
      <c r="J608" s="269">
        <v>1.47</v>
      </c>
    </row>
    <row r="609" spans="1:10" ht="51" x14ac:dyDescent="0.25">
      <c r="A609" s="232" t="s">
        <v>94</v>
      </c>
      <c r="B609" s="268" t="s">
        <v>1206</v>
      </c>
      <c r="C609" s="232" t="s">
        <v>0</v>
      </c>
      <c r="D609" s="232" t="s">
        <v>1207</v>
      </c>
      <c r="E609" s="493" t="s">
        <v>37</v>
      </c>
      <c r="F609" s="493"/>
      <c r="G609" s="267" t="s">
        <v>14</v>
      </c>
      <c r="H609" s="270">
        <v>0.83330000000000004</v>
      </c>
      <c r="I609" s="269">
        <v>122.77</v>
      </c>
      <c r="J609" s="269">
        <v>102.3</v>
      </c>
    </row>
    <row r="610" spans="1:10" x14ac:dyDescent="0.25">
      <c r="A610" s="232" t="s">
        <v>94</v>
      </c>
      <c r="B610" s="268" t="s">
        <v>1344</v>
      </c>
      <c r="C610" s="232" t="s">
        <v>0</v>
      </c>
      <c r="D610" s="232" t="s">
        <v>1345</v>
      </c>
      <c r="E610" s="493" t="s">
        <v>37</v>
      </c>
      <c r="F610" s="493"/>
      <c r="G610" s="267" t="s">
        <v>14</v>
      </c>
      <c r="H610" s="270">
        <v>0.62329999999999997</v>
      </c>
      <c r="I610" s="269">
        <v>14.31</v>
      </c>
      <c r="J610" s="269">
        <v>8.91</v>
      </c>
    </row>
    <row r="611" spans="1:10" ht="25.5" x14ac:dyDescent="0.25">
      <c r="A611" s="228"/>
      <c r="B611" s="228"/>
      <c r="C611" s="228"/>
      <c r="D611" s="228"/>
      <c r="E611" s="228" t="s">
        <v>89</v>
      </c>
      <c r="F611" s="273">
        <v>6.8231772903708556</v>
      </c>
      <c r="G611" s="228" t="s">
        <v>90</v>
      </c>
      <c r="H611" s="273">
        <v>7.77</v>
      </c>
      <c r="I611" s="228" t="s">
        <v>91</v>
      </c>
      <c r="J611" s="273">
        <v>14.59</v>
      </c>
    </row>
    <row r="612" spans="1:10" ht="26.25" thickBot="1" x14ac:dyDescent="0.3">
      <c r="A612" s="228"/>
      <c r="B612" s="228"/>
      <c r="C612" s="228"/>
      <c r="D612" s="228"/>
      <c r="E612" s="228" t="s">
        <v>92</v>
      </c>
      <c r="F612" s="273">
        <v>29.08</v>
      </c>
      <c r="G612" s="228"/>
      <c r="H612" s="492" t="s">
        <v>93</v>
      </c>
      <c r="I612" s="492"/>
      <c r="J612" s="273">
        <v>158.52000000000001</v>
      </c>
    </row>
    <row r="613" spans="1:10" ht="15.75" thickTop="1" x14ac:dyDescent="0.25">
      <c r="A613" s="262"/>
      <c r="B613" s="262"/>
      <c r="C613" s="262"/>
      <c r="D613" s="262"/>
      <c r="E613" s="262"/>
      <c r="F613" s="262"/>
      <c r="G613" s="262"/>
      <c r="H613" s="262"/>
      <c r="I613" s="262"/>
      <c r="J613" s="262"/>
    </row>
    <row r="614" spans="1:10" x14ac:dyDescent="0.25">
      <c r="A614" s="230" t="s">
        <v>529</v>
      </c>
      <c r="B614" s="80" t="s">
        <v>4</v>
      </c>
      <c r="C614" s="230" t="s">
        <v>5</v>
      </c>
      <c r="D614" s="230" t="s">
        <v>6</v>
      </c>
      <c r="E614" s="490" t="s">
        <v>28</v>
      </c>
      <c r="F614" s="490"/>
      <c r="G614" s="257" t="s">
        <v>7</v>
      </c>
      <c r="H614" s="80" t="s">
        <v>8</v>
      </c>
      <c r="I614" s="80" t="s">
        <v>9</v>
      </c>
      <c r="J614" s="80" t="s">
        <v>11</v>
      </c>
    </row>
    <row r="615" spans="1:10" ht="25.5" customHeight="1" x14ac:dyDescent="0.25">
      <c r="A615" s="231" t="s">
        <v>82</v>
      </c>
      <c r="B615" s="259" t="s">
        <v>869</v>
      </c>
      <c r="C615" s="231" t="s">
        <v>105</v>
      </c>
      <c r="D615" s="231" t="s">
        <v>870</v>
      </c>
      <c r="E615" s="491" t="s">
        <v>88</v>
      </c>
      <c r="F615" s="491"/>
      <c r="G615" s="258" t="s">
        <v>2</v>
      </c>
      <c r="H615" s="261">
        <v>1</v>
      </c>
      <c r="I615" s="260">
        <v>485.32</v>
      </c>
      <c r="J615" s="260">
        <v>485.32</v>
      </c>
    </row>
    <row r="616" spans="1:10" ht="25.5" customHeight="1" x14ac:dyDescent="0.25">
      <c r="A616" s="229" t="s">
        <v>83</v>
      </c>
      <c r="B616" s="264" t="s">
        <v>1614</v>
      </c>
      <c r="C616" s="229" t="s">
        <v>0</v>
      </c>
      <c r="D616" s="229" t="s">
        <v>1615</v>
      </c>
      <c r="E616" s="494" t="s">
        <v>151</v>
      </c>
      <c r="F616" s="494"/>
      <c r="G616" s="263" t="s">
        <v>2</v>
      </c>
      <c r="H616" s="266">
        <v>1</v>
      </c>
      <c r="I616" s="265">
        <v>440.95</v>
      </c>
      <c r="J616" s="265">
        <v>440.95</v>
      </c>
    </row>
    <row r="617" spans="1:10" ht="25.5" customHeight="1" x14ac:dyDescent="0.25">
      <c r="A617" s="229" t="s">
        <v>83</v>
      </c>
      <c r="B617" s="264" t="s">
        <v>95</v>
      </c>
      <c r="C617" s="229" t="s">
        <v>0</v>
      </c>
      <c r="D617" s="229" t="s">
        <v>96</v>
      </c>
      <c r="E617" s="494" t="s">
        <v>88</v>
      </c>
      <c r="F617" s="494"/>
      <c r="G617" s="263" t="s">
        <v>40</v>
      </c>
      <c r="H617" s="266">
        <v>1</v>
      </c>
      <c r="I617" s="265">
        <v>23.27</v>
      </c>
      <c r="J617" s="265">
        <v>23.27</v>
      </c>
    </row>
    <row r="618" spans="1:10" ht="25.5" customHeight="1" x14ac:dyDescent="0.25">
      <c r="A618" s="229" t="s">
        <v>83</v>
      </c>
      <c r="B618" s="264" t="s">
        <v>86</v>
      </c>
      <c r="C618" s="229" t="s">
        <v>0</v>
      </c>
      <c r="D618" s="229" t="s">
        <v>87</v>
      </c>
      <c r="E618" s="494" t="s">
        <v>88</v>
      </c>
      <c r="F618" s="494"/>
      <c r="G618" s="263" t="s">
        <v>40</v>
      </c>
      <c r="H618" s="266">
        <v>1.1000000000000001</v>
      </c>
      <c r="I618" s="265">
        <v>18.14</v>
      </c>
      <c r="J618" s="265">
        <v>19.95</v>
      </c>
    </row>
    <row r="619" spans="1:10" x14ac:dyDescent="0.25">
      <c r="A619" s="232" t="s">
        <v>94</v>
      </c>
      <c r="B619" s="268" t="s">
        <v>42</v>
      </c>
      <c r="C619" s="232" t="s">
        <v>0</v>
      </c>
      <c r="D619" s="232" t="s">
        <v>43</v>
      </c>
      <c r="E619" s="493" t="s">
        <v>37</v>
      </c>
      <c r="F619" s="493"/>
      <c r="G619" s="267" t="s">
        <v>44</v>
      </c>
      <c r="H619" s="270">
        <v>2.12</v>
      </c>
      <c r="I619" s="269">
        <v>0.39</v>
      </c>
      <c r="J619" s="269">
        <v>0.82</v>
      </c>
    </row>
    <row r="620" spans="1:10" ht="25.5" x14ac:dyDescent="0.25">
      <c r="A620" s="232" t="s">
        <v>94</v>
      </c>
      <c r="B620" s="268" t="s">
        <v>170</v>
      </c>
      <c r="C620" s="232" t="s">
        <v>0</v>
      </c>
      <c r="D620" s="232" t="s">
        <v>171</v>
      </c>
      <c r="E620" s="493" t="s">
        <v>37</v>
      </c>
      <c r="F620" s="493"/>
      <c r="G620" s="267" t="s">
        <v>1</v>
      </c>
      <c r="H620" s="270">
        <v>5.0000000000000001E-3</v>
      </c>
      <c r="I620" s="269">
        <v>67.59</v>
      </c>
      <c r="J620" s="269">
        <v>0.33</v>
      </c>
    </row>
    <row r="621" spans="1:10" ht="25.5" x14ac:dyDescent="0.25">
      <c r="A621" s="228"/>
      <c r="B621" s="228"/>
      <c r="C621" s="228"/>
      <c r="D621" s="228"/>
      <c r="E621" s="228" t="s">
        <v>89</v>
      </c>
      <c r="F621" s="273">
        <v>150.90492449999999</v>
      </c>
      <c r="G621" s="228" t="s">
        <v>90</v>
      </c>
      <c r="H621" s="273">
        <v>171.78</v>
      </c>
      <c r="I621" s="228" t="s">
        <v>91</v>
      </c>
      <c r="J621" s="273">
        <v>322.68</v>
      </c>
    </row>
    <row r="622" spans="1:10" ht="26.25" thickBot="1" x14ac:dyDescent="0.3">
      <c r="A622" s="228"/>
      <c r="B622" s="228"/>
      <c r="C622" s="228"/>
      <c r="D622" s="228"/>
      <c r="E622" s="228" t="s">
        <v>92</v>
      </c>
      <c r="F622" s="273">
        <v>109.05</v>
      </c>
      <c r="G622" s="228"/>
      <c r="H622" s="492" t="s">
        <v>93</v>
      </c>
      <c r="I622" s="492"/>
      <c r="J622" s="273">
        <v>594.37</v>
      </c>
    </row>
    <row r="623" spans="1:10" ht="38.25" customHeight="1" thickTop="1" x14ac:dyDescent="0.25">
      <c r="A623" s="262"/>
      <c r="B623" s="262"/>
      <c r="C623" s="262"/>
      <c r="D623" s="262"/>
      <c r="E623" s="262"/>
      <c r="F623" s="262"/>
      <c r="G623" s="262"/>
      <c r="H623" s="262"/>
      <c r="I623" s="262"/>
      <c r="J623" s="262"/>
    </row>
    <row r="624" spans="1:10" ht="38.25" customHeight="1" x14ac:dyDescent="0.25">
      <c r="A624" s="230" t="s">
        <v>530</v>
      </c>
      <c r="B624" s="80" t="s">
        <v>4</v>
      </c>
      <c r="C624" s="230" t="s">
        <v>5</v>
      </c>
      <c r="D624" s="230" t="s">
        <v>6</v>
      </c>
      <c r="E624" s="490" t="s">
        <v>28</v>
      </c>
      <c r="F624" s="490"/>
      <c r="G624" s="257" t="s">
        <v>7</v>
      </c>
      <c r="H624" s="80" t="s">
        <v>8</v>
      </c>
      <c r="I624" s="80" t="s">
        <v>9</v>
      </c>
      <c r="J624" s="80" t="s">
        <v>11</v>
      </c>
    </row>
    <row r="625" spans="1:10" ht="25.5" customHeight="1" x14ac:dyDescent="0.25">
      <c r="A625" s="231" t="s">
        <v>82</v>
      </c>
      <c r="B625" s="259" t="s">
        <v>1667</v>
      </c>
      <c r="C625" s="231" t="s">
        <v>0</v>
      </c>
      <c r="D625" s="231" t="s">
        <v>1668</v>
      </c>
      <c r="E625" s="491" t="s">
        <v>151</v>
      </c>
      <c r="F625" s="491"/>
      <c r="G625" s="258" t="s">
        <v>2</v>
      </c>
      <c r="H625" s="261">
        <v>1</v>
      </c>
      <c r="I625" s="260">
        <v>265.27999999999997</v>
      </c>
      <c r="J625" s="260">
        <v>265.27999999999997</v>
      </c>
    </row>
    <row r="626" spans="1:10" ht="25.5" customHeight="1" x14ac:dyDescent="0.25">
      <c r="A626" s="229" t="s">
        <v>83</v>
      </c>
      <c r="B626" s="264" t="s">
        <v>95</v>
      </c>
      <c r="C626" s="229" t="s">
        <v>0</v>
      </c>
      <c r="D626" s="229" t="s">
        <v>96</v>
      </c>
      <c r="E626" s="494" t="s">
        <v>88</v>
      </c>
      <c r="F626" s="494"/>
      <c r="G626" s="263" t="s">
        <v>40</v>
      </c>
      <c r="H626" s="266">
        <v>1.7070000000000001</v>
      </c>
      <c r="I626" s="265">
        <v>23.27</v>
      </c>
      <c r="J626" s="265">
        <v>39.72</v>
      </c>
    </row>
    <row r="627" spans="1:10" ht="25.5" customHeight="1" x14ac:dyDescent="0.25">
      <c r="A627" s="229" t="s">
        <v>83</v>
      </c>
      <c r="B627" s="264" t="s">
        <v>86</v>
      </c>
      <c r="C627" s="229" t="s">
        <v>0</v>
      </c>
      <c r="D627" s="229" t="s">
        <v>87</v>
      </c>
      <c r="E627" s="494" t="s">
        <v>88</v>
      </c>
      <c r="F627" s="494"/>
      <c r="G627" s="263" t="s">
        <v>40</v>
      </c>
      <c r="H627" s="266">
        <v>0.85299999999999998</v>
      </c>
      <c r="I627" s="265">
        <v>18.14</v>
      </c>
      <c r="J627" s="265">
        <v>15.47</v>
      </c>
    </row>
    <row r="628" spans="1:10" ht="25.5" customHeight="1" x14ac:dyDescent="0.25">
      <c r="A628" s="232" t="s">
        <v>94</v>
      </c>
      <c r="B628" s="268" t="s">
        <v>1485</v>
      </c>
      <c r="C628" s="232" t="s">
        <v>0</v>
      </c>
      <c r="D628" s="232" t="s">
        <v>1486</v>
      </c>
      <c r="E628" s="493" t="s">
        <v>37</v>
      </c>
      <c r="F628" s="493"/>
      <c r="G628" s="267" t="s">
        <v>14</v>
      </c>
      <c r="H628" s="270">
        <v>24.4</v>
      </c>
      <c r="I628" s="269">
        <v>0.16</v>
      </c>
      <c r="J628" s="269">
        <v>3.9</v>
      </c>
    </row>
    <row r="629" spans="1:10" ht="25.5" customHeight="1" x14ac:dyDescent="0.25">
      <c r="A629" s="232" t="s">
        <v>94</v>
      </c>
      <c r="B629" s="268" t="s">
        <v>1940</v>
      </c>
      <c r="C629" s="232" t="s">
        <v>0</v>
      </c>
      <c r="D629" s="232" t="s">
        <v>1941</v>
      </c>
      <c r="E629" s="493" t="s">
        <v>37</v>
      </c>
      <c r="F629" s="493"/>
      <c r="G629" s="267" t="s">
        <v>14</v>
      </c>
      <c r="H629" s="270">
        <v>2.0832999999999999</v>
      </c>
      <c r="I629" s="269">
        <v>90.41</v>
      </c>
      <c r="J629" s="269">
        <v>188.35</v>
      </c>
    </row>
    <row r="630" spans="1:10" x14ac:dyDescent="0.25">
      <c r="A630" s="232" t="s">
        <v>94</v>
      </c>
      <c r="B630" s="268" t="s">
        <v>1344</v>
      </c>
      <c r="C630" s="232" t="s">
        <v>0</v>
      </c>
      <c r="D630" s="232" t="s">
        <v>1345</v>
      </c>
      <c r="E630" s="493" t="s">
        <v>37</v>
      </c>
      <c r="F630" s="493"/>
      <c r="G630" s="267" t="s">
        <v>14</v>
      </c>
      <c r="H630" s="270">
        <v>1.2466999999999999</v>
      </c>
      <c r="I630" s="269">
        <v>14.31</v>
      </c>
      <c r="J630" s="269">
        <v>17.84</v>
      </c>
    </row>
    <row r="631" spans="1:10" ht="25.5" x14ac:dyDescent="0.25">
      <c r="A631" s="228"/>
      <c r="B631" s="228"/>
      <c r="C631" s="228"/>
      <c r="D631" s="228"/>
      <c r="E631" s="228" t="s">
        <v>89</v>
      </c>
      <c r="F631" s="273">
        <v>22.471121919281671</v>
      </c>
      <c r="G631" s="228" t="s">
        <v>90</v>
      </c>
      <c r="H631" s="273">
        <v>25.58</v>
      </c>
      <c r="I631" s="228" t="s">
        <v>91</v>
      </c>
      <c r="J631" s="273">
        <v>48.05</v>
      </c>
    </row>
    <row r="632" spans="1:10" ht="26.25" thickBot="1" x14ac:dyDescent="0.3">
      <c r="A632" s="228"/>
      <c r="B632" s="228"/>
      <c r="C632" s="228"/>
      <c r="D632" s="228"/>
      <c r="E632" s="228" t="s">
        <v>92</v>
      </c>
      <c r="F632" s="273">
        <v>59.6</v>
      </c>
      <c r="G632" s="228"/>
      <c r="H632" s="492" t="s">
        <v>93</v>
      </c>
      <c r="I632" s="492"/>
      <c r="J632" s="273">
        <v>324.88</v>
      </c>
    </row>
    <row r="633" spans="1:10" ht="15.75" thickTop="1" x14ac:dyDescent="0.25">
      <c r="A633" s="262"/>
      <c r="B633" s="262"/>
      <c r="C633" s="262"/>
      <c r="D633" s="262"/>
      <c r="E633" s="262"/>
      <c r="F633" s="262"/>
      <c r="G633" s="262"/>
      <c r="H633" s="262"/>
      <c r="I633" s="262"/>
      <c r="J633" s="262"/>
    </row>
    <row r="634" spans="1:10" x14ac:dyDescent="0.25">
      <c r="A634" s="230" t="s">
        <v>531</v>
      </c>
      <c r="B634" s="80" t="s">
        <v>4</v>
      </c>
      <c r="C634" s="230" t="s">
        <v>5</v>
      </c>
      <c r="D634" s="230" t="s">
        <v>6</v>
      </c>
      <c r="E634" s="490" t="s">
        <v>28</v>
      </c>
      <c r="F634" s="490"/>
      <c r="G634" s="257" t="s">
        <v>7</v>
      </c>
      <c r="H634" s="80" t="s">
        <v>8</v>
      </c>
      <c r="I634" s="80" t="s">
        <v>9</v>
      </c>
      <c r="J634" s="80" t="s">
        <v>11</v>
      </c>
    </row>
    <row r="635" spans="1:10" ht="25.5" customHeight="1" x14ac:dyDescent="0.25">
      <c r="A635" s="231" t="s">
        <v>82</v>
      </c>
      <c r="B635" s="259" t="s">
        <v>1669</v>
      </c>
      <c r="C635" s="231" t="s">
        <v>0</v>
      </c>
      <c r="D635" s="231" t="s">
        <v>1670</v>
      </c>
      <c r="E635" s="491" t="s">
        <v>1769</v>
      </c>
      <c r="F635" s="491"/>
      <c r="G635" s="258" t="s">
        <v>2</v>
      </c>
      <c r="H635" s="261">
        <v>1</v>
      </c>
      <c r="I635" s="260">
        <v>100.12</v>
      </c>
      <c r="J635" s="260">
        <v>100.12</v>
      </c>
    </row>
    <row r="636" spans="1:10" ht="25.5" customHeight="1" x14ac:dyDescent="0.25">
      <c r="A636" s="229" t="s">
        <v>83</v>
      </c>
      <c r="B636" s="264" t="s">
        <v>2049</v>
      </c>
      <c r="C636" s="229" t="s">
        <v>0</v>
      </c>
      <c r="D636" s="229" t="s">
        <v>2050</v>
      </c>
      <c r="E636" s="494" t="s">
        <v>88</v>
      </c>
      <c r="F636" s="494"/>
      <c r="G636" s="263" t="s">
        <v>1</v>
      </c>
      <c r="H636" s="266">
        <v>2.3E-2</v>
      </c>
      <c r="I636" s="265">
        <v>341.59</v>
      </c>
      <c r="J636" s="265">
        <v>7.85</v>
      </c>
    </row>
    <row r="637" spans="1:10" ht="25.5" customHeight="1" x14ac:dyDescent="0.25">
      <c r="A637" s="229" t="s">
        <v>83</v>
      </c>
      <c r="B637" s="264" t="s">
        <v>95</v>
      </c>
      <c r="C637" s="229" t="s">
        <v>0</v>
      </c>
      <c r="D637" s="229" t="s">
        <v>96</v>
      </c>
      <c r="E637" s="494" t="s">
        <v>88</v>
      </c>
      <c r="F637" s="494"/>
      <c r="G637" s="263" t="s">
        <v>40</v>
      </c>
      <c r="H637" s="266">
        <v>2.2200000000000002</v>
      </c>
      <c r="I637" s="265">
        <v>23.27</v>
      </c>
      <c r="J637" s="265">
        <v>51.65</v>
      </c>
    </row>
    <row r="638" spans="1:10" ht="25.5" customHeight="1" x14ac:dyDescent="0.25">
      <c r="A638" s="229" t="s">
        <v>83</v>
      </c>
      <c r="B638" s="264" t="s">
        <v>86</v>
      </c>
      <c r="C638" s="229" t="s">
        <v>0</v>
      </c>
      <c r="D638" s="229" t="s">
        <v>87</v>
      </c>
      <c r="E638" s="494" t="s">
        <v>88</v>
      </c>
      <c r="F638" s="494"/>
      <c r="G638" s="263" t="s">
        <v>40</v>
      </c>
      <c r="H638" s="266">
        <v>1.1100000000000001</v>
      </c>
      <c r="I638" s="265">
        <v>18.14</v>
      </c>
      <c r="J638" s="265">
        <v>20.13</v>
      </c>
    </row>
    <row r="639" spans="1:10" ht="25.5" x14ac:dyDescent="0.25">
      <c r="A639" s="232" t="s">
        <v>94</v>
      </c>
      <c r="B639" s="268" t="s">
        <v>1895</v>
      </c>
      <c r="C639" s="232" t="s">
        <v>0</v>
      </c>
      <c r="D639" s="232" t="s">
        <v>1896</v>
      </c>
      <c r="E639" s="493" t="s">
        <v>37</v>
      </c>
      <c r="F639" s="493"/>
      <c r="G639" s="267" t="s">
        <v>14</v>
      </c>
      <c r="H639" s="270">
        <v>23.29</v>
      </c>
      <c r="I639" s="269">
        <v>0.88</v>
      </c>
      <c r="J639" s="269">
        <v>20.49</v>
      </c>
    </row>
    <row r="640" spans="1:10" ht="25.5" x14ac:dyDescent="0.25">
      <c r="A640" s="228"/>
      <c r="B640" s="228"/>
      <c r="C640" s="228"/>
      <c r="D640" s="228"/>
      <c r="E640" s="228" t="s">
        <v>89</v>
      </c>
      <c r="F640" s="273">
        <v>29.991114436702052</v>
      </c>
      <c r="G640" s="228" t="s">
        <v>90</v>
      </c>
      <c r="H640" s="273">
        <v>34.14</v>
      </c>
      <c r="I640" s="228" t="s">
        <v>91</v>
      </c>
      <c r="J640" s="273">
        <v>64.13</v>
      </c>
    </row>
    <row r="641" spans="1:10" ht="26.25" thickBot="1" x14ac:dyDescent="0.3">
      <c r="A641" s="228"/>
      <c r="B641" s="228"/>
      <c r="C641" s="228"/>
      <c r="D641" s="228"/>
      <c r="E641" s="228" t="s">
        <v>92</v>
      </c>
      <c r="F641" s="273">
        <v>22.49</v>
      </c>
      <c r="G641" s="228"/>
      <c r="H641" s="492" t="s">
        <v>93</v>
      </c>
      <c r="I641" s="492"/>
      <c r="J641" s="273">
        <v>122.61</v>
      </c>
    </row>
    <row r="642" spans="1:10" ht="15.75" thickTop="1" x14ac:dyDescent="0.25">
      <c r="A642" s="262"/>
      <c r="B642" s="262"/>
      <c r="C642" s="262"/>
      <c r="D642" s="262"/>
      <c r="E642" s="262"/>
      <c r="F642" s="262"/>
      <c r="G642" s="262"/>
      <c r="H642" s="262"/>
      <c r="I642" s="262"/>
      <c r="J642" s="262"/>
    </row>
    <row r="643" spans="1:10" x14ac:dyDescent="0.25">
      <c r="A643" s="230" t="s">
        <v>1671</v>
      </c>
      <c r="B643" s="80" t="s">
        <v>4</v>
      </c>
      <c r="C643" s="230" t="s">
        <v>5</v>
      </c>
      <c r="D643" s="230" t="s">
        <v>6</v>
      </c>
      <c r="E643" s="490" t="s">
        <v>28</v>
      </c>
      <c r="F643" s="490"/>
      <c r="G643" s="257" t="s">
        <v>7</v>
      </c>
      <c r="H643" s="80" t="s">
        <v>8</v>
      </c>
      <c r="I643" s="80" t="s">
        <v>9</v>
      </c>
      <c r="J643" s="80" t="s">
        <v>11</v>
      </c>
    </row>
    <row r="644" spans="1:10" ht="38.25" customHeight="1" x14ac:dyDescent="0.25">
      <c r="A644" s="231" t="s">
        <v>82</v>
      </c>
      <c r="B644" s="259" t="s">
        <v>1672</v>
      </c>
      <c r="C644" s="231" t="s">
        <v>0</v>
      </c>
      <c r="D644" s="231" t="s">
        <v>1673</v>
      </c>
      <c r="E644" s="491" t="s">
        <v>151</v>
      </c>
      <c r="F644" s="491"/>
      <c r="G644" s="258" t="s">
        <v>13</v>
      </c>
      <c r="H644" s="261">
        <v>1</v>
      </c>
      <c r="I644" s="260">
        <v>67.53</v>
      </c>
      <c r="J644" s="260">
        <v>67.53</v>
      </c>
    </row>
    <row r="645" spans="1:10" ht="38.25" customHeight="1" x14ac:dyDescent="0.25">
      <c r="A645" s="229" t="s">
        <v>83</v>
      </c>
      <c r="B645" s="264" t="s">
        <v>1638</v>
      </c>
      <c r="C645" s="229" t="s">
        <v>0</v>
      </c>
      <c r="D645" s="229" t="s">
        <v>1639</v>
      </c>
      <c r="E645" s="494" t="s">
        <v>88</v>
      </c>
      <c r="F645" s="494"/>
      <c r="G645" s="263" t="s">
        <v>40</v>
      </c>
      <c r="H645" s="266">
        <v>0.77800000000000002</v>
      </c>
      <c r="I645" s="265">
        <v>18.98</v>
      </c>
      <c r="J645" s="265">
        <v>14.76</v>
      </c>
    </row>
    <row r="646" spans="1:10" ht="38.25" customHeight="1" x14ac:dyDescent="0.25">
      <c r="A646" s="229" t="s">
        <v>83</v>
      </c>
      <c r="B646" s="264" t="s">
        <v>1640</v>
      </c>
      <c r="C646" s="229" t="s">
        <v>0</v>
      </c>
      <c r="D646" s="229" t="s">
        <v>1641</v>
      </c>
      <c r="E646" s="494" t="s">
        <v>88</v>
      </c>
      <c r="F646" s="494"/>
      <c r="G646" s="263" t="s">
        <v>40</v>
      </c>
      <c r="H646" s="266">
        <v>0.94799999999999995</v>
      </c>
      <c r="I646" s="265">
        <v>23.05</v>
      </c>
      <c r="J646" s="265">
        <v>21.85</v>
      </c>
    </row>
    <row r="647" spans="1:10" ht="25.5" customHeight="1" x14ac:dyDescent="0.25">
      <c r="A647" s="232" t="s">
        <v>94</v>
      </c>
      <c r="B647" s="268" t="s">
        <v>251</v>
      </c>
      <c r="C647" s="232" t="s">
        <v>0</v>
      </c>
      <c r="D647" s="232" t="s">
        <v>252</v>
      </c>
      <c r="E647" s="493" t="s">
        <v>37</v>
      </c>
      <c r="F647" s="493"/>
      <c r="G647" s="267" t="s">
        <v>14</v>
      </c>
      <c r="H647" s="270">
        <v>3.2730000000000001</v>
      </c>
      <c r="I647" s="269">
        <v>0.55000000000000004</v>
      </c>
      <c r="J647" s="269">
        <v>1.8</v>
      </c>
    </row>
    <row r="648" spans="1:10" ht="25.5" customHeight="1" x14ac:dyDescent="0.25">
      <c r="A648" s="232" t="s">
        <v>94</v>
      </c>
      <c r="B648" s="268" t="s">
        <v>1530</v>
      </c>
      <c r="C648" s="232" t="s">
        <v>0</v>
      </c>
      <c r="D648" s="232" t="s">
        <v>1531</v>
      </c>
      <c r="E648" s="493" t="s">
        <v>37</v>
      </c>
      <c r="F648" s="493"/>
      <c r="G648" s="267" t="s">
        <v>44</v>
      </c>
      <c r="H648" s="270">
        <v>4.0000000000000001E-3</v>
      </c>
      <c r="I648" s="269">
        <v>13.71</v>
      </c>
      <c r="J648" s="269">
        <v>0.05</v>
      </c>
    </row>
    <row r="649" spans="1:10" ht="25.5" customHeight="1" x14ac:dyDescent="0.25">
      <c r="A649" s="232" t="s">
        <v>94</v>
      </c>
      <c r="B649" s="268" t="s">
        <v>1981</v>
      </c>
      <c r="C649" s="232" t="s">
        <v>0</v>
      </c>
      <c r="D649" s="232" t="s">
        <v>1982</v>
      </c>
      <c r="E649" s="493" t="s">
        <v>37</v>
      </c>
      <c r="F649" s="493"/>
      <c r="G649" s="267" t="s">
        <v>14</v>
      </c>
      <c r="H649" s="270">
        <v>1.091</v>
      </c>
      <c r="I649" s="269">
        <v>3.27</v>
      </c>
      <c r="J649" s="269">
        <v>3.56</v>
      </c>
    </row>
    <row r="650" spans="1:10" ht="25.5" customHeight="1" x14ac:dyDescent="0.25">
      <c r="A650" s="232" t="s">
        <v>94</v>
      </c>
      <c r="B650" s="268" t="s">
        <v>1929</v>
      </c>
      <c r="C650" s="232" t="s">
        <v>0</v>
      </c>
      <c r="D650" s="232" t="s">
        <v>1930</v>
      </c>
      <c r="E650" s="493" t="s">
        <v>37</v>
      </c>
      <c r="F650" s="493"/>
      <c r="G650" s="267" t="s">
        <v>13</v>
      </c>
      <c r="H650" s="270">
        <v>1.0289999999999999</v>
      </c>
      <c r="I650" s="269">
        <v>24.8</v>
      </c>
      <c r="J650" s="269">
        <v>25.51</v>
      </c>
    </row>
    <row r="651" spans="1:10" ht="25.5" customHeight="1" x14ac:dyDescent="0.25">
      <c r="A651" s="228"/>
      <c r="B651" s="228"/>
      <c r="C651" s="228"/>
      <c r="D651" s="228"/>
      <c r="E651" s="228" t="s">
        <v>89</v>
      </c>
      <c r="F651" s="273">
        <v>14.852920544357668</v>
      </c>
      <c r="G651" s="228" t="s">
        <v>90</v>
      </c>
      <c r="H651" s="273">
        <v>16.91</v>
      </c>
      <c r="I651" s="228" t="s">
        <v>91</v>
      </c>
      <c r="J651" s="273">
        <v>31.76</v>
      </c>
    </row>
    <row r="652" spans="1:10" ht="25.5" customHeight="1" thickBot="1" x14ac:dyDescent="0.3">
      <c r="A652" s="228"/>
      <c r="B652" s="228"/>
      <c r="C652" s="228"/>
      <c r="D652" s="228"/>
      <c r="E652" s="228" t="s">
        <v>92</v>
      </c>
      <c r="F652" s="273">
        <v>15.17</v>
      </c>
      <c r="G652" s="228"/>
      <c r="H652" s="492" t="s">
        <v>93</v>
      </c>
      <c r="I652" s="492"/>
      <c r="J652" s="273">
        <v>82.7</v>
      </c>
    </row>
    <row r="653" spans="1:10" ht="25.5" customHeight="1" thickTop="1" x14ac:dyDescent="0.25">
      <c r="A653" s="262"/>
      <c r="B653" s="262"/>
      <c r="C653" s="262"/>
      <c r="D653" s="262"/>
      <c r="E653" s="262"/>
      <c r="F653" s="262"/>
      <c r="G653" s="262"/>
      <c r="H653" s="262"/>
      <c r="I653" s="262"/>
      <c r="J653" s="262"/>
    </row>
    <row r="654" spans="1:10" ht="25.5" customHeight="1" x14ac:dyDescent="0.25">
      <c r="A654" s="230" t="s">
        <v>1674</v>
      </c>
      <c r="B654" s="80" t="s">
        <v>4</v>
      </c>
      <c r="C654" s="230" t="s">
        <v>5</v>
      </c>
      <c r="D654" s="230" t="s">
        <v>6</v>
      </c>
      <c r="E654" s="490" t="s">
        <v>28</v>
      </c>
      <c r="F654" s="490"/>
      <c r="G654" s="257" t="s">
        <v>7</v>
      </c>
      <c r="H654" s="80" t="s">
        <v>8</v>
      </c>
      <c r="I654" s="80" t="s">
        <v>9</v>
      </c>
      <c r="J654" s="80" t="s">
        <v>11</v>
      </c>
    </row>
    <row r="655" spans="1:10" ht="38.25" customHeight="1" x14ac:dyDescent="0.25">
      <c r="A655" s="231" t="s">
        <v>82</v>
      </c>
      <c r="B655" s="259" t="s">
        <v>871</v>
      </c>
      <c r="C655" s="231" t="s">
        <v>0</v>
      </c>
      <c r="D655" s="231" t="s">
        <v>872</v>
      </c>
      <c r="E655" s="491" t="s">
        <v>151</v>
      </c>
      <c r="F655" s="491"/>
      <c r="G655" s="258" t="s">
        <v>14</v>
      </c>
      <c r="H655" s="261">
        <v>1</v>
      </c>
      <c r="I655" s="260">
        <v>99.79</v>
      </c>
      <c r="J655" s="260">
        <v>99.79</v>
      </c>
    </row>
    <row r="656" spans="1:10" ht="38.25" customHeight="1" x14ac:dyDescent="0.25">
      <c r="A656" s="229" t="s">
        <v>83</v>
      </c>
      <c r="B656" s="264" t="s">
        <v>441</v>
      </c>
      <c r="C656" s="229" t="s">
        <v>0</v>
      </c>
      <c r="D656" s="229" t="s">
        <v>442</v>
      </c>
      <c r="E656" s="494" t="s">
        <v>88</v>
      </c>
      <c r="F656" s="494"/>
      <c r="G656" s="263" t="s">
        <v>40</v>
      </c>
      <c r="H656" s="266">
        <v>0.76700000000000002</v>
      </c>
      <c r="I656" s="265">
        <v>22.06</v>
      </c>
      <c r="J656" s="265">
        <v>16.920000000000002</v>
      </c>
    </row>
    <row r="657" spans="1:10" ht="25.5" customHeight="1" x14ac:dyDescent="0.25">
      <c r="A657" s="229" t="s">
        <v>83</v>
      </c>
      <c r="B657" s="264" t="s">
        <v>86</v>
      </c>
      <c r="C657" s="229" t="s">
        <v>0</v>
      </c>
      <c r="D657" s="229" t="s">
        <v>87</v>
      </c>
      <c r="E657" s="494" t="s">
        <v>88</v>
      </c>
      <c r="F657" s="494"/>
      <c r="G657" s="263" t="s">
        <v>40</v>
      </c>
      <c r="H657" s="266">
        <v>0.38400000000000001</v>
      </c>
      <c r="I657" s="265">
        <v>18.14</v>
      </c>
      <c r="J657" s="265">
        <v>6.96</v>
      </c>
    </row>
    <row r="658" spans="1:10" ht="51" x14ac:dyDescent="0.25">
      <c r="A658" s="232" t="s">
        <v>94</v>
      </c>
      <c r="B658" s="268" t="s">
        <v>1299</v>
      </c>
      <c r="C658" s="232" t="s">
        <v>0</v>
      </c>
      <c r="D658" s="232" t="s">
        <v>1300</v>
      </c>
      <c r="E658" s="493" t="s">
        <v>37</v>
      </c>
      <c r="F658" s="493"/>
      <c r="G658" s="267" t="s">
        <v>241</v>
      </c>
      <c r="H658" s="270">
        <v>1</v>
      </c>
      <c r="I658" s="269">
        <v>75.91</v>
      </c>
      <c r="J658" s="269">
        <v>75.91</v>
      </c>
    </row>
    <row r="659" spans="1:10" ht="25.5" x14ac:dyDescent="0.25">
      <c r="A659" s="228"/>
      <c r="B659" s="228"/>
      <c r="C659" s="228"/>
      <c r="D659" s="228"/>
      <c r="E659" s="228" t="s">
        <v>89</v>
      </c>
      <c r="F659" s="273">
        <v>9.6992938315484256</v>
      </c>
      <c r="G659" s="228" t="s">
        <v>90</v>
      </c>
      <c r="H659" s="273">
        <v>11.04</v>
      </c>
      <c r="I659" s="228" t="s">
        <v>91</v>
      </c>
      <c r="J659" s="273">
        <v>20.74</v>
      </c>
    </row>
    <row r="660" spans="1:10" ht="26.25" thickBot="1" x14ac:dyDescent="0.3">
      <c r="A660" s="228"/>
      <c r="B660" s="228"/>
      <c r="C660" s="228"/>
      <c r="D660" s="228"/>
      <c r="E660" s="228" t="s">
        <v>92</v>
      </c>
      <c r="F660" s="273">
        <v>22.42</v>
      </c>
      <c r="G660" s="228"/>
      <c r="H660" s="492" t="s">
        <v>93</v>
      </c>
      <c r="I660" s="492"/>
      <c r="J660" s="273">
        <v>122.21</v>
      </c>
    </row>
    <row r="661" spans="1:10" ht="15.75" thickTop="1" x14ac:dyDescent="0.25">
      <c r="A661" s="262"/>
      <c r="B661" s="262"/>
      <c r="C661" s="262"/>
      <c r="D661" s="262"/>
      <c r="E661" s="262"/>
      <c r="F661" s="262"/>
      <c r="G661" s="262"/>
      <c r="H661" s="262"/>
      <c r="I661" s="262"/>
      <c r="J661" s="262"/>
    </row>
    <row r="662" spans="1:10" ht="38.25" customHeight="1" x14ac:dyDescent="0.25">
      <c r="A662" s="230" t="s">
        <v>532</v>
      </c>
      <c r="B662" s="80" t="s">
        <v>4</v>
      </c>
      <c r="C662" s="230" t="s">
        <v>5</v>
      </c>
      <c r="D662" s="230" t="s">
        <v>6</v>
      </c>
      <c r="E662" s="490" t="s">
        <v>28</v>
      </c>
      <c r="F662" s="490"/>
      <c r="G662" s="257" t="s">
        <v>7</v>
      </c>
      <c r="H662" s="80" t="s">
        <v>8</v>
      </c>
      <c r="I662" s="80" t="s">
        <v>9</v>
      </c>
      <c r="J662" s="80" t="s">
        <v>11</v>
      </c>
    </row>
    <row r="663" spans="1:10" ht="25.5" customHeight="1" x14ac:dyDescent="0.25">
      <c r="A663" s="231" t="s">
        <v>82</v>
      </c>
      <c r="B663" s="259" t="s">
        <v>874</v>
      </c>
      <c r="C663" s="231" t="s">
        <v>0</v>
      </c>
      <c r="D663" s="231" t="s">
        <v>875</v>
      </c>
      <c r="E663" s="491" t="s">
        <v>291</v>
      </c>
      <c r="F663" s="491"/>
      <c r="G663" s="258" t="s">
        <v>14</v>
      </c>
      <c r="H663" s="261">
        <v>1</v>
      </c>
      <c r="I663" s="260">
        <v>1757.52</v>
      </c>
      <c r="J663" s="260">
        <v>1757.52</v>
      </c>
    </row>
    <row r="664" spans="1:10" ht="25.5" customHeight="1" x14ac:dyDescent="0.25">
      <c r="A664" s="229" t="s">
        <v>83</v>
      </c>
      <c r="B664" s="264" t="s">
        <v>297</v>
      </c>
      <c r="C664" s="229" t="s">
        <v>0</v>
      </c>
      <c r="D664" s="229" t="s">
        <v>298</v>
      </c>
      <c r="E664" s="494" t="s">
        <v>88</v>
      </c>
      <c r="F664" s="494"/>
      <c r="G664" s="263" t="s">
        <v>40</v>
      </c>
      <c r="H664" s="266">
        <v>1.4821</v>
      </c>
      <c r="I664" s="265">
        <v>18.7</v>
      </c>
      <c r="J664" s="265">
        <v>27.71</v>
      </c>
    </row>
    <row r="665" spans="1:10" ht="25.5" customHeight="1" x14ac:dyDescent="0.25">
      <c r="A665" s="229" t="s">
        <v>83</v>
      </c>
      <c r="B665" s="264" t="s">
        <v>195</v>
      </c>
      <c r="C665" s="229" t="s">
        <v>0</v>
      </c>
      <c r="D665" s="229" t="s">
        <v>196</v>
      </c>
      <c r="E665" s="494" t="s">
        <v>88</v>
      </c>
      <c r="F665" s="494"/>
      <c r="G665" s="263" t="s">
        <v>40</v>
      </c>
      <c r="H665" s="266">
        <v>1.4821</v>
      </c>
      <c r="I665" s="265">
        <v>22.8</v>
      </c>
      <c r="J665" s="265">
        <v>33.79</v>
      </c>
    </row>
    <row r="666" spans="1:10" ht="25.5" customHeight="1" x14ac:dyDescent="0.25">
      <c r="A666" s="229" t="s">
        <v>83</v>
      </c>
      <c r="B666" s="264" t="s">
        <v>1577</v>
      </c>
      <c r="C666" s="229" t="s">
        <v>0</v>
      </c>
      <c r="D666" s="229" t="s">
        <v>1578</v>
      </c>
      <c r="E666" s="494" t="s">
        <v>84</v>
      </c>
      <c r="F666" s="494"/>
      <c r="G666" s="263" t="s">
        <v>85</v>
      </c>
      <c r="H666" s="266">
        <v>0.26340000000000002</v>
      </c>
      <c r="I666" s="265">
        <v>215.87</v>
      </c>
      <c r="J666" s="265">
        <v>56.86</v>
      </c>
    </row>
    <row r="667" spans="1:10" ht="25.5" customHeight="1" x14ac:dyDescent="0.25">
      <c r="A667" s="229" t="s">
        <v>83</v>
      </c>
      <c r="B667" s="264" t="s">
        <v>1579</v>
      </c>
      <c r="C667" s="229" t="s">
        <v>0</v>
      </c>
      <c r="D667" s="229" t="s">
        <v>1580</v>
      </c>
      <c r="E667" s="494" t="s">
        <v>84</v>
      </c>
      <c r="F667" s="494"/>
      <c r="G667" s="263" t="s">
        <v>102</v>
      </c>
      <c r="H667" s="266">
        <v>2.3611</v>
      </c>
      <c r="I667" s="265">
        <v>121.87</v>
      </c>
      <c r="J667" s="265">
        <v>287.74</v>
      </c>
    </row>
    <row r="668" spans="1:10" ht="25.5" customHeight="1" x14ac:dyDescent="0.25">
      <c r="A668" s="232" t="s">
        <v>94</v>
      </c>
      <c r="B668" s="268" t="s">
        <v>1212</v>
      </c>
      <c r="C668" s="232" t="s">
        <v>0</v>
      </c>
      <c r="D668" s="232" t="s">
        <v>1213</v>
      </c>
      <c r="E668" s="493" t="s">
        <v>37</v>
      </c>
      <c r="F668" s="493"/>
      <c r="G668" s="267" t="s">
        <v>14</v>
      </c>
      <c r="H668" s="270">
        <v>1</v>
      </c>
      <c r="I668" s="269">
        <v>1351.42</v>
      </c>
      <c r="J668" s="269">
        <v>1351.42</v>
      </c>
    </row>
    <row r="669" spans="1:10" ht="25.5" x14ac:dyDescent="0.25">
      <c r="A669" s="228"/>
      <c r="B669" s="228"/>
      <c r="C669" s="228"/>
      <c r="D669" s="228"/>
      <c r="E669" s="228" t="s">
        <v>89</v>
      </c>
      <c r="F669" s="273">
        <v>73.249777860917561</v>
      </c>
      <c r="G669" s="228" t="s">
        <v>90</v>
      </c>
      <c r="H669" s="273">
        <v>83.38</v>
      </c>
      <c r="I669" s="228" t="s">
        <v>91</v>
      </c>
      <c r="J669" s="273">
        <v>156.63000000000002</v>
      </c>
    </row>
    <row r="670" spans="1:10" ht="26.25" thickBot="1" x14ac:dyDescent="0.3">
      <c r="A670" s="228"/>
      <c r="B670" s="228"/>
      <c r="C670" s="228"/>
      <c r="D670" s="228"/>
      <c r="E670" s="228" t="s">
        <v>92</v>
      </c>
      <c r="F670" s="273">
        <v>394.91</v>
      </c>
      <c r="G670" s="228"/>
      <c r="H670" s="492" t="s">
        <v>93</v>
      </c>
      <c r="I670" s="492"/>
      <c r="J670" s="273">
        <v>2152.4299999999998</v>
      </c>
    </row>
    <row r="671" spans="1:10" ht="15.75" thickTop="1" x14ac:dyDescent="0.25">
      <c r="A671" s="262"/>
      <c r="B671" s="262"/>
      <c r="C671" s="262"/>
      <c r="D671" s="262"/>
      <c r="E671" s="262"/>
      <c r="F671" s="262"/>
      <c r="G671" s="262"/>
      <c r="H671" s="262"/>
      <c r="I671" s="262"/>
      <c r="J671" s="262"/>
    </row>
    <row r="672" spans="1:10" ht="25.5" customHeight="1" x14ac:dyDescent="0.25">
      <c r="A672" s="230" t="s">
        <v>533</v>
      </c>
      <c r="B672" s="80" t="s">
        <v>4</v>
      </c>
      <c r="C672" s="230" t="s">
        <v>5</v>
      </c>
      <c r="D672" s="230" t="s">
        <v>6</v>
      </c>
      <c r="E672" s="490" t="s">
        <v>28</v>
      </c>
      <c r="F672" s="490"/>
      <c r="G672" s="257" t="s">
        <v>7</v>
      </c>
      <c r="H672" s="80" t="s">
        <v>8</v>
      </c>
      <c r="I672" s="80" t="s">
        <v>9</v>
      </c>
      <c r="J672" s="80" t="s">
        <v>11</v>
      </c>
    </row>
    <row r="673" spans="1:10" ht="25.5" customHeight="1" x14ac:dyDescent="0.25">
      <c r="A673" s="231" t="s">
        <v>82</v>
      </c>
      <c r="B673" s="259" t="s">
        <v>876</v>
      </c>
      <c r="C673" s="231" t="s">
        <v>0</v>
      </c>
      <c r="D673" s="231" t="s">
        <v>877</v>
      </c>
      <c r="E673" s="491" t="s">
        <v>291</v>
      </c>
      <c r="F673" s="491"/>
      <c r="G673" s="258" t="s">
        <v>14</v>
      </c>
      <c r="H673" s="261">
        <v>1</v>
      </c>
      <c r="I673" s="260">
        <v>232.62</v>
      </c>
      <c r="J673" s="260">
        <v>232.62</v>
      </c>
    </row>
    <row r="674" spans="1:10" ht="25.5" customHeight="1" x14ac:dyDescent="0.25">
      <c r="A674" s="229" t="s">
        <v>83</v>
      </c>
      <c r="B674" s="264" t="s">
        <v>195</v>
      </c>
      <c r="C674" s="229" t="s">
        <v>0</v>
      </c>
      <c r="D674" s="229" t="s">
        <v>196</v>
      </c>
      <c r="E674" s="494" t="s">
        <v>88</v>
      </c>
      <c r="F674" s="494"/>
      <c r="G674" s="263" t="s">
        <v>40</v>
      </c>
      <c r="H674" s="266">
        <v>1.4666999999999999</v>
      </c>
      <c r="I674" s="265">
        <v>22.8</v>
      </c>
      <c r="J674" s="265">
        <v>33.44</v>
      </c>
    </row>
    <row r="675" spans="1:10" ht="25.5" customHeight="1" x14ac:dyDescent="0.25">
      <c r="A675" s="229" t="s">
        <v>83</v>
      </c>
      <c r="B675" s="264" t="s">
        <v>86</v>
      </c>
      <c r="C675" s="229" t="s">
        <v>0</v>
      </c>
      <c r="D675" s="229" t="s">
        <v>87</v>
      </c>
      <c r="E675" s="494" t="s">
        <v>88</v>
      </c>
      <c r="F675" s="494"/>
      <c r="G675" s="263" t="s">
        <v>40</v>
      </c>
      <c r="H675" s="266">
        <v>0.65169999999999995</v>
      </c>
      <c r="I675" s="265">
        <v>18.14</v>
      </c>
      <c r="J675" s="265">
        <v>11.82</v>
      </c>
    </row>
    <row r="676" spans="1:10" ht="25.5" customHeight="1" x14ac:dyDescent="0.25">
      <c r="A676" s="232" t="s">
        <v>94</v>
      </c>
      <c r="B676" s="268" t="s">
        <v>400</v>
      </c>
      <c r="C676" s="232" t="s">
        <v>0</v>
      </c>
      <c r="D676" s="232" t="s">
        <v>401</v>
      </c>
      <c r="E676" s="493" t="s">
        <v>37</v>
      </c>
      <c r="F676" s="493"/>
      <c r="G676" s="267" t="s">
        <v>14</v>
      </c>
      <c r="H676" s="270">
        <v>6</v>
      </c>
      <c r="I676" s="269">
        <v>14.54</v>
      </c>
      <c r="J676" s="269">
        <v>87.24</v>
      </c>
    </row>
    <row r="677" spans="1:10" ht="25.5" customHeight="1" x14ac:dyDescent="0.25">
      <c r="A677" s="232" t="s">
        <v>94</v>
      </c>
      <c r="B677" s="268" t="s">
        <v>1272</v>
      </c>
      <c r="C677" s="232" t="s">
        <v>0</v>
      </c>
      <c r="D677" s="232" t="s">
        <v>1273</v>
      </c>
      <c r="E677" s="493" t="s">
        <v>37</v>
      </c>
      <c r="F677" s="493"/>
      <c r="G677" s="267" t="s">
        <v>14</v>
      </c>
      <c r="H677" s="270">
        <v>1</v>
      </c>
      <c r="I677" s="269">
        <v>94.56</v>
      </c>
      <c r="J677" s="269">
        <v>94.56</v>
      </c>
    </row>
    <row r="678" spans="1:10" x14ac:dyDescent="0.25">
      <c r="A678" s="232" t="s">
        <v>94</v>
      </c>
      <c r="B678" s="268" t="s">
        <v>414</v>
      </c>
      <c r="C678" s="232" t="s">
        <v>0</v>
      </c>
      <c r="D678" s="232" t="s">
        <v>415</v>
      </c>
      <c r="E678" s="493" t="s">
        <v>37</v>
      </c>
      <c r="F678" s="493"/>
      <c r="G678" s="267" t="s">
        <v>44</v>
      </c>
      <c r="H678" s="270">
        <v>8.6599999999999996E-2</v>
      </c>
      <c r="I678" s="269">
        <v>64.209999999999994</v>
      </c>
      <c r="J678" s="269">
        <v>5.56</v>
      </c>
    </row>
    <row r="679" spans="1:10" ht="25.5" x14ac:dyDescent="0.25">
      <c r="A679" s="228"/>
      <c r="B679" s="228"/>
      <c r="C679" s="228"/>
      <c r="D679" s="228"/>
      <c r="E679" s="228" t="s">
        <v>89</v>
      </c>
      <c r="F679" s="273">
        <v>18.673712762474864</v>
      </c>
      <c r="G679" s="228" t="s">
        <v>90</v>
      </c>
      <c r="H679" s="273">
        <v>21.26</v>
      </c>
      <c r="I679" s="228" t="s">
        <v>91</v>
      </c>
      <c r="J679" s="273">
        <v>39.93</v>
      </c>
    </row>
    <row r="680" spans="1:10" ht="26.25" thickBot="1" x14ac:dyDescent="0.3">
      <c r="A680" s="228"/>
      <c r="B680" s="228"/>
      <c r="C680" s="228"/>
      <c r="D680" s="228"/>
      <c r="E680" s="228" t="s">
        <v>92</v>
      </c>
      <c r="F680" s="273">
        <v>52.26</v>
      </c>
      <c r="G680" s="228"/>
      <c r="H680" s="492" t="s">
        <v>93</v>
      </c>
      <c r="I680" s="492"/>
      <c r="J680" s="273">
        <v>284.88</v>
      </c>
    </row>
    <row r="681" spans="1:10" ht="25.5" customHeight="1" thickTop="1" x14ac:dyDescent="0.25">
      <c r="A681" s="262"/>
      <c r="B681" s="262"/>
      <c r="C681" s="262"/>
      <c r="D681" s="262"/>
      <c r="E681" s="262"/>
      <c r="F681" s="262"/>
      <c r="G681" s="262"/>
      <c r="H681" s="262"/>
      <c r="I681" s="262"/>
      <c r="J681" s="262"/>
    </row>
    <row r="682" spans="1:10" ht="25.5" customHeight="1" x14ac:dyDescent="0.25">
      <c r="A682" s="230" t="s">
        <v>534</v>
      </c>
      <c r="B682" s="80" t="s">
        <v>4</v>
      </c>
      <c r="C682" s="230" t="s">
        <v>5</v>
      </c>
      <c r="D682" s="230" t="s">
        <v>6</v>
      </c>
      <c r="E682" s="490" t="s">
        <v>28</v>
      </c>
      <c r="F682" s="490"/>
      <c r="G682" s="257" t="s">
        <v>7</v>
      </c>
      <c r="H682" s="80" t="s">
        <v>8</v>
      </c>
      <c r="I682" s="80" t="s">
        <v>9</v>
      </c>
      <c r="J682" s="80" t="s">
        <v>11</v>
      </c>
    </row>
    <row r="683" spans="1:10" ht="25.5" customHeight="1" x14ac:dyDescent="0.25">
      <c r="A683" s="231" t="s">
        <v>82</v>
      </c>
      <c r="B683" s="259" t="s">
        <v>760</v>
      </c>
      <c r="C683" s="231" t="s">
        <v>0</v>
      </c>
      <c r="D683" s="231" t="s">
        <v>761</v>
      </c>
      <c r="E683" s="491" t="s">
        <v>291</v>
      </c>
      <c r="F683" s="491"/>
      <c r="G683" s="258" t="s">
        <v>14</v>
      </c>
      <c r="H683" s="261">
        <v>1</v>
      </c>
      <c r="I683" s="260">
        <v>20.27</v>
      </c>
      <c r="J683" s="260">
        <v>20.27</v>
      </c>
    </row>
    <row r="684" spans="1:10" ht="15" customHeight="1" x14ac:dyDescent="0.25">
      <c r="A684" s="229" t="s">
        <v>83</v>
      </c>
      <c r="B684" s="264" t="s">
        <v>297</v>
      </c>
      <c r="C684" s="229" t="s">
        <v>0</v>
      </c>
      <c r="D684" s="229" t="s">
        <v>298</v>
      </c>
      <c r="E684" s="494" t="s">
        <v>88</v>
      </c>
      <c r="F684" s="494"/>
      <c r="G684" s="263" t="s">
        <v>40</v>
      </c>
      <c r="H684" s="266">
        <v>0.19040000000000001</v>
      </c>
      <c r="I684" s="265">
        <v>18.7</v>
      </c>
      <c r="J684" s="265">
        <v>3.56</v>
      </c>
    </row>
    <row r="685" spans="1:10" ht="25.5" customHeight="1" x14ac:dyDescent="0.25">
      <c r="A685" s="229" t="s">
        <v>83</v>
      </c>
      <c r="B685" s="264" t="s">
        <v>195</v>
      </c>
      <c r="C685" s="229" t="s">
        <v>0</v>
      </c>
      <c r="D685" s="229" t="s">
        <v>196</v>
      </c>
      <c r="E685" s="494" t="s">
        <v>88</v>
      </c>
      <c r="F685" s="494"/>
      <c r="G685" s="263" t="s">
        <v>40</v>
      </c>
      <c r="H685" s="266">
        <v>0.19040000000000001</v>
      </c>
      <c r="I685" s="265">
        <v>22.8</v>
      </c>
      <c r="J685" s="265">
        <v>4.34</v>
      </c>
    </row>
    <row r="686" spans="1:10" x14ac:dyDescent="0.25">
      <c r="A686" s="232" t="s">
        <v>94</v>
      </c>
      <c r="B686" s="268" t="s">
        <v>584</v>
      </c>
      <c r="C686" s="232" t="s">
        <v>0</v>
      </c>
      <c r="D686" s="232" t="s">
        <v>585</v>
      </c>
      <c r="E686" s="493" t="s">
        <v>37</v>
      </c>
      <c r="F686" s="493"/>
      <c r="G686" s="267" t="s">
        <v>14</v>
      </c>
      <c r="H686" s="270">
        <v>5.3E-3</v>
      </c>
      <c r="I686" s="269">
        <v>6.68</v>
      </c>
      <c r="J686" s="269">
        <v>0.03</v>
      </c>
    </row>
    <row r="687" spans="1:10" ht="25.5" customHeight="1" x14ac:dyDescent="0.25">
      <c r="A687" s="232" t="s">
        <v>94</v>
      </c>
      <c r="B687" s="268" t="s">
        <v>700</v>
      </c>
      <c r="C687" s="232" t="s">
        <v>0</v>
      </c>
      <c r="D687" s="232" t="s">
        <v>701</v>
      </c>
      <c r="E687" s="493" t="s">
        <v>37</v>
      </c>
      <c r="F687" s="493"/>
      <c r="G687" s="267" t="s">
        <v>14</v>
      </c>
      <c r="H687" s="270">
        <v>1</v>
      </c>
      <c r="I687" s="269">
        <v>12.34</v>
      </c>
      <c r="J687" s="269">
        <v>12.34</v>
      </c>
    </row>
    <row r="688" spans="1:10" ht="25.5" x14ac:dyDescent="0.25">
      <c r="A688" s="228"/>
      <c r="B688" s="228"/>
      <c r="C688" s="228"/>
      <c r="D688" s="228"/>
      <c r="E688" s="228" t="s">
        <v>89</v>
      </c>
      <c r="F688" s="273">
        <v>3.2642753589299911</v>
      </c>
      <c r="G688" s="228" t="s">
        <v>90</v>
      </c>
      <c r="H688" s="273">
        <v>3.72</v>
      </c>
      <c r="I688" s="228" t="s">
        <v>91</v>
      </c>
      <c r="J688" s="273">
        <v>6.98</v>
      </c>
    </row>
    <row r="689" spans="1:10" ht="26.25" thickBot="1" x14ac:dyDescent="0.3">
      <c r="A689" s="228"/>
      <c r="B689" s="228"/>
      <c r="C689" s="228"/>
      <c r="D689" s="228"/>
      <c r="E689" s="228" t="s">
        <v>92</v>
      </c>
      <c r="F689" s="273">
        <v>4.55</v>
      </c>
      <c r="G689" s="228"/>
      <c r="H689" s="492" t="s">
        <v>93</v>
      </c>
      <c r="I689" s="492"/>
      <c r="J689" s="273">
        <v>24.82</v>
      </c>
    </row>
    <row r="690" spans="1:10" ht="15.75" thickTop="1" x14ac:dyDescent="0.25">
      <c r="A690" s="262"/>
      <c r="B690" s="262"/>
      <c r="C690" s="262"/>
      <c r="D690" s="262"/>
      <c r="E690" s="262"/>
      <c r="F690" s="262"/>
      <c r="G690" s="262"/>
      <c r="H690" s="262"/>
      <c r="I690" s="262"/>
      <c r="J690" s="262"/>
    </row>
    <row r="691" spans="1:10" ht="25.5" customHeight="1" x14ac:dyDescent="0.25">
      <c r="A691" s="230" t="s">
        <v>535</v>
      </c>
      <c r="B691" s="80" t="s">
        <v>4</v>
      </c>
      <c r="C691" s="230" t="s">
        <v>5</v>
      </c>
      <c r="D691" s="230" t="s">
        <v>6</v>
      </c>
      <c r="E691" s="490" t="s">
        <v>28</v>
      </c>
      <c r="F691" s="490"/>
      <c r="G691" s="257" t="s">
        <v>7</v>
      </c>
      <c r="H691" s="80" t="s">
        <v>8</v>
      </c>
      <c r="I691" s="80" t="s">
        <v>9</v>
      </c>
      <c r="J691" s="80" t="s">
        <v>11</v>
      </c>
    </row>
    <row r="692" spans="1:10" ht="25.5" customHeight="1" x14ac:dyDescent="0.25">
      <c r="A692" s="231" t="s">
        <v>82</v>
      </c>
      <c r="B692" s="259" t="s">
        <v>625</v>
      </c>
      <c r="C692" s="231" t="s">
        <v>0</v>
      </c>
      <c r="D692" s="231" t="s">
        <v>626</v>
      </c>
      <c r="E692" s="491" t="s">
        <v>291</v>
      </c>
      <c r="F692" s="491"/>
      <c r="G692" s="258" t="s">
        <v>14</v>
      </c>
      <c r="H692" s="261">
        <v>1</v>
      </c>
      <c r="I692" s="260">
        <v>273.87</v>
      </c>
      <c r="J692" s="260">
        <v>273.87</v>
      </c>
    </row>
    <row r="693" spans="1:10" ht="25.5" customHeight="1" x14ac:dyDescent="0.25">
      <c r="A693" s="229" t="s">
        <v>83</v>
      </c>
      <c r="B693" s="264" t="s">
        <v>195</v>
      </c>
      <c r="C693" s="229" t="s">
        <v>0</v>
      </c>
      <c r="D693" s="229" t="s">
        <v>196</v>
      </c>
      <c r="E693" s="494" t="s">
        <v>88</v>
      </c>
      <c r="F693" s="494"/>
      <c r="G693" s="263" t="s">
        <v>40</v>
      </c>
      <c r="H693" s="266">
        <v>0.77910000000000001</v>
      </c>
      <c r="I693" s="265">
        <v>22.8</v>
      </c>
      <c r="J693" s="265">
        <v>17.760000000000002</v>
      </c>
    </row>
    <row r="694" spans="1:10" ht="25.5" customHeight="1" x14ac:dyDescent="0.25">
      <c r="A694" s="229" t="s">
        <v>83</v>
      </c>
      <c r="B694" s="264" t="s">
        <v>86</v>
      </c>
      <c r="C694" s="229" t="s">
        <v>0</v>
      </c>
      <c r="D694" s="229" t="s">
        <v>87</v>
      </c>
      <c r="E694" s="494" t="s">
        <v>88</v>
      </c>
      <c r="F694" s="494"/>
      <c r="G694" s="263" t="s">
        <v>40</v>
      </c>
      <c r="H694" s="266">
        <v>0.43840000000000001</v>
      </c>
      <c r="I694" s="265">
        <v>18.14</v>
      </c>
      <c r="J694" s="265">
        <v>7.95</v>
      </c>
    </row>
    <row r="695" spans="1:10" ht="38.25" x14ac:dyDescent="0.25">
      <c r="A695" s="232" t="s">
        <v>94</v>
      </c>
      <c r="B695" s="268" t="s">
        <v>406</v>
      </c>
      <c r="C695" s="232" t="s">
        <v>0</v>
      </c>
      <c r="D695" s="232" t="s">
        <v>407</v>
      </c>
      <c r="E695" s="493" t="s">
        <v>37</v>
      </c>
      <c r="F695" s="493"/>
      <c r="G695" s="267" t="s">
        <v>14</v>
      </c>
      <c r="H695" s="270">
        <v>2</v>
      </c>
      <c r="I695" s="269">
        <v>19.61</v>
      </c>
      <c r="J695" s="269">
        <v>39.22</v>
      </c>
    </row>
    <row r="696" spans="1:10" ht="25.5" x14ac:dyDescent="0.25">
      <c r="A696" s="232" t="s">
        <v>94</v>
      </c>
      <c r="B696" s="268" t="s">
        <v>416</v>
      </c>
      <c r="C696" s="232" t="s">
        <v>0</v>
      </c>
      <c r="D696" s="232" t="s">
        <v>417</v>
      </c>
      <c r="E696" s="493" t="s">
        <v>37</v>
      </c>
      <c r="F696" s="493"/>
      <c r="G696" s="267" t="s">
        <v>14</v>
      </c>
      <c r="H696" s="270">
        <v>1</v>
      </c>
      <c r="I696" s="269">
        <v>5.23</v>
      </c>
      <c r="J696" s="269">
        <v>5.23</v>
      </c>
    </row>
    <row r="697" spans="1:10" ht="25.5" x14ac:dyDescent="0.25">
      <c r="A697" s="232" t="s">
        <v>94</v>
      </c>
      <c r="B697" s="268" t="s">
        <v>659</v>
      </c>
      <c r="C697" s="232" t="s">
        <v>0</v>
      </c>
      <c r="D697" s="232" t="s">
        <v>660</v>
      </c>
      <c r="E697" s="493" t="s">
        <v>37</v>
      </c>
      <c r="F697" s="493"/>
      <c r="G697" s="267" t="s">
        <v>14</v>
      </c>
      <c r="H697" s="270">
        <v>1</v>
      </c>
      <c r="I697" s="269">
        <v>198.06</v>
      </c>
      <c r="J697" s="269">
        <v>198.06</v>
      </c>
    </row>
    <row r="698" spans="1:10" x14ac:dyDescent="0.25">
      <c r="A698" s="232" t="s">
        <v>94</v>
      </c>
      <c r="B698" s="268" t="s">
        <v>414</v>
      </c>
      <c r="C698" s="232" t="s">
        <v>0</v>
      </c>
      <c r="D698" s="232" t="s">
        <v>415</v>
      </c>
      <c r="E698" s="493" t="s">
        <v>37</v>
      </c>
      <c r="F698" s="493"/>
      <c r="G698" s="267" t="s">
        <v>44</v>
      </c>
      <c r="H698" s="270">
        <v>8.8099999999999998E-2</v>
      </c>
      <c r="I698" s="269">
        <v>64.209999999999994</v>
      </c>
      <c r="J698" s="269">
        <v>5.65</v>
      </c>
    </row>
    <row r="699" spans="1:10" ht="25.5" x14ac:dyDescent="0.25">
      <c r="A699" s="228"/>
      <c r="B699" s="228"/>
      <c r="C699" s="228"/>
      <c r="D699" s="228"/>
      <c r="E699" s="228" t="s">
        <v>89</v>
      </c>
      <c r="F699" s="273">
        <v>10.583173549081046</v>
      </c>
      <c r="G699" s="228" t="s">
        <v>90</v>
      </c>
      <c r="H699" s="273">
        <v>12.05</v>
      </c>
      <c r="I699" s="228" t="s">
        <v>91</v>
      </c>
      <c r="J699" s="273">
        <v>22.63</v>
      </c>
    </row>
    <row r="700" spans="1:10" ht="26.25" thickBot="1" x14ac:dyDescent="0.3">
      <c r="A700" s="228"/>
      <c r="B700" s="228"/>
      <c r="C700" s="228"/>
      <c r="D700" s="228"/>
      <c r="E700" s="228" t="s">
        <v>92</v>
      </c>
      <c r="F700" s="273">
        <v>61.53</v>
      </c>
      <c r="G700" s="228"/>
      <c r="H700" s="492" t="s">
        <v>93</v>
      </c>
      <c r="I700" s="492"/>
      <c r="J700" s="273">
        <v>335.4</v>
      </c>
    </row>
    <row r="701" spans="1:10" ht="25.5" customHeight="1" thickTop="1" x14ac:dyDescent="0.25">
      <c r="A701" s="262"/>
      <c r="B701" s="262"/>
      <c r="C701" s="262"/>
      <c r="D701" s="262"/>
      <c r="E701" s="262"/>
      <c r="F701" s="262"/>
      <c r="G701" s="262"/>
      <c r="H701" s="262"/>
      <c r="I701" s="262"/>
      <c r="J701" s="262"/>
    </row>
    <row r="702" spans="1:10" ht="25.5" customHeight="1" x14ac:dyDescent="0.25">
      <c r="A702" s="230" t="s">
        <v>536</v>
      </c>
      <c r="B702" s="80" t="s">
        <v>4</v>
      </c>
      <c r="C702" s="230" t="s">
        <v>5</v>
      </c>
      <c r="D702" s="230" t="s">
        <v>6</v>
      </c>
      <c r="E702" s="490" t="s">
        <v>28</v>
      </c>
      <c r="F702" s="490"/>
      <c r="G702" s="257" t="s">
        <v>7</v>
      </c>
      <c r="H702" s="80" t="s">
        <v>8</v>
      </c>
      <c r="I702" s="80" t="s">
        <v>9</v>
      </c>
      <c r="J702" s="80" t="s">
        <v>11</v>
      </c>
    </row>
    <row r="703" spans="1:10" ht="25.5" customHeight="1" x14ac:dyDescent="0.25">
      <c r="A703" s="231" t="s">
        <v>82</v>
      </c>
      <c r="B703" s="259" t="s">
        <v>878</v>
      </c>
      <c r="C703" s="231" t="s">
        <v>0</v>
      </c>
      <c r="D703" s="231" t="s">
        <v>879</v>
      </c>
      <c r="E703" s="491" t="s">
        <v>291</v>
      </c>
      <c r="F703" s="491"/>
      <c r="G703" s="258" t="s">
        <v>14</v>
      </c>
      <c r="H703" s="261">
        <v>1</v>
      </c>
      <c r="I703" s="260">
        <v>22.43</v>
      </c>
      <c r="J703" s="260">
        <v>22.43</v>
      </c>
    </row>
    <row r="704" spans="1:10" ht="25.5" customHeight="1" x14ac:dyDescent="0.25">
      <c r="A704" s="229" t="s">
        <v>83</v>
      </c>
      <c r="B704" s="264" t="s">
        <v>297</v>
      </c>
      <c r="C704" s="229" t="s">
        <v>0</v>
      </c>
      <c r="D704" s="229" t="s">
        <v>298</v>
      </c>
      <c r="E704" s="494" t="s">
        <v>88</v>
      </c>
      <c r="F704" s="494"/>
      <c r="G704" s="263" t="s">
        <v>40</v>
      </c>
      <c r="H704" s="266">
        <v>0.2175</v>
      </c>
      <c r="I704" s="265">
        <v>18.7</v>
      </c>
      <c r="J704" s="265">
        <v>4.0599999999999996</v>
      </c>
    </row>
    <row r="705" spans="1:10" ht="25.5" customHeight="1" x14ac:dyDescent="0.25">
      <c r="A705" s="229" t="s">
        <v>83</v>
      </c>
      <c r="B705" s="264" t="s">
        <v>195</v>
      </c>
      <c r="C705" s="229" t="s">
        <v>0</v>
      </c>
      <c r="D705" s="229" t="s">
        <v>196</v>
      </c>
      <c r="E705" s="494" t="s">
        <v>88</v>
      </c>
      <c r="F705" s="494"/>
      <c r="G705" s="263" t="s">
        <v>40</v>
      </c>
      <c r="H705" s="266">
        <v>0.2175</v>
      </c>
      <c r="I705" s="265">
        <v>22.8</v>
      </c>
      <c r="J705" s="265">
        <v>4.95</v>
      </c>
    </row>
    <row r="706" spans="1:10" x14ac:dyDescent="0.25">
      <c r="A706" s="232" t="s">
        <v>94</v>
      </c>
      <c r="B706" s="268" t="s">
        <v>255</v>
      </c>
      <c r="C706" s="232" t="s">
        <v>0</v>
      </c>
      <c r="D706" s="232" t="s">
        <v>256</v>
      </c>
      <c r="E706" s="493" t="s">
        <v>37</v>
      </c>
      <c r="F706" s="493"/>
      <c r="G706" s="267" t="s">
        <v>14</v>
      </c>
      <c r="H706" s="270">
        <v>2.92E-2</v>
      </c>
      <c r="I706" s="269">
        <v>32.22</v>
      </c>
      <c r="J706" s="269">
        <v>0.94</v>
      </c>
    </row>
    <row r="707" spans="1:10" ht="25.5" x14ac:dyDescent="0.25">
      <c r="A707" s="232" t="s">
        <v>94</v>
      </c>
      <c r="B707" s="268" t="s">
        <v>685</v>
      </c>
      <c r="C707" s="232" t="s">
        <v>0</v>
      </c>
      <c r="D707" s="232" t="s">
        <v>686</v>
      </c>
      <c r="E707" s="493" t="s">
        <v>37</v>
      </c>
      <c r="F707" s="493"/>
      <c r="G707" s="267" t="s">
        <v>14</v>
      </c>
      <c r="H707" s="270">
        <v>1</v>
      </c>
      <c r="I707" s="269">
        <v>10.88</v>
      </c>
      <c r="J707" s="269">
        <v>10.88</v>
      </c>
    </row>
    <row r="708" spans="1:10" ht="25.5" x14ac:dyDescent="0.25">
      <c r="A708" s="232" t="s">
        <v>94</v>
      </c>
      <c r="B708" s="268" t="s">
        <v>248</v>
      </c>
      <c r="C708" s="232" t="s">
        <v>0</v>
      </c>
      <c r="D708" s="232" t="s">
        <v>249</v>
      </c>
      <c r="E708" s="493" t="s">
        <v>37</v>
      </c>
      <c r="F708" s="493"/>
      <c r="G708" s="267" t="s">
        <v>14</v>
      </c>
      <c r="H708" s="270">
        <v>4.3999999999999997E-2</v>
      </c>
      <c r="I708" s="269">
        <v>36.51</v>
      </c>
      <c r="J708" s="269">
        <v>1.6</v>
      </c>
    </row>
    <row r="709" spans="1:10" x14ac:dyDescent="0.25">
      <c r="A709" s="232" t="s">
        <v>94</v>
      </c>
      <c r="B709" s="268" t="s">
        <v>421</v>
      </c>
      <c r="C709" s="232" t="s">
        <v>0</v>
      </c>
      <c r="D709" s="232" t="s">
        <v>422</v>
      </c>
      <c r="E709" s="493" t="s">
        <v>37</v>
      </c>
      <c r="F709" s="493"/>
      <c r="G709" s="267" t="s">
        <v>14</v>
      </c>
      <c r="H709" s="270">
        <v>6.7999999999999996E-3</v>
      </c>
      <c r="I709" s="269">
        <v>1.3</v>
      </c>
      <c r="J709" s="269">
        <v>0</v>
      </c>
    </row>
    <row r="710" spans="1:10" ht="25.5" x14ac:dyDescent="0.25">
      <c r="A710" s="228"/>
      <c r="B710" s="228"/>
      <c r="C710" s="228"/>
      <c r="D710" s="228"/>
      <c r="E710" s="228" t="s">
        <v>89</v>
      </c>
      <c r="F710" s="273">
        <v>3.727259972875649</v>
      </c>
      <c r="G710" s="228" t="s">
        <v>90</v>
      </c>
      <c r="H710" s="273">
        <v>4.24</v>
      </c>
      <c r="I710" s="228" t="s">
        <v>91</v>
      </c>
      <c r="J710" s="273">
        <v>7.97</v>
      </c>
    </row>
    <row r="711" spans="1:10" ht="38.25" customHeight="1" thickBot="1" x14ac:dyDescent="0.3">
      <c r="A711" s="228"/>
      <c r="B711" s="228"/>
      <c r="C711" s="228"/>
      <c r="D711" s="228"/>
      <c r="E711" s="228" t="s">
        <v>92</v>
      </c>
      <c r="F711" s="273">
        <v>5.04</v>
      </c>
      <c r="G711" s="228"/>
      <c r="H711" s="492" t="s">
        <v>93</v>
      </c>
      <c r="I711" s="492"/>
      <c r="J711" s="273">
        <v>27.47</v>
      </c>
    </row>
    <row r="712" spans="1:10" ht="38.25" customHeight="1" thickTop="1" x14ac:dyDescent="0.25">
      <c r="A712" s="262"/>
      <c r="B712" s="262"/>
      <c r="C712" s="262"/>
      <c r="D712" s="262"/>
      <c r="E712" s="262"/>
      <c r="F712" s="262"/>
      <c r="G712" s="262"/>
      <c r="H712" s="262"/>
      <c r="I712" s="262"/>
      <c r="J712" s="262"/>
    </row>
    <row r="713" spans="1:10" ht="38.25" customHeight="1" x14ac:dyDescent="0.25">
      <c r="A713" s="230" t="s">
        <v>537</v>
      </c>
      <c r="B713" s="80" t="s">
        <v>4</v>
      </c>
      <c r="C713" s="230" t="s">
        <v>5</v>
      </c>
      <c r="D713" s="230" t="s">
        <v>6</v>
      </c>
      <c r="E713" s="490" t="s">
        <v>28</v>
      </c>
      <c r="F713" s="490"/>
      <c r="G713" s="257" t="s">
        <v>7</v>
      </c>
      <c r="H713" s="80" t="s">
        <v>8</v>
      </c>
      <c r="I713" s="80" t="s">
        <v>9</v>
      </c>
      <c r="J713" s="80" t="s">
        <v>11</v>
      </c>
    </row>
    <row r="714" spans="1:10" ht="38.25" customHeight="1" x14ac:dyDescent="0.25">
      <c r="A714" s="231" t="s">
        <v>82</v>
      </c>
      <c r="B714" s="259" t="s">
        <v>880</v>
      </c>
      <c r="C714" s="231" t="s">
        <v>0</v>
      </c>
      <c r="D714" s="231" t="s">
        <v>881</v>
      </c>
      <c r="E714" s="491" t="s">
        <v>291</v>
      </c>
      <c r="F714" s="491"/>
      <c r="G714" s="258" t="s">
        <v>14</v>
      </c>
      <c r="H714" s="261">
        <v>1</v>
      </c>
      <c r="I714" s="260">
        <v>64.650000000000006</v>
      </c>
      <c r="J714" s="260">
        <v>64.650000000000006</v>
      </c>
    </row>
    <row r="715" spans="1:10" ht="38.25" customHeight="1" x14ac:dyDescent="0.25">
      <c r="A715" s="229" t="s">
        <v>83</v>
      </c>
      <c r="B715" s="264" t="s">
        <v>195</v>
      </c>
      <c r="C715" s="229" t="s">
        <v>0</v>
      </c>
      <c r="D715" s="229" t="s">
        <v>196</v>
      </c>
      <c r="E715" s="494" t="s">
        <v>88</v>
      </c>
      <c r="F715" s="494"/>
      <c r="G715" s="263" t="s">
        <v>40</v>
      </c>
      <c r="H715" s="266">
        <v>0.44669999999999999</v>
      </c>
      <c r="I715" s="265">
        <v>22.8</v>
      </c>
      <c r="J715" s="265">
        <v>10.18</v>
      </c>
    </row>
    <row r="716" spans="1:10" ht="25.5" customHeight="1" x14ac:dyDescent="0.25">
      <c r="A716" s="229" t="s">
        <v>83</v>
      </c>
      <c r="B716" s="264" t="s">
        <v>86</v>
      </c>
      <c r="C716" s="229" t="s">
        <v>0</v>
      </c>
      <c r="D716" s="229" t="s">
        <v>87</v>
      </c>
      <c r="E716" s="494" t="s">
        <v>88</v>
      </c>
      <c r="F716" s="494"/>
      <c r="G716" s="263" t="s">
        <v>40</v>
      </c>
      <c r="H716" s="266">
        <v>0.14069999999999999</v>
      </c>
      <c r="I716" s="265">
        <v>18.14</v>
      </c>
      <c r="J716" s="265">
        <v>2.5499999999999998</v>
      </c>
    </row>
    <row r="717" spans="1:10" ht="38.25" customHeight="1" x14ac:dyDescent="0.25">
      <c r="A717" s="232" t="s">
        <v>94</v>
      </c>
      <c r="B717" s="268" t="s">
        <v>1312</v>
      </c>
      <c r="C717" s="232" t="s">
        <v>0</v>
      </c>
      <c r="D717" s="232" t="s">
        <v>1313</v>
      </c>
      <c r="E717" s="493" t="s">
        <v>37</v>
      </c>
      <c r="F717" s="493"/>
      <c r="G717" s="267" t="s">
        <v>14</v>
      </c>
      <c r="H717" s="270">
        <v>1</v>
      </c>
      <c r="I717" s="269">
        <v>51.89</v>
      </c>
      <c r="J717" s="269">
        <v>51.89</v>
      </c>
    </row>
    <row r="718" spans="1:10" ht="38.25" customHeight="1" x14ac:dyDescent="0.25">
      <c r="A718" s="232" t="s">
        <v>94</v>
      </c>
      <c r="B718" s="268" t="s">
        <v>428</v>
      </c>
      <c r="C718" s="232" t="s">
        <v>0</v>
      </c>
      <c r="D718" s="232" t="s">
        <v>429</v>
      </c>
      <c r="E718" s="493" t="s">
        <v>37</v>
      </c>
      <c r="F718" s="493"/>
      <c r="G718" s="267" t="s">
        <v>14</v>
      </c>
      <c r="H718" s="270">
        <v>2.1000000000000001E-2</v>
      </c>
      <c r="I718" s="269">
        <v>1.82</v>
      </c>
      <c r="J718" s="269">
        <v>0.03</v>
      </c>
    </row>
    <row r="719" spans="1:10" ht="25.5" x14ac:dyDescent="0.25">
      <c r="A719" s="228"/>
      <c r="B719" s="228"/>
      <c r="C719" s="228"/>
      <c r="D719" s="228"/>
      <c r="E719" s="228" t="s">
        <v>89</v>
      </c>
      <c r="F719" s="273">
        <v>5.2658654070990973</v>
      </c>
      <c r="G719" s="228" t="s">
        <v>90</v>
      </c>
      <c r="H719" s="273">
        <v>5.99</v>
      </c>
      <c r="I719" s="228" t="s">
        <v>91</v>
      </c>
      <c r="J719" s="273">
        <v>11.26</v>
      </c>
    </row>
    <row r="720" spans="1:10" ht="26.25" thickBot="1" x14ac:dyDescent="0.3">
      <c r="A720" s="228"/>
      <c r="B720" s="228"/>
      <c r="C720" s="228"/>
      <c r="D720" s="228"/>
      <c r="E720" s="228" t="s">
        <v>92</v>
      </c>
      <c r="F720" s="273">
        <v>14.52</v>
      </c>
      <c r="G720" s="228"/>
      <c r="H720" s="492" t="s">
        <v>93</v>
      </c>
      <c r="I720" s="492"/>
      <c r="J720" s="273">
        <v>79.17</v>
      </c>
    </row>
    <row r="721" spans="1:10" ht="25.5" customHeight="1" thickTop="1" x14ac:dyDescent="0.25">
      <c r="A721" s="262"/>
      <c r="B721" s="262"/>
      <c r="C721" s="262"/>
      <c r="D721" s="262"/>
      <c r="E721" s="262"/>
      <c r="F721" s="262"/>
      <c r="G721" s="262"/>
      <c r="H721" s="262"/>
      <c r="I721" s="262"/>
      <c r="J721" s="262"/>
    </row>
    <row r="722" spans="1:10" ht="25.5" customHeight="1" x14ac:dyDescent="0.25">
      <c r="A722" s="230" t="s">
        <v>538</v>
      </c>
      <c r="B722" s="80" t="s">
        <v>4</v>
      </c>
      <c r="C722" s="230" t="s">
        <v>5</v>
      </c>
      <c r="D722" s="230" t="s">
        <v>6</v>
      </c>
      <c r="E722" s="490" t="s">
        <v>28</v>
      </c>
      <c r="F722" s="490"/>
      <c r="G722" s="257" t="s">
        <v>7</v>
      </c>
      <c r="H722" s="80" t="s">
        <v>8</v>
      </c>
      <c r="I722" s="80" t="s">
        <v>9</v>
      </c>
      <c r="J722" s="80" t="s">
        <v>11</v>
      </c>
    </row>
    <row r="723" spans="1:10" ht="25.5" customHeight="1" x14ac:dyDescent="0.25">
      <c r="A723" s="231" t="s">
        <v>82</v>
      </c>
      <c r="B723" s="259" t="s">
        <v>1675</v>
      </c>
      <c r="C723" s="231" t="s">
        <v>0</v>
      </c>
      <c r="D723" s="231" t="s">
        <v>1676</v>
      </c>
      <c r="E723" s="491" t="s">
        <v>291</v>
      </c>
      <c r="F723" s="491"/>
      <c r="G723" s="258" t="s">
        <v>14</v>
      </c>
      <c r="H723" s="261">
        <v>1</v>
      </c>
      <c r="I723" s="260">
        <v>181.9</v>
      </c>
      <c r="J723" s="260">
        <v>181.9</v>
      </c>
    </row>
    <row r="724" spans="1:10" ht="25.5" customHeight="1" x14ac:dyDescent="0.25">
      <c r="A724" s="229" t="s">
        <v>83</v>
      </c>
      <c r="B724" s="264" t="s">
        <v>2051</v>
      </c>
      <c r="C724" s="229" t="s">
        <v>0</v>
      </c>
      <c r="D724" s="229" t="s">
        <v>2052</v>
      </c>
      <c r="E724" s="494" t="s">
        <v>291</v>
      </c>
      <c r="F724" s="494"/>
      <c r="G724" s="263" t="s">
        <v>14</v>
      </c>
      <c r="H724" s="266">
        <v>1</v>
      </c>
      <c r="I724" s="265">
        <v>58.23</v>
      </c>
      <c r="J724" s="265">
        <v>58.23</v>
      </c>
    </row>
    <row r="725" spans="1:10" ht="38.25" customHeight="1" x14ac:dyDescent="0.25">
      <c r="A725" s="229" t="s">
        <v>83</v>
      </c>
      <c r="B725" s="264" t="s">
        <v>2053</v>
      </c>
      <c r="C725" s="229" t="s">
        <v>0</v>
      </c>
      <c r="D725" s="229" t="s">
        <v>2054</v>
      </c>
      <c r="E725" s="494" t="s">
        <v>291</v>
      </c>
      <c r="F725" s="494"/>
      <c r="G725" s="263" t="s">
        <v>14</v>
      </c>
      <c r="H725" s="266">
        <v>1</v>
      </c>
      <c r="I725" s="265">
        <v>8.16</v>
      </c>
      <c r="J725" s="265">
        <v>8.16</v>
      </c>
    </row>
    <row r="726" spans="1:10" ht="38.25" customHeight="1" x14ac:dyDescent="0.25">
      <c r="A726" s="229" t="s">
        <v>83</v>
      </c>
      <c r="B726" s="264" t="s">
        <v>2055</v>
      </c>
      <c r="C726" s="229" t="s">
        <v>0</v>
      </c>
      <c r="D726" s="229" t="s">
        <v>2056</v>
      </c>
      <c r="E726" s="494" t="s">
        <v>291</v>
      </c>
      <c r="F726" s="494"/>
      <c r="G726" s="263" t="s">
        <v>14</v>
      </c>
      <c r="H726" s="266">
        <v>1</v>
      </c>
      <c r="I726" s="265">
        <v>115.51</v>
      </c>
      <c r="J726" s="265">
        <v>115.51</v>
      </c>
    </row>
    <row r="727" spans="1:10" ht="38.25" customHeight="1" x14ac:dyDescent="0.25">
      <c r="A727" s="228"/>
      <c r="B727" s="228"/>
      <c r="C727" s="228"/>
      <c r="D727" s="228"/>
      <c r="E727" s="228" t="s">
        <v>89</v>
      </c>
      <c r="F727" s="273">
        <v>8.6517327000000002</v>
      </c>
      <c r="G727" s="228" t="s">
        <v>90</v>
      </c>
      <c r="H727" s="273">
        <v>9.85</v>
      </c>
      <c r="I727" s="228" t="s">
        <v>91</v>
      </c>
      <c r="J727" s="273">
        <v>18.5</v>
      </c>
    </row>
    <row r="728" spans="1:10" ht="25.5" customHeight="1" thickBot="1" x14ac:dyDescent="0.3">
      <c r="A728" s="228"/>
      <c r="B728" s="228"/>
      <c r="C728" s="228"/>
      <c r="D728" s="228"/>
      <c r="E728" s="228" t="s">
        <v>92</v>
      </c>
      <c r="F728" s="273">
        <v>40.869999999999997</v>
      </c>
      <c r="G728" s="228"/>
      <c r="H728" s="492" t="s">
        <v>93</v>
      </c>
      <c r="I728" s="492"/>
      <c r="J728" s="273">
        <v>222.77</v>
      </c>
    </row>
    <row r="729" spans="1:10" ht="15.75" thickTop="1" x14ac:dyDescent="0.25">
      <c r="A729" s="262"/>
      <c r="B729" s="262"/>
      <c r="C729" s="262"/>
      <c r="D729" s="262"/>
      <c r="E729" s="262"/>
      <c r="F729" s="262"/>
      <c r="G729" s="262"/>
      <c r="H729" s="262"/>
      <c r="I729" s="262"/>
      <c r="J729" s="262"/>
    </row>
    <row r="730" spans="1:10" x14ac:dyDescent="0.25">
      <c r="A730" s="230" t="s">
        <v>539</v>
      </c>
      <c r="B730" s="80" t="s">
        <v>4</v>
      </c>
      <c r="C730" s="230" t="s">
        <v>5</v>
      </c>
      <c r="D730" s="230" t="s">
        <v>6</v>
      </c>
      <c r="E730" s="490" t="s">
        <v>28</v>
      </c>
      <c r="F730" s="490"/>
      <c r="G730" s="257" t="s">
        <v>7</v>
      </c>
      <c r="H730" s="80" t="s">
        <v>8</v>
      </c>
      <c r="I730" s="80" t="s">
        <v>9</v>
      </c>
      <c r="J730" s="80" t="s">
        <v>11</v>
      </c>
    </row>
    <row r="731" spans="1:10" ht="25.5" customHeight="1" x14ac:dyDescent="0.25">
      <c r="A731" s="231" t="s">
        <v>82</v>
      </c>
      <c r="B731" s="259" t="s">
        <v>882</v>
      </c>
      <c r="C731" s="231" t="s">
        <v>0</v>
      </c>
      <c r="D731" s="231" t="s">
        <v>883</v>
      </c>
      <c r="E731" s="491" t="s">
        <v>291</v>
      </c>
      <c r="F731" s="491"/>
      <c r="G731" s="258" t="s">
        <v>14</v>
      </c>
      <c r="H731" s="261">
        <v>1</v>
      </c>
      <c r="I731" s="260">
        <v>239.95</v>
      </c>
      <c r="J731" s="260">
        <v>239.95</v>
      </c>
    </row>
    <row r="732" spans="1:10" ht="25.5" customHeight="1" x14ac:dyDescent="0.25">
      <c r="A732" s="229" t="s">
        <v>83</v>
      </c>
      <c r="B732" s="264" t="s">
        <v>594</v>
      </c>
      <c r="C732" s="229" t="s">
        <v>0</v>
      </c>
      <c r="D732" s="229" t="s">
        <v>595</v>
      </c>
      <c r="E732" s="494" t="s">
        <v>88</v>
      </c>
      <c r="F732" s="494"/>
      <c r="G732" s="263" t="s">
        <v>40</v>
      </c>
      <c r="H732" s="266">
        <v>1.9209000000000001</v>
      </c>
      <c r="I732" s="265">
        <v>23.12</v>
      </c>
      <c r="J732" s="265">
        <v>44.41</v>
      </c>
    </row>
    <row r="733" spans="1:10" ht="38.25" customHeight="1" x14ac:dyDescent="0.25">
      <c r="A733" s="229" t="s">
        <v>83</v>
      </c>
      <c r="B733" s="264" t="s">
        <v>86</v>
      </c>
      <c r="C733" s="229" t="s">
        <v>0</v>
      </c>
      <c r="D733" s="229" t="s">
        <v>87</v>
      </c>
      <c r="E733" s="494" t="s">
        <v>88</v>
      </c>
      <c r="F733" s="494"/>
      <c r="G733" s="263" t="s">
        <v>40</v>
      </c>
      <c r="H733" s="266">
        <v>0.98109999999999997</v>
      </c>
      <c r="I733" s="265">
        <v>18.14</v>
      </c>
      <c r="J733" s="265">
        <v>17.79</v>
      </c>
    </row>
    <row r="734" spans="1:10" ht="25.5" customHeight="1" x14ac:dyDescent="0.25">
      <c r="A734" s="232" t="s">
        <v>94</v>
      </c>
      <c r="B734" s="268" t="s">
        <v>424</v>
      </c>
      <c r="C734" s="232" t="s">
        <v>0</v>
      </c>
      <c r="D734" s="232" t="s">
        <v>425</v>
      </c>
      <c r="E734" s="493" t="s">
        <v>37</v>
      </c>
      <c r="F734" s="493"/>
      <c r="G734" s="267" t="s">
        <v>44</v>
      </c>
      <c r="H734" s="270">
        <v>0.38440000000000002</v>
      </c>
      <c r="I734" s="269">
        <v>30.36</v>
      </c>
      <c r="J734" s="269">
        <v>11.67</v>
      </c>
    </row>
    <row r="735" spans="1:10" ht="25.5" customHeight="1" x14ac:dyDescent="0.25">
      <c r="A735" s="232" t="s">
        <v>94</v>
      </c>
      <c r="B735" s="268" t="s">
        <v>251</v>
      </c>
      <c r="C735" s="232" t="s">
        <v>0</v>
      </c>
      <c r="D735" s="232" t="s">
        <v>252</v>
      </c>
      <c r="E735" s="493" t="s">
        <v>37</v>
      </c>
      <c r="F735" s="493"/>
      <c r="G735" s="267" t="s">
        <v>14</v>
      </c>
      <c r="H735" s="270">
        <v>6</v>
      </c>
      <c r="I735" s="269">
        <v>0.55000000000000004</v>
      </c>
      <c r="J735" s="269">
        <v>3.3</v>
      </c>
    </row>
    <row r="736" spans="1:10" ht="38.25" x14ac:dyDescent="0.25">
      <c r="A736" s="232" t="s">
        <v>94</v>
      </c>
      <c r="B736" s="268" t="s">
        <v>1262</v>
      </c>
      <c r="C736" s="232" t="s">
        <v>0</v>
      </c>
      <c r="D736" s="232" t="s">
        <v>1263</v>
      </c>
      <c r="E736" s="493" t="s">
        <v>37</v>
      </c>
      <c r="F736" s="493"/>
      <c r="G736" s="267" t="s">
        <v>2</v>
      </c>
      <c r="H736" s="270">
        <v>0.377</v>
      </c>
      <c r="I736" s="269">
        <v>379.22</v>
      </c>
      <c r="J736" s="269">
        <v>142.96</v>
      </c>
    </row>
    <row r="737" spans="1:10" x14ac:dyDescent="0.25">
      <c r="A737" s="232" t="s">
        <v>94</v>
      </c>
      <c r="B737" s="268" t="s">
        <v>414</v>
      </c>
      <c r="C737" s="232" t="s">
        <v>0</v>
      </c>
      <c r="D737" s="232" t="s">
        <v>415</v>
      </c>
      <c r="E737" s="493" t="s">
        <v>37</v>
      </c>
      <c r="F737" s="493"/>
      <c r="G737" s="267" t="s">
        <v>44</v>
      </c>
      <c r="H737" s="270">
        <v>1.54E-2</v>
      </c>
      <c r="I737" s="269">
        <v>64.209999999999994</v>
      </c>
      <c r="J737" s="269">
        <v>0.98</v>
      </c>
    </row>
    <row r="738" spans="1:10" ht="25.5" x14ac:dyDescent="0.25">
      <c r="A738" s="232" t="s">
        <v>94</v>
      </c>
      <c r="B738" s="268" t="s">
        <v>702</v>
      </c>
      <c r="C738" s="232" t="s">
        <v>0</v>
      </c>
      <c r="D738" s="232" t="s">
        <v>703</v>
      </c>
      <c r="E738" s="493" t="s">
        <v>37</v>
      </c>
      <c r="F738" s="493"/>
      <c r="G738" s="267" t="s">
        <v>14</v>
      </c>
      <c r="H738" s="270">
        <v>2</v>
      </c>
      <c r="I738" s="269">
        <v>9.42</v>
      </c>
      <c r="J738" s="269">
        <v>18.84</v>
      </c>
    </row>
    <row r="739" spans="1:10" ht="25.5" x14ac:dyDescent="0.25">
      <c r="A739" s="228"/>
      <c r="B739" s="228"/>
      <c r="C739" s="228"/>
      <c r="D739" s="228"/>
      <c r="E739" s="228" t="s">
        <v>89</v>
      </c>
      <c r="F739" s="273">
        <v>25.305148950100548</v>
      </c>
      <c r="G739" s="228" t="s">
        <v>90</v>
      </c>
      <c r="H739" s="273">
        <v>28.8</v>
      </c>
      <c r="I739" s="228" t="s">
        <v>91</v>
      </c>
      <c r="J739" s="273">
        <v>54.11</v>
      </c>
    </row>
    <row r="740" spans="1:10" ht="26.25" thickBot="1" x14ac:dyDescent="0.3">
      <c r="A740" s="228"/>
      <c r="B740" s="228"/>
      <c r="C740" s="228"/>
      <c r="D740" s="228"/>
      <c r="E740" s="228" t="s">
        <v>92</v>
      </c>
      <c r="F740" s="273">
        <v>53.91</v>
      </c>
      <c r="G740" s="228"/>
      <c r="H740" s="492" t="s">
        <v>93</v>
      </c>
      <c r="I740" s="492"/>
      <c r="J740" s="273">
        <v>293.86</v>
      </c>
    </row>
    <row r="741" spans="1:10" ht="15.75" thickTop="1" x14ac:dyDescent="0.25">
      <c r="A741" s="262"/>
      <c r="B741" s="262"/>
      <c r="C741" s="262"/>
      <c r="D741" s="262"/>
      <c r="E741" s="262"/>
      <c r="F741" s="262"/>
      <c r="G741" s="262"/>
      <c r="H741" s="262"/>
      <c r="I741" s="262"/>
      <c r="J741" s="262"/>
    </row>
    <row r="742" spans="1:10" ht="38.25" customHeight="1" x14ac:dyDescent="0.25">
      <c r="A742" s="230" t="s">
        <v>540</v>
      </c>
      <c r="B742" s="80" t="s">
        <v>4</v>
      </c>
      <c r="C742" s="230" t="s">
        <v>5</v>
      </c>
      <c r="D742" s="230" t="s">
        <v>6</v>
      </c>
      <c r="E742" s="490" t="s">
        <v>28</v>
      </c>
      <c r="F742" s="490"/>
      <c r="G742" s="257" t="s">
        <v>7</v>
      </c>
      <c r="H742" s="80" t="s">
        <v>8</v>
      </c>
      <c r="I742" s="80" t="s">
        <v>9</v>
      </c>
      <c r="J742" s="80" t="s">
        <v>11</v>
      </c>
    </row>
    <row r="743" spans="1:10" ht="25.5" customHeight="1" x14ac:dyDescent="0.25">
      <c r="A743" s="231" t="s">
        <v>82</v>
      </c>
      <c r="B743" s="259" t="s">
        <v>884</v>
      </c>
      <c r="C743" s="231" t="s">
        <v>0</v>
      </c>
      <c r="D743" s="231" t="s">
        <v>885</v>
      </c>
      <c r="E743" s="491" t="s">
        <v>291</v>
      </c>
      <c r="F743" s="491"/>
      <c r="G743" s="258" t="s">
        <v>14</v>
      </c>
      <c r="H743" s="261">
        <v>1</v>
      </c>
      <c r="I743" s="260">
        <v>476.65</v>
      </c>
      <c r="J743" s="260">
        <v>476.65</v>
      </c>
    </row>
    <row r="744" spans="1:10" ht="25.5" customHeight="1" x14ac:dyDescent="0.25">
      <c r="A744" s="229" t="s">
        <v>83</v>
      </c>
      <c r="B744" s="264" t="s">
        <v>594</v>
      </c>
      <c r="C744" s="229" t="s">
        <v>0</v>
      </c>
      <c r="D744" s="229" t="s">
        <v>595</v>
      </c>
      <c r="E744" s="494" t="s">
        <v>88</v>
      </c>
      <c r="F744" s="494"/>
      <c r="G744" s="263" t="s">
        <v>40</v>
      </c>
      <c r="H744" s="266">
        <v>1.4944</v>
      </c>
      <c r="I744" s="265">
        <v>23.12</v>
      </c>
      <c r="J744" s="265">
        <v>34.549999999999997</v>
      </c>
    </row>
    <row r="745" spans="1:10" ht="25.5" customHeight="1" x14ac:dyDescent="0.25">
      <c r="A745" s="229" t="s">
        <v>83</v>
      </c>
      <c r="B745" s="264" t="s">
        <v>86</v>
      </c>
      <c r="C745" s="229" t="s">
        <v>0</v>
      </c>
      <c r="D745" s="229" t="s">
        <v>87</v>
      </c>
      <c r="E745" s="494" t="s">
        <v>88</v>
      </c>
      <c r="F745" s="494"/>
      <c r="G745" s="263" t="s">
        <v>40</v>
      </c>
      <c r="H745" s="266">
        <v>0.98340000000000005</v>
      </c>
      <c r="I745" s="265">
        <v>18.14</v>
      </c>
      <c r="J745" s="265">
        <v>17.829999999999998</v>
      </c>
    </row>
    <row r="746" spans="1:10" ht="25.5" customHeight="1" x14ac:dyDescent="0.25">
      <c r="A746" s="232" t="s">
        <v>94</v>
      </c>
      <c r="B746" s="268" t="s">
        <v>424</v>
      </c>
      <c r="C746" s="232" t="s">
        <v>0</v>
      </c>
      <c r="D746" s="232" t="s">
        <v>425</v>
      </c>
      <c r="E746" s="493" t="s">
        <v>37</v>
      </c>
      <c r="F746" s="493"/>
      <c r="G746" s="267" t="s">
        <v>44</v>
      </c>
      <c r="H746" s="270">
        <v>0.52280000000000004</v>
      </c>
      <c r="I746" s="269">
        <v>30.36</v>
      </c>
      <c r="J746" s="269">
        <v>15.87</v>
      </c>
    </row>
    <row r="747" spans="1:10" ht="25.5" customHeight="1" x14ac:dyDescent="0.25">
      <c r="A747" s="232" t="s">
        <v>94</v>
      </c>
      <c r="B747" s="268" t="s">
        <v>251</v>
      </c>
      <c r="C747" s="232" t="s">
        <v>0</v>
      </c>
      <c r="D747" s="232" t="s">
        <v>252</v>
      </c>
      <c r="E747" s="493" t="s">
        <v>37</v>
      </c>
      <c r="F747" s="493"/>
      <c r="G747" s="267" t="s">
        <v>14</v>
      </c>
      <c r="H747" s="270">
        <v>6</v>
      </c>
      <c r="I747" s="269">
        <v>0.55000000000000004</v>
      </c>
      <c r="J747" s="269">
        <v>3.3</v>
      </c>
    </row>
    <row r="748" spans="1:10" ht="38.25" x14ac:dyDescent="0.25">
      <c r="A748" s="232" t="s">
        <v>94</v>
      </c>
      <c r="B748" s="268" t="s">
        <v>1262</v>
      </c>
      <c r="C748" s="232" t="s">
        <v>0</v>
      </c>
      <c r="D748" s="232" t="s">
        <v>1263</v>
      </c>
      <c r="E748" s="493" t="s">
        <v>37</v>
      </c>
      <c r="F748" s="493"/>
      <c r="G748" s="267" t="s">
        <v>2</v>
      </c>
      <c r="H748" s="270">
        <v>1.0049999999999999</v>
      </c>
      <c r="I748" s="269">
        <v>379.22</v>
      </c>
      <c r="J748" s="269">
        <v>381.11</v>
      </c>
    </row>
    <row r="749" spans="1:10" x14ac:dyDescent="0.25">
      <c r="A749" s="232" t="s">
        <v>94</v>
      </c>
      <c r="B749" s="268" t="s">
        <v>414</v>
      </c>
      <c r="C749" s="232" t="s">
        <v>0</v>
      </c>
      <c r="D749" s="232" t="s">
        <v>415</v>
      </c>
      <c r="E749" s="493" t="s">
        <v>37</v>
      </c>
      <c r="F749" s="493"/>
      <c r="G749" s="267" t="s">
        <v>44</v>
      </c>
      <c r="H749" s="270">
        <v>2.1100000000000001E-2</v>
      </c>
      <c r="I749" s="269">
        <v>64.209999999999994</v>
      </c>
      <c r="J749" s="269">
        <v>1.35</v>
      </c>
    </row>
    <row r="750" spans="1:10" ht="25.5" x14ac:dyDescent="0.25">
      <c r="A750" s="232" t="s">
        <v>94</v>
      </c>
      <c r="B750" s="268" t="s">
        <v>1501</v>
      </c>
      <c r="C750" s="232" t="s">
        <v>0</v>
      </c>
      <c r="D750" s="232" t="s">
        <v>1502</v>
      </c>
      <c r="E750" s="493" t="s">
        <v>37</v>
      </c>
      <c r="F750" s="493"/>
      <c r="G750" s="267" t="s">
        <v>14</v>
      </c>
      <c r="H750" s="270">
        <v>2</v>
      </c>
      <c r="I750" s="269">
        <v>11.32</v>
      </c>
      <c r="J750" s="269">
        <v>22.64</v>
      </c>
    </row>
    <row r="751" spans="1:10" ht="25.5" x14ac:dyDescent="0.25">
      <c r="A751" s="228"/>
      <c r="B751" s="228"/>
      <c r="C751" s="228"/>
      <c r="D751" s="228"/>
      <c r="E751" s="228" t="s">
        <v>89</v>
      </c>
      <c r="F751" s="273">
        <v>21.273909180189872</v>
      </c>
      <c r="G751" s="228" t="s">
        <v>90</v>
      </c>
      <c r="H751" s="273">
        <v>24.22</v>
      </c>
      <c r="I751" s="228" t="s">
        <v>91</v>
      </c>
      <c r="J751" s="273">
        <v>45.49</v>
      </c>
    </row>
    <row r="752" spans="1:10" ht="25.5" customHeight="1" thickBot="1" x14ac:dyDescent="0.3">
      <c r="A752" s="228"/>
      <c r="B752" s="228"/>
      <c r="C752" s="228"/>
      <c r="D752" s="228"/>
      <c r="E752" s="228" t="s">
        <v>92</v>
      </c>
      <c r="F752" s="273">
        <v>107.1</v>
      </c>
      <c r="G752" s="228"/>
      <c r="H752" s="492" t="s">
        <v>93</v>
      </c>
      <c r="I752" s="492"/>
      <c r="J752" s="273">
        <v>583.75</v>
      </c>
    </row>
    <row r="753" spans="1:10" ht="25.5" customHeight="1" thickTop="1" x14ac:dyDescent="0.25">
      <c r="A753" s="262"/>
      <c r="B753" s="262"/>
      <c r="C753" s="262"/>
      <c r="D753" s="262"/>
      <c r="E753" s="262"/>
      <c r="F753" s="262"/>
      <c r="G753" s="262"/>
      <c r="H753" s="262"/>
      <c r="I753" s="262"/>
      <c r="J753" s="262"/>
    </row>
    <row r="754" spans="1:10" ht="25.5" customHeight="1" x14ac:dyDescent="0.25">
      <c r="A754" s="230" t="s">
        <v>541</v>
      </c>
      <c r="B754" s="80" t="s">
        <v>4</v>
      </c>
      <c r="C754" s="230" t="s">
        <v>5</v>
      </c>
      <c r="D754" s="230" t="s">
        <v>6</v>
      </c>
      <c r="E754" s="490" t="s">
        <v>28</v>
      </c>
      <c r="F754" s="490"/>
      <c r="G754" s="257" t="s">
        <v>7</v>
      </c>
      <c r="H754" s="80" t="s">
        <v>8</v>
      </c>
      <c r="I754" s="80" t="s">
        <v>9</v>
      </c>
      <c r="J754" s="80" t="s">
        <v>11</v>
      </c>
    </row>
    <row r="755" spans="1:10" ht="25.5" customHeight="1" x14ac:dyDescent="0.25">
      <c r="A755" s="231" t="s">
        <v>82</v>
      </c>
      <c r="B755" s="259" t="s">
        <v>758</v>
      </c>
      <c r="C755" s="231" t="s">
        <v>0</v>
      </c>
      <c r="D755" s="231" t="s">
        <v>759</v>
      </c>
      <c r="E755" s="491" t="s">
        <v>291</v>
      </c>
      <c r="F755" s="491"/>
      <c r="G755" s="258" t="s">
        <v>14</v>
      </c>
      <c r="H755" s="261">
        <v>1</v>
      </c>
      <c r="I755" s="260">
        <v>17.91</v>
      </c>
      <c r="J755" s="260">
        <v>17.91</v>
      </c>
    </row>
    <row r="756" spans="1:10" ht="25.5" customHeight="1" x14ac:dyDescent="0.25">
      <c r="A756" s="229" t="s">
        <v>83</v>
      </c>
      <c r="B756" s="264" t="s">
        <v>297</v>
      </c>
      <c r="C756" s="229" t="s">
        <v>0</v>
      </c>
      <c r="D756" s="229" t="s">
        <v>298</v>
      </c>
      <c r="E756" s="494" t="s">
        <v>88</v>
      </c>
      <c r="F756" s="494"/>
      <c r="G756" s="263" t="s">
        <v>40</v>
      </c>
      <c r="H756" s="266">
        <v>7.9500000000000001E-2</v>
      </c>
      <c r="I756" s="265">
        <v>18.7</v>
      </c>
      <c r="J756" s="265">
        <v>1.48</v>
      </c>
    </row>
    <row r="757" spans="1:10" ht="25.5" customHeight="1" x14ac:dyDescent="0.25">
      <c r="A757" s="229" t="s">
        <v>83</v>
      </c>
      <c r="B757" s="264" t="s">
        <v>195</v>
      </c>
      <c r="C757" s="229" t="s">
        <v>0</v>
      </c>
      <c r="D757" s="229" t="s">
        <v>196</v>
      </c>
      <c r="E757" s="494" t="s">
        <v>88</v>
      </c>
      <c r="F757" s="494"/>
      <c r="G757" s="263" t="s">
        <v>40</v>
      </c>
      <c r="H757" s="266">
        <v>7.9500000000000001E-2</v>
      </c>
      <c r="I757" s="265">
        <v>22.8</v>
      </c>
      <c r="J757" s="265">
        <v>1.81</v>
      </c>
    </row>
    <row r="758" spans="1:10" ht="25.5" customHeight="1" x14ac:dyDescent="0.25">
      <c r="A758" s="232" t="s">
        <v>94</v>
      </c>
      <c r="B758" s="268" t="s">
        <v>681</v>
      </c>
      <c r="C758" s="232" t="s">
        <v>0</v>
      </c>
      <c r="D758" s="232" t="s">
        <v>682</v>
      </c>
      <c r="E758" s="493" t="s">
        <v>37</v>
      </c>
      <c r="F758" s="493"/>
      <c r="G758" s="267" t="s">
        <v>14</v>
      </c>
      <c r="H758" s="270">
        <v>1</v>
      </c>
      <c r="I758" s="269">
        <v>13.85</v>
      </c>
      <c r="J758" s="269">
        <v>13.85</v>
      </c>
    </row>
    <row r="759" spans="1:10" x14ac:dyDescent="0.25">
      <c r="A759" s="232" t="s">
        <v>94</v>
      </c>
      <c r="B759" s="268" t="s">
        <v>580</v>
      </c>
      <c r="C759" s="232" t="s">
        <v>0</v>
      </c>
      <c r="D759" s="232" t="s">
        <v>581</v>
      </c>
      <c r="E759" s="493" t="s">
        <v>37</v>
      </c>
      <c r="F759" s="493"/>
      <c r="G759" s="267" t="s">
        <v>14</v>
      </c>
      <c r="H759" s="270">
        <v>0.04</v>
      </c>
      <c r="I759" s="269">
        <v>10.51</v>
      </c>
      <c r="J759" s="269">
        <v>0.42</v>
      </c>
    </row>
    <row r="760" spans="1:10" ht="25.5" x14ac:dyDescent="0.25">
      <c r="A760" s="232" t="s">
        <v>94</v>
      </c>
      <c r="B760" s="268" t="s">
        <v>248</v>
      </c>
      <c r="C760" s="232" t="s">
        <v>0</v>
      </c>
      <c r="D760" s="232" t="s">
        <v>249</v>
      </c>
      <c r="E760" s="493" t="s">
        <v>37</v>
      </c>
      <c r="F760" s="493"/>
      <c r="G760" s="267" t="s">
        <v>14</v>
      </c>
      <c r="H760" s="270">
        <v>9.4999999999999998E-3</v>
      </c>
      <c r="I760" s="269">
        <v>36.51</v>
      </c>
      <c r="J760" s="269">
        <v>0.34</v>
      </c>
    </row>
    <row r="761" spans="1:10" x14ac:dyDescent="0.25">
      <c r="A761" s="232" t="s">
        <v>94</v>
      </c>
      <c r="B761" s="268" t="s">
        <v>421</v>
      </c>
      <c r="C761" s="232" t="s">
        <v>0</v>
      </c>
      <c r="D761" s="232" t="s">
        <v>422</v>
      </c>
      <c r="E761" s="493" t="s">
        <v>37</v>
      </c>
      <c r="F761" s="493"/>
      <c r="G761" s="267" t="s">
        <v>14</v>
      </c>
      <c r="H761" s="270">
        <v>8.0000000000000002E-3</v>
      </c>
      <c r="I761" s="269">
        <v>1.3</v>
      </c>
      <c r="J761" s="269">
        <v>0.01</v>
      </c>
    </row>
    <row r="762" spans="1:10" ht="38.25" customHeight="1" x14ac:dyDescent="0.25">
      <c r="A762" s="228"/>
      <c r="B762" s="228"/>
      <c r="C762" s="228"/>
      <c r="D762" s="228"/>
      <c r="E762" s="228" t="s">
        <v>89</v>
      </c>
      <c r="F762" s="273">
        <v>1.3608941682645093</v>
      </c>
      <c r="G762" s="228" t="s">
        <v>90</v>
      </c>
      <c r="H762" s="273">
        <v>1.55</v>
      </c>
      <c r="I762" s="228" t="s">
        <v>91</v>
      </c>
      <c r="J762" s="273">
        <v>2.91</v>
      </c>
    </row>
    <row r="763" spans="1:10" ht="25.5" customHeight="1" thickBot="1" x14ac:dyDescent="0.3">
      <c r="A763" s="228"/>
      <c r="B763" s="228"/>
      <c r="C763" s="228"/>
      <c r="D763" s="228"/>
      <c r="E763" s="228" t="s">
        <v>92</v>
      </c>
      <c r="F763" s="273">
        <v>4.0199999999999996</v>
      </c>
      <c r="G763" s="228"/>
      <c r="H763" s="492" t="s">
        <v>93</v>
      </c>
      <c r="I763" s="492"/>
      <c r="J763" s="273">
        <v>21.93</v>
      </c>
    </row>
    <row r="764" spans="1:10" ht="25.5" customHeight="1" thickTop="1" x14ac:dyDescent="0.25">
      <c r="A764" s="262"/>
      <c r="B764" s="262"/>
      <c r="C764" s="262"/>
      <c r="D764" s="262"/>
      <c r="E764" s="262"/>
      <c r="F764" s="262"/>
      <c r="G764" s="262"/>
      <c r="H764" s="262"/>
      <c r="I764" s="262"/>
      <c r="J764" s="262"/>
    </row>
    <row r="765" spans="1:10" ht="25.5" customHeight="1" x14ac:dyDescent="0.25">
      <c r="A765" s="230" t="s">
        <v>627</v>
      </c>
      <c r="B765" s="80" t="s">
        <v>4</v>
      </c>
      <c r="C765" s="230" t="s">
        <v>5</v>
      </c>
      <c r="D765" s="230" t="s">
        <v>6</v>
      </c>
      <c r="E765" s="490" t="s">
        <v>28</v>
      </c>
      <c r="F765" s="490"/>
      <c r="G765" s="257" t="s">
        <v>7</v>
      </c>
      <c r="H765" s="80" t="s">
        <v>8</v>
      </c>
      <c r="I765" s="80" t="s">
        <v>9</v>
      </c>
      <c r="J765" s="80" t="s">
        <v>11</v>
      </c>
    </row>
    <row r="766" spans="1:10" ht="25.5" customHeight="1" x14ac:dyDescent="0.25">
      <c r="A766" s="231" t="s">
        <v>82</v>
      </c>
      <c r="B766" s="259" t="s">
        <v>886</v>
      </c>
      <c r="C766" s="231" t="s">
        <v>0</v>
      </c>
      <c r="D766" s="231" t="s">
        <v>887</v>
      </c>
      <c r="E766" s="491" t="s">
        <v>291</v>
      </c>
      <c r="F766" s="491"/>
      <c r="G766" s="258" t="s">
        <v>14</v>
      </c>
      <c r="H766" s="261">
        <v>1</v>
      </c>
      <c r="I766" s="260">
        <v>36.479999999999997</v>
      </c>
      <c r="J766" s="260">
        <v>36.479999999999997</v>
      </c>
    </row>
    <row r="767" spans="1:10" ht="25.5" customHeight="1" x14ac:dyDescent="0.25">
      <c r="A767" s="229" t="s">
        <v>83</v>
      </c>
      <c r="B767" s="264" t="s">
        <v>297</v>
      </c>
      <c r="C767" s="229" t="s">
        <v>0</v>
      </c>
      <c r="D767" s="229" t="s">
        <v>298</v>
      </c>
      <c r="E767" s="494" t="s">
        <v>88</v>
      </c>
      <c r="F767" s="494"/>
      <c r="G767" s="263" t="s">
        <v>40</v>
      </c>
      <c r="H767" s="266">
        <v>0.1133</v>
      </c>
      <c r="I767" s="265">
        <v>18.7</v>
      </c>
      <c r="J767" s="265">
        <v>2.11</v>
      </c>
    </row>
    <row r="768" spans="1:10" ht="25.5" customHeight="1" x14ac:dyDescent="0.25">
      <c r="A768" s="229" t="s">
        <v>83</v>
      </c>
      <c r="B768" s="264" t="s">
        <v>195</v>
      </c>
      <c r="C768" s="229" t="s">
        <v>0</v>
      </c>
      <c r="D768" s="229" t="s">
        <v>196</v>
      </c>
      <c r="E768" s="494" t="s">
        <v>88</v>
      </c>
      <c r="F768" s="494"/>
      <c r="G768" s="263" t="s">
        <v>40</v>
      </c>
      <c r="H768" s="266">
        <v>0.1133</v>
      </c>
      <c r="I768" s="265">
        <v>22.8</v>
      </c>
      <c r="J768" s="265">
        <v>2.58</v>
      </c>
    </row>
    <row r="769" spans="1:10" ht="25.5" customHeight="1" x14ac:dyDescent="0.25">
      <c r="A769" s="232" t="s">
        <v>94</v>
      </c>
      <c r="B769" s="268" t="s">
        <v>1386</v>
      </c>
      <c r="C769" s="232" t="s">
        <v>0</v>
      </c>
      <c r="D769" s="232" t="s">
        <v>1387</v>
      </c>
      <c r="E769" s="493" t="s">
        <v>37</v>
      </c>
      <c r="F769" s="493"/>
      <c r="G769" s="267" t="s">
        <v>14</v>
      </c>
      <c r="H769" s="270">
        <v>1</v>
      </c>
      <c r="I769" s="269">
        <v>30.38</v>
      </c>
      <c r="J769" s="269">
        <v>30.38</v>
      </c>
    </row>
    <row r="770" spans="1:10" ht="38.25" customHeight="1" x14ac:dyDescent="0.25">
      <c r="A770" s="232" t="s">
        <v>94</v>
      </c>
      <c r="B770" s="268" t="s">
        <v>580</v>
      </c>
      <c r="C770" s="232" t="s">
        <v>0</v>
      </c>
      <c r="D770" s="232" t="s">
        <v>581</v>
      </c>
      <c r="E770" s="493" t="s">
        <v>37</v>
      </c>
      <c r="F770" s="493"/>
      <c r="G770" s="267" t="s">
        <v>14</v>
      </c>
      <c r="H770" s="270">
        <v>7.1400000000000005E-2</v>
      </c>
      <c r="I770" s="269">
        <v>10.51</v>
      </c>
      <c r="J770" s="269">
        <v>0.75</v>
      </c>
    </row>
    <row r="771" spans="1:10" ht="25.5" customHeight="1" x14ac:dyDescent="0.25">
      <c r="A771" s="232" t="s">
        <v>94</v>
      </c>
      <c r="B771" s="268" t="s">
        <v>248</v>
      </c>
      <c r="C771" s="232" t="s">
        <v>0</v>
      </c>
      <c r="D771" s="232" t="s">
        <v>249</v>
      </c>
      <c r="E771" s="493" t="s">
        <v>37</v>
      </c>
      <c r="F771" s="493"/>
      <c r="G771" s="267" t="s">
        <v>14</v>
      </c>
      <c r="H771" s="270">
        <v>1.7999999999999999E-2</v>
      </c>
      <c r="I771" s="269">
        <v>36.51</v>
      </c>
      <c r="J771" s="269">
        <v>0.65</v>
      </c>
    </row>
    <row r="772" spans="1:10" ht="25.5" customHeight="1" x14ac:dyDescent="0.25">
      <c r="A772" s="232" t="s">
        <v>94</v>
      </c>
      <c r="B772" s="268" t="s">
        <v>421</v>
      </c>
      <c r="C772" s="232" t="s">
        <v>0</v>
      </c>
      <c r="D772" s="232" t="s">
        <v>422</v>
      </c>
      <c r="E772" s="493" t="s">
        <v>37</v>
      </c>
      <c r="F772" s="493"/>
      <c r="G772" s="267" t="s">
        <v>14</v>
      </c>
      <c r="H772" s="270">
        <v>1.14E-2</v>
      </c>
      <c r="I772" s="269">
        <v>1.3</v>
      </c>
      <c r="J772" s="269">
        <v>0.01</v>
      </c>
    </row>
    <row r="773" spans="1:10" ht="25.5" x14ac:dyDescent="0.25">
      <c r="A773" s="228"/>
      <c r="B773" s="228"/>
      <c r="C773" s="228"/>
      <c r="D773" s="228"/>
      <c r="E773" s="228" t="s">
        <v>89</v>
      </c>
      <c r="F773" s="273">
        <v>1.9407940887621007</v>
      </c>
      <c r="G773" s="228" t="s">
        <v>90</v>
      </c>
      <c r="H773" s="273">
        <v>2.21</v>
      </c>
      <c r="I773" s="228" t="s">
        <v>91</v>
      </c>
      <c r="J773" s="273">
        <v>4.1500000000000004</v>
      </c>
    </row>
    <row r="774" spans="1:10" ht="26.25" thickBot="1" x14ac:dyDescent="0.3">
      <c r="A774" s="228"/>
      <c r="B774" s="228"/>
      <c r="C774" s="228"/>
      <c r="D774" s="228"/>
      <c r="E774" s="228" t="s">
        <v>92</v>
      </c>
      <c r="F774" s="273">
        <v>8.19</v>
      </c>
      <c r="G774" s="228"/>
      <c r="H774" s="492" t="s">
        <v>93</v>
      </c>
      <c r="I774" s="492"/>
      <c r="J774" s="273">
        <v>44.67</v>
      </c>
    </row>
    <row r="775" spans="1:10" ht="15.75" thickTop="1" x14ac:dyDescent="0.25">
      <c r="A775" s="262"/>
      <c r="B775" s="262"/>
      <c r="C775" s="262"/>
      <c r="D775" s="262"/>
      <c r="E775" s="262"/>
      <c r="F775" s="262"/>
      <c r="G775" s="262"/>
      <c r="H775" s="262"/>
      <c r="I775" s="262"/>
      <c r="J775" s="262"/>
    </row>
    <row r="776" spans="1:10" x14ac:dyDescent="0.25">
      <c r="A776" s="230" t="s">
        <v>628</v>
      </c>
      <c r="B776" s="80" t="s">
        <v>4</v>
      </c>
      <c r="C776" s="230" t="s">
        <v>5</v>
      </c>
      <c r="D776" s="230" t="s">
        <v>6</v>
      </c>
      <c r="E776" s="490" t="s">
        <v>28</v>
      </c>
      <c r="F776" s="490"/>
      <c r="G776" s="257" t="s">
        <v>7</v>
      </c>
      <c r="H776" s="80" t="s">
        <v>8</v>
      </c>
      <c r="I776" s="80" t="s">
        <v>9</v>
      </c>
      <c r="J776" s="80" t="s">
        <v>11</v>
      </c>
    </row>
    <row r="777" spans="1:10" ht="25.5" customHeight="1" x14ac:dyDescent="0.25">
      <c r="A777" s="231" t="s">
        <v>82</v>
      </c>
      <c r="B777" s="259" t="s">
        <v>888</v>
      </c>
      <c r="C777" s="231" t="s">
        <v>0</v>
      </c>
      <c r="D777" s="231" t="s">
        <v>889</v>
      </c>
      <c r="E777" s="491" t="s">
        <v>291</v>
      </c>
      <c r="F777" s="491"/>
      <c r="G777" s="258" t="s">
        <v>14</v>
      </c>
      <c r="H777" s="261">
        <v>1</v>
      </c>
      <c r="I777" s="260">
        <v>12.22</v>
      </c>
      <c r="J777" s="260">
        <v>12.22</v>
      </c>
    </row>
    <row r="778" spans="1:10" ht="25.5" customHeight="1" x14ac:dyDescent="0.25">
      <c r="A778" s="229" t="s">
        <v>83</v>
      </c>
      <c r="B778" s="264" t="s">
        <v>297</v>
      </c>
      <c r="C778" s="229" t="s">
        <v>0</v>
      </c>
      <c r="D778" s="229" t="s">
        <v>298</v>
      </c>
      <c r="E778" s="494" t="s">
        <v>88</v>
      </c>
      <c r="F778" s="494"/>
      <c r="G778" s="263" t="s">
        <v>40</v>
      </c>
      <c r="H778" s="266">
        <v>7.9500000000000001E-2</v>
      </c>
      <c r="I778" s="265">
        <v>18.7</v>
      </c>
      <c r="J778" s="265">
        <v>1.48</v>
      </c>
    </row>
    <row r="779" spans="1:10" ht="25.5" customHeight="1" x14ac:dyDescent="0.25">
      <c r="A779" s="229" t="s">
        <v>83</v>
      </c>
      <c r="B779" s="264" t="s">
        <v>195</v>
      </c>
      <c r="C779" s="229" t="s">
        <v>0</v>
      </c>
      <c r="D779" s="229" t="s">
        <v>196</v>
      </c>
      <c r="E779" s="494" t="s">
        <v>88</v>
      </c>
      <c r="F779" s="494"/>
      <c r="G779" s="263" t="s">
        <v>40</v>
      </c>
      <c r="H779" s="266">
        <v>7.9500000000000001E-2</v>
      </c>
      <c r="I779" s="265">
        <v>22.8</v>
      </c>
      <c r="J779" s="265">
        <v>1.81</v>
      </c>
    </row>
    <row r="780" spans="1:10" ht="25.5" customHeight="1" x14ac:dyDescent="0.25">
      <c r="A780" s="232" t="s">
        <v>94</v>
      </c>
      <c r="B780" s="268" t="s">
        <v>1537</v>
      </c>
      <c r="C780" s="232" t="s">
        <v>0</v>
      </c>
      <c r="D780" s="232" t="s">
        <v>1538</v>
      </c>
      <c r="E780" s="493" t="s">
        <v>37</v>
      </c>
      <c r="F780" s="493"/>
      <c r="G780" s="267" t="s">
        <v>14</v>
      </c>
      <c r="H780" s="270">
        <v>1</v>
      </c>
      <c r="I780" s="269">
        <v>8.16</v>
      </c>
      <c r="J780" s="269">
        <v>8.16</v>
      </c>
    </row>
    <row r="781" spans="1:10" x14ac:dyDescent="0.25">
      <c r="A781" s="232" t="s">
        <v>94</v>
      </c>
      <c r="B781" s="268" t="s">
        <v>580</v>
      </c>
      <c r="C781" s="232" t="s">
        <v>0</v>
      </c>
      <c r="D781" s="232" t="s">
        <v>581</v>
      </c>
      <c r="E781" s="493" t="s">
        <v>37</v>
      </c>
      <c r="F781" s="493"/>
      <c r="G781" s="267" t="s">
        <v>14</v>
      </c>
      <c r="H781" s="270">
        <v>0.04</v>
      </c>
      <c r="I781" s="269">
        <v>10.51</v>
      </c>
      <c r="J781" s="269">
        <v>0.42</v>
      </c>
    </row>
    <row r="782" spans="1:10" ht="25.5" x14ac:dyDescent="0.25">
      <c r="A782" s="232" t="s">
        <v>94</v>
      </c>
      <c r="B782" s="268" t="s">
        <v>248</v>
      </c>
      <c r="C782" s="232" t="s">
        <v>0</v>
      </c>
      <c r="D782" s="232" t="s">
        <v>249</v>
      </c>
      <c r="E782" s="493" t="s">
        <v>37</v>
      </c>
      <c r="F782" s="493"/>
      <c r="G782" s="267" t="s">
        <v>14</v>
      </c>
      <c r="H782" s="270">
        <v>9.4999999999999998E-3</v>
      </c>
      <c r="I782" s="269">
        <v>36.51</v>
      </c>
      <c r="J782" s="269">
        <v>0.34</v>
      </c>
    </row>
    <row r="783" spans="1:10" x14ac:dyDescent="0.25">
      <c r="A783" s="232" t="s">
        <v>94</v>
      </c>
      <c r="B783" s="268" t="s">
        <v>421</v>
      </c>
      <c r="C783" s="232" t="s">
        <v>0</v>
      </c>
      <c r="D783" s="232" t="s">
        <v>422</v>
      </c>
      <c r="E783" s="493" t="s">
        <v>37</v>
      </c>
      <c r="F783" s="493"/>
      <c r="G783" s="267" t="s">
        <v>14</v>
      </c>
      <c r="H783" s="270">
        <v>8.0000000000000002E-3</v>
      </c>
      <c r="I783" s="269">
        <v>1.3</v>
      </c>
      <c r="J783" s="269">
        <v>0.01</v>
      </c>
    </row>
    <row r="784" spans="1:10" ht="25.5" x14ac:dyDescent="0.25">
      <c r="A784" s="228"/>
      <c r="B784" s="228"/>
      <c r="C784" s="228"/>
      <c r="D784" s="228"/>
      <c r="E784" s="228" t="s">
        <v>89</v>
      </c>
      <c r="F784" s="273">
        <v>1.3608941682645093</v>
      </c>
      <c r="G784" s="228" t="s">
        <v>90</v>
      </c>
      <c r="H784" s="273">
        <v>1.55</v>
      </c>
      <c r="I784" s="228" t="s">
        <v>91</v>
      </c>
      <c r="J784" s="273">
        <v>2.91</v>
      </c>
    </row>
    <row r="785" spans="1:10" ht="26.25" thickBot="1" x14ac:dyDescent="0.3">
      <c r="A785" s="228"/>
      <c r="B785" s="228"/>
      <c r="C785" s="228"/>
      <c r="D785" s="228"/>
      <c r="E785" s="228" t="s">
        <v>92</v>
      </c>
      <c r="F785" s="273">
        <v>2.74</v>
      </c>
      <c r="G785" s="228"/>
      <c r="H785" s="492" t="s">
        <v>93</v>
      </c>
      <c r="I785" s="492"/>
      <c r="J785" s="273">
        <v>14.96</v>
      </c>
    </row>
    <row r="786" spans="1:10" ht="25.5" customHeight="1" thickTop="1" x14ac:dyDescent="0.25">
      <c r="A786" s="262"/>
      <c r="B786" s="262"/>
      <c r="C786" s="262"/>
      <c r="D786" s="262"/>
      <c r="E786" s="262"/>
      <c r="F786" s="262"/>
      <c r="G786" s="262"/>
      <c r="H786" s="262"/>
      <c r="I786" s="262"/>
      <c r="J786" s="262"/>
    </row>
    <row r="787" spans="1:10" ht="25.5" customHeight="1" x14ac:dyDescent="0.25">
      <c r="A787" s="230" t="s">
        <v>629</v>
      </c>
      <c r="B787" s="80" t="s">
        <v>4</v>
      </c>
      <c r="C787" s="230" t="s">
        <v>5</v>
      </c>
      <c r="D787" s="230" t="s">
        <v>6</v>
      </c>
      <c r="E787" s="490" t="s">
        <v>28</v>
      </c>
      <c r="F787" s="490"/>
      <c r="G787" s="257" t="s">
        <v>7</v>
      </c>
      <c r="H787" s="80" t="s">
        <v>8</v>
      </c>
      <c r="I787" s="80" t="s">
        <v>9</v>
      </c>
      <c r="J787" s="80" t="s">
        <v>11</v>
      </c>
    </row>
    <row r="788" spans="1:10" ht="25.5" customHeight="1" x14ac:dyDescent="0.25">
      <c r="A788" s="231" t="s">
        <v>82</v>
      </c>
      <c r="B788" s="259" t="s">
        <v>890</v>
      </c>
      <c r="C788" s="231" t="s">
        <v>0</v>
      </c>
      <c r="D788" s="231" t="s">
        <v>891</v>
      </c>
      <c r="E788" s="491" t="s">
        <v>291</v>
      </c>
      <c r="F788" s="491"/>
      <c r="G788" s="258" t="s">
        <v>14</v>
      </c>
      <c r="H788" s="261">
        <v>1</v>
      </c>
      <c r="I788" s="260">
        <v>68.900000000000006</v>
      </c>
      <c r="J788" s="260">
        <v>68.900000000000006</v>
      </c>
    </row>
    <row r="789" spans="1:10" ht="38.25" customHeight="1" x14ac:dyDescent="0.25">
      <c r="A789" s="229" t="s">
        <v>83</v>
      </c>
      <c r="B789" s="264" t="s">
        <v>297</v>
      </c>
      <c r="C789" s="229" t="s">
        <v>0</v>
      </c>
      <c r="D789" s="229" t="s">
        <v>298</v>
      </c>
      <c r="E789" s="494" t="s">
        <v>88</v>
      </c>
      <c r="F789" s="494"/>
      <c r="G789" s="263" t="s">
        <v>40</v>
      </c>
      <c r="H789" s="266">
        <v>0.25950000000000001</v>
      </c>
      <c r="I789" s="265">
        <v>18.7</v>
      </c>
      <c r="J789" s="265">
        <v>4.8499999999999996</v>
      </c>
    </row>
    <row r="790" spans="1:10" ht="38.25" customHeight="1" x14ac:dyDescent="0.25">
      <c r="A790" s="229" t="s">
        <v>83</v>
      </c>
      <c r="B790" s="264" t="s">
        <v>195</v>
      </c>
      <c r="C790" s="229" t="s">
        <v>0</v>
      </c>
      <c r="D790" s="229" t="s">
        <v>196</v>
      </c>
      <c r="E790" s="494" t="s">
        <v>88</v>
      </c>
      <c r="F790" s="494"/>
      <c r="G790" s="263" t="s">
        <v>40</v>
      </c>
      <c r="H790" s="266">
        <v>0.25950000000000001</v>
      </c>
      <c r="I790" s="265">
        <v>22.8</v>
      </c>
      <c r="J790" s="265">
        <v>5.91</v>
      </c>
    </row>
    <row r="791" spans="1:10" ht="38.25" customHeight="1" x14ac:dyDescent="0.25">
      <c r="A791" s="232" t="s">
        <v>94</v>
      </c>
      <c r="B791" s="268" t="s">
        <v>584</v>
      </c>
      <c r="C791" s="232" t="s">
        <v>0</v>
      </c>
      <c r="D791" s="232" t="s">
        <v>585</v>
      </c>
      <c r="E791" s="493" t="s">
        <v>37</v>
      </c>
      <c r="F791" s="493"/>
      <c r="G791" s="267" t="s">
        <v>14</v>
      </c>
      <c r="H791" s="270">
        <v>1.32E-2</v>
      </c>
      <c r="I791" s="269">
        <v>6.68</v>
      </c>
      <c r="J791" s="269">
        <v>0.08</v>
      </c>
    </row>
    <row r="792" spans="1:10" ht="38.25" customHeight="1" x14ac:dyDescent="0.25">
      <c r="A792" s="232" t="s">
        <v>94</v>
      </c>
      <c r="B792" s="268" t="s">
        <v>1409</v>
      </c>
      <c r="C792" s="232" t="s">
        <v>0</v>
      </c>
      <c r="D792" s="232" t="s">
        <v>1410</v>
      </c>
      <c r="E792" s="493" t="s">
        <v>37</v>
      </c>
      <c r="F792" s="493"/>
      <c r="G792" s="267" t="s">
        <v>14</v>
      </c>
      <c r="H792" s="270">
        <v>1</v>
      </c>
      <c r="I792" s="269">
        <v>58.06</v>
      </c>
      <c r="J792" s="269">
        <v>58.06</v>
      </c>
    </row>
    <row r="793" spans="1:10" ht="38.25" customHeight="1" x14ac:dyDescent="0.25">
      <c r="A793" s="228"/>
      <c r="B793" s="228"/>
      <c r="C793" s="228"/>
      <c r="D793" s="228"/>
      <c r="E793" s="228" t="s">
        <v>89</v>
      </c>
      <c r="F793" s="273">
        <v>4.4474582612355613</v>
      </c>
      <c r="G793" s="228" t="s">
        <v>90</v>
      </c>
      <c r="H793" s="273">
        <v>5.0599999999999996</v>
      </c>
      <c r="I793" s="228" t="s">
        <v>91</v>
      </c>
      <c r="J793" s="273">
        <v>9.51</v>
      </c>
    </row>
    <row r="794" spans="1:10" ht="38.25" customHeight="1" thickBot="1" x14ac:dyDescent="0.3">
      <c r="A794" s="228"/>
      <c r="B794" s="228"/>
      <c r="C794" s="228"/>
      <c r="D794" s="228"/>
      <c r="E794" s="228" t="s">
        <v>92</v>
      </c>
      <c r="F794" s="273">
        <v>15.48</v>
      </c>
      <c r="G794" s="228"/>
      <c r="H794" s="492" t="s">
        <v>93</v>
      </c>
      <c r="I794" s="492"/>
      <c r="J794" s="273">
        <v>84.38</v>
      </c>
    </row>
    <row r="795" spans="1:10" ht="25.5" customHeight="1" thickTop="1" x14ac:dyDescent="0.25">
      <c r="A795" s="262"/>
      <c r="B795" s="262"/>
      <c r="C795" s="262"/>
      <c r="D795" s="262"/>
      <c r="E795" s="262"/>
      <c r="F795" s="262"/>
      <c r="G795" s="262"/>
      <c r="H795" s="262"/>
      <c r="I795" s="262"/>
      <c r="J795" s="262"/>
    </row>
    <row r="796" spans="1:10" ht="25.5" customHeight="1" x14ac:dyDescent="0.25">
      <c r="A796" s="230" t="s">
        <v>630</v>
      </c>
      <c r="B796" s="80" t="s">
        <v>4</v>
      </c>
      <c r="C796" s="230" t="s">
        <v>5</v>
      </c>
      <c r="D796" s="230" t="s">
        <v>6</v>
      </c>
      <c r="E796" s="490" t="s">
        <v>28</v>
      </c>
      <c r="F796" s="490"/>
      <c r="G796" s="257" t="s">
        <v>7</v>
      </c>
      <c r="H796" s="80" t="s">
        <v>8</v>
      </c>
      <c r="I796" s="80" t="s">
        <v>9</v>
      </c>
      <c r="J796" s="80" t="s">
        <v>11</v>
      </c>
    </row>
    <row r="797" spans="1:10" ht="25.5" customHeight="1" x14ac:dyDescent="0.25">
      <c r="A797" s="231" t="s">
        <v>82</v>
      </c>
      <c r="B797" s="259" t="s">
        <v>892</v>
      </c>
      <c r="C797" s="231" t="s">
        <v>0</v>
      </c>
      <c r="D797" s="231" t="s">
        <v>893</v>
      </c>
      <c r="E797" s="491" t="s">
        <v>291</v>
      </c>
      <c r="F797" s="491"/>
      <c r="G797" s="258" t="s">
        <v>13</v>
      </c>
      <c r="H797" s="261">
        <v>1</v>
      </c>
      <c r="I797" s="260">
        <v>10.4</v>
      </c>
      <c r="J797" s="260">
        <v>10.4</v>
      </c>
    </row>
    <row r="798" spans="1:10" ht="25.5" customHeight="1" x14ac:dyDescent="0.25">
      <c r="A798" s="229" t="s">
        <v>83</v>
      </c>
      <c r="B798" s="264" t="s">
        <v>297</v>
      </c>
      <c r="C798" s="229" t="s">
        <v>0</v>
      </c>
      <c r="D798" s="229" t="s">
        <v>298</v>
      </c>
      <c r="E798" s="494" t="s">
        <v>88</v>
      </c>
      <c r="F798" s="494"/>
      <c r="G798" s="263" t="s">
        <v>40</v>
      </c>
      <c r="H798" s="266">
        <v>3.4099999999999998E-2</v>
      </c>
      <c r="I798" s="265">
        <v>18.7</v>
      </c>
      <c r="J798" s="265">
        <v>0.63</v>
      </c>
    </row>
    <row r="799" spans="1:10" ht="25.5" customHeight="1" x14ac:dyDescent="0.25">
      <c r="A799" s="229" t="s">
        <v>83</v>
      </c>
      <c r="B799" s="264" t="s">
        <v>195</v>
      </c>
      <c r="C799" s="229" t="s">
        <v>0</v>
      </c>
      <c r="D799" s="229" t="s">
        <v>196</v>
      </c>
      <c r="E799" s="494" t="s">
        <v>88</v>
      </c>
      <c r="F799" s="494"/>
      <c r="G799" s="263" t="s">
        <v>40</v>
      </c>
      <c r="H799" s="266">
        <v>3.4099999999999998E-2</v>
      </c>
      <c r="I799" s="265">
        <v>22.8</v>
      </c>
      <c r="J799" s="265">
        <v>0.77</v>
      </c>
    </row>
    <row r="800" spans="1:10" ht="25.5" customHeight="1" x14ac:dyDescent="0.25">
      <c r="A800" s="232" t="s">
        <v>94</v>
      </c>
      <c r="B800" s="268" t="s">
        <v>1254</v>
      </c>
      <c r="C800" s="232" t="s">
        <v>0</v>
      </c>
      <c r="D800" s="232" t="s">
        <v>1255</v>
      </c>
      <c r="E800" s="493" t="s">
        <v>37</v>
      </c>
      <c r="F800" s="493"/>
      <c r="G800" s="267" t="s">
        <v>13</v>
      </c>
      <c r="H800" s="270">
        <v>1.0492999999999999</v>
      </c>
      <c r="I800" s="269">
        <v>8.57</v>
      </c>
      <c r="J800" s="269">
        <v>8.99</v>
      </c>
    </row>
    <row r="801" spans="1:10" ht="25.5" customHeight="1" x14ac:dyDescent="0.25">
      <c r="A801" s="232" t="s">
        <v>94</v>
      </c>
      <c r="B801" s="268" t="s">
        <v>421</v>
      </c>
      <c r="C801" s="232" t="s">
        <v>0</v>
      </c>
      <c r="D801" s="232" t="s">
        <v>422</v>
      </c>
      <c r="E801" s="493" t="s">
        <v>37</v>
      </c>
      <c r="F801" s="493"/>
      <c r="G801" s="267" t="s">
        <v>14</v>
      </c>
      <c r="H801" s="270">
        <v>8.0000000000000002E-3</v>
      </c>
      <c r="I801" s="269">
        <v>1.3</v>
      </c>
      <c r="J801" s="269">
        <v>0.01</v>
      </c>
    </row>
    <row r="802" spans="1:10" ht="51" customHeight="1" x14ac:dyDescent="0.25">
      <c r="A802" s="228"/>
      <c r="B802" s="228"/>
      <c r="C802" s="228"/>
      <c r="D802" s="228"/>
      <c r="E802" s="228" t="s">
        <v>89</v>
      </c>
      <c r="F802" s="273">
        <v>0.57989992049759154</v>
      </c>
      <c r="G802" s="228" t="s">
        <v>90</v>
      </c>
      <c r="H802" s="273">
        <v>0.66</v>
      </c>
      <c r="I802" s="228" t="s">
        <v>91</v>
      </c>
      <c r="J802" s="273">
        <v>1.24</v>
      </c>
    </row>
    <row r="803" spans="1:10" ht="25.5" customHeight="1" thickBot="1" x14ac:dyDescent="0.3">
      <c r="A803" s="228"/>
      <c r="B803" s="228"/>
      <c r="C803" s="228"/>
      <c r="D803" s="228"/>
      <c r="E803" s="228" t="s">
        <v>92</v>
      </c>
      <c r="F803" s="273">
        <v>2.33</v>
      </c>
      <c r="G803" s="228"/>
      <c r="H803" s="492" t="s">
        <v>93</v>
      </c>
      <c r="I803" s="492"/>
      <c r="J803" s="273">
        <v>12.73</v>
      </c>
    </row>
    <row r="804" spans="1:10" ht="25.5" customHeight="1" thickTop="1" x14ac:dyDescent="0.25">
      <c r="A804" s="262"/>
      <c r="B804" s="262"/>
      <c r="C804" s="262"/>
      <c r="D804" s="262"/>
      <c r="E804" s="262"/>
      <c r="F804" s="262"/>
      <c r="G804" s="262"/>
      <c r="H804" s="262"/>
      <c r="I804" s="262"/>
      <c r="J804" s="262"/>
    </row>
    <row r="805" spans="1:10" x14ac:dyDescent="0.25">
      <c r="A805" s="230" t="s">
        <v>631</v>
      </c>
      <c r="B805" s="80" t="s">
        <v>4</v>
      </c>
      <c r="C805" s="230" t="s">
        <v>5</v>
      </c>
      <c r="D805" s="230" t="s">
        <v>6</v>
      </c>
      <c r="E805" s="490" t="s">
        <v>28</v>
      </c>
      <c r="F805" s="490"/>
      <c r="G805" s="257" t="s">
        <v>7</v>
      </c>
      <c r="H805" s="80" t="s">
        <v>8</v>
      </c>
      <c r="I805" s="80" t="s">
        <v>9</v>
      </c>
      <c r="J805" s="80" t="s">
        <v>11</v>
      </c>
    </row>
    <row r="806" spans="1:10" ht="25.5" customHeight="1" x14ac:dyDescent="0.25">
      <c r="A806" s="231" t="s">
        <v>82</v>
      </c>
      <c r="B806" s="259" t="s">
        <v>437</v>
      </c>
      <c r="C806" s="231" t="s">
        <v>0</v>
      </c>
      <c r="D806" s="231" t="s">
        <v>438</v>
      </c>
      <c r="E806" s="491" t="s">
        <v>291</v>
      </c>
      <c r="F806" s="491"/>
      <c r="G806" s="258" t="s">
        <v>13</v>
      </c>
      <c r="H806" s="261">
        <v>1</v>
      </c>
      <c r="I806" s="260">
        <v>18.28</v>
      </c>
      <c r="J806" s="260">
        <v>18.28</v>
      </c>
    </row>
    <row r="807" spans="1:10" ht="25.5" customHeight="1" x14ac:dyDescent="0.25">
      <c r="A807" s="229" t="s">
        <v>83</v>
      </c>
      <c r="B807" s="264" t="s">
        <v>297</v>
      </c>
      <c r="C807" s="229" t="s">
        <v>0</v>
      </c>
      <c r="D807" s="229" t="s">
        <v>298</v>
      </c>
      <c r="E807" s="494" t="s">
        <v>88</v>
      </c>
      <c r="F807" s="494"/>
      <c r="G807" s="263" t="s">
        <v>40</v>
      </c>
      <c r="H807" s="266">
        <v>0.38</v>
      </c>
      <c r="I807" s="265">
        <v>18.7</v>
      </c>
      <c r="J807" s="265">
        <v>7.1</v>
      </c>
    </row>
    <row r="808" spans="1:10" ht="25.5" customHeight="1" x14ac:dyDescent="0.25">
      <c r="A808" s="229" t="s">
        <v>83</v>
      </c>
      <c r="B808" s="264" t="s">
        <v>195</v>
      </c>
      <c r="C808" s="229" t="s">
        <v>0</v>
      </c>
      <c r="D808" s="229" t="s">
        <v>196</v>
      </c>
      <c r="E808" s="494" t="s">
        <v>88</v>
      </c>
      <c r="F808" s="494"/>
      <c r="G808" s="263" t="s">
        <v>40</v>
      </c>
      <c r="H808" s="266">
        <v>0.38</v>
      </c>
      <c r="I808" s="265">
        <v>22.8</v>
      </c>
      <c r="J808" s="265">
        <v>8.66</v>
      </c>
    </row>
    <row r="809" spans="1:10" ht="25.5" customHeight="1" x14ac:dyDescent="0.25">
      <c r="A809" s="232" t="s">
        <v>94</v>
      </c>
      <c r="B809" s="268" t="s">
        <v>250</v>
      </c>
      <c r="C809" s="232" t="s">
        <v>0</v>
      </c>
      <c r="D809" s="232" t="s">
        <v>675</v>
      </c>
      <c r="E809" s="493" t="s">
        <v>37</v>
      </c>
      <c r="F809" s="493"/>
      <c r="G809" s="267" t="s">
        <v>13</v>
      </c>
      <c r="H809" s="270">
        <v>1.0492999999999999</v>
      </c>
      <c r="I809" s="269">
        <v>2.2999999999999998</v>
      </c>
      <c r="J809" s="269">
        <v>2.41</v>
      </c>
    </row>
    <row r="810" spans="1:10" ht="25.5" customHeight="1" x14ac:dyDescent="0.25">
      <c r="A810" s="232" t="s">
        <v>94</v>
      </c>
      <c r="B810" s="268" t="s">
        <v>421</v>
      </c>
      <c r="C810" s="232" t="s">
        <v>0</v>
      </c>
      <c r="D810" s="232" t="s">
        <v>422</v>
      </c>
      <c r="E810" s="493" t="s">
        <v>37</v>
      </c>
      <c r="F810" s="493"/>
      <c r="G810" s="267" t="s">
        <v>14</v>
      </c>
      <c r="H810" s="270">
        <v>8.8599999999999998E-2</v>
      </c>
      <c r="I810" s="269">
        <v>1.3</v>
      </c>
      <c r="J810" s="269">
        <v>0.11</v>
      </c>
    </row>
    <row r="811" spans="1:10" ht="25.5" customHeight="1" x14ac:dyDescent="0.25">
      <c r="A811" s="228"/>
      <c r="B811" s="228"/>
      <c r="C811" s="228"/>
      <c r="D811" s="228"/>
      <c r="E811" s="228" t="s">
        <v>89</v>
      </c>
      <c r="F811" s="273">
        <v>6.51452088107375</v>
      </c>
      <c r="G811" s="228" t="s">
        <v>90</v>
      </c>
      <c r="H811" s="273">
        <v>7.42</v>
      </c>
      <c r="I811" s="228" t="s">
        <v>91</v>
      </c>
      <c r="J811" s="273">
        <v>13.93</v>
      </c>
    </row>
    <row r="812" spans="1:10" ht="25.5" customHeight="1" thickBot="1" x14ac:dyDescent="0.3">
      <c r="A812" s="228"/>
      <c r="B812" s="228"/>
      <c r="C812" s="228"/>
      <c r="D812" s="228"/>
      <c r="E812" s="228" t="s">
        <v>92</v>
      </c>
      <c r="F812" s="273">
        <v>4.0999999999999996</v>
      </c>
      <c r="G812" s="228"/>
      <c r="H812" s="492" t="s">
        <v>93</v>
      </c>
      <c r="I812" s="492"/>
      <c r="J812" s="273">
        <v>22.38</v>
      </c>
    </row>
    <row r="813" spans="1:10" ht="15.75" thickTop="1" x14ac:dyDescent="0.25">
      <c r="A813" s="262"/>
      <c r="B813" s="262"/>
      <c r="C813" s="262"/>
      <c r="D813" s="262"/>
      <c r="E813" s="262"/>
      <c r="F813" s="262"/>
      <c r="G813" s="262"/>
      <c r="H813" s="262"/>
      <c r="I813" s="262"/>
      <c r="J813" s="262"/>
    </row>
    <row r="814" spans="1:10" x14ac:dyDescent="0.25">
      <c r="A814" s="230" t="s">
        <v>632</v>
      </c>
      <c r="B814" s="80" t="s">
        <v>4</v>
      </c>
      <c r="C814" s="230" t="s">
        <v>5</v>
      </c>
      <c r="D814" s="230" t="s">
        <v>6</v>
      </c>
      <c r="E814" s="490" t="s">
        <v>28</v>
      </c>
      <c r="F814" s="490"/>
      <c r="G814" s="257" t="s">
        <v>7</v>
      </c>
      <c r="H814" s="80" t="s">
        <v>8</v>
      </c>
      <c r="I814" s="80" t="s">
        <v>9</v>
      </c>
      <c r="J814" s="80" t="s">
        <v>11</v>
      </c>
    </row>
    <row r="815" spans="1:10" ht="25.5" customHeight="1" x14ac:dyDescent="0.25">
      <c r="A815" s="231" t="s">
        <v>82</v>
      </c>
      <c r="B815" s="259" t="s">
        <v>1677</v>
      </c>
      <c r="C815" s="231" t="s">
        <v>0</v>
      </c>
      <c r="D815" s="231" t="s">
        <v>1678</v>
      </c>
      <c r="E815" s="491" t="s">
        <v>291</v>
      </c>
      <c r="F815" s="491"/>
      <c r="G815" s="258" t="s">
        <v>13</v>
      </c>
      <c r="H815" s="261">
        <v>1</v>
      </c>
      <c r="I815" s="260">
        <v>24.13</v>
      </c>
      <c r="J815" s="260">
        <v>24.13</v>
      </c>
    </row>
    <row r="816" spans="1:10" ht="25.5" customHeight="1" x14ac:dyDescent="0.25">
      <c r="A816" s="229" t="s">
        <v>83</v>
      </c>
      <c r="B816" s="264" t="s">
        <v>297</v>
      </c>
      <c r="C816" s="229" t="s">
        <v>0</v>
      </c>
      <c r="D816" s="229" t="s">
        <v>298</v>
      </c>
      <c r="E816" s="494" t="s">
        <v>88</v>
      </c>
      <c r="F816" s="494"/>
      <c r="G816" s="263" t="s">
        <v>40</v>
      </c>
      <c r="H816" s="266">
        <v>0.45300000000000001</v>
      </c>
      <c r="I816" s="265">
        <v>18.7</v>
      </c>
      <c r="J816" s="265">
        <v>8.4700000000000006</v>
      </c>
    </row>
    <row r="817" spans="1:10" ht="25.5" customHeight="1" x14ac:dyDescent="0.25">
      <c r="A817" s="229" t="s">
        <v>83</v>
      </c>
      <c r="B817" s="264" t="s">
        <v>195</v>
      </c>
      <c r="C817" s="229" t="s">
        <v>0</v>
      </c>
      <c r="D817" s="229" t="s">
        <v>196</v>
      </c>
      <c r="E817" s="494" t="s">
        <v>88</v>
      </c>
      <c r="F817" s="494"/>
      <c r="G817" s="263" t="s">
        <v>40</v>
      </c>
      <c r="H817" s="266">
        <v>0.45300000000000001</v>
      </c>
      <c r="I817" s="265">
        <v>22.8</v>
      </c>
      <c r="J817" s="265">
        <v>10.32</v>
      </c>
    </row>
    <row r="818" spans="1:10" ht="38.25" customHeight="1" x14ac:dyDescent="0.25">
      <c r="A818" s="232" t="s">
        <v>94</v>
      </c>
      <c r="B818" s="268" t="s">
        <v>1513</v>
      </c>
      <c r="C818" s="232" t="s">
        <v>0</v>
      </c>
      <c r="D818" s="232" t="s">
        <v>1514</v>
      </c>
      <c r="E818" s="493" t="s">
        <v>37</v>
      </c>
      <c r="F818" s="493"/>
      <c r="G818" s="267" t="s">
        <v>13</v>
      </c>
      <c r="H818" s="270">
        <v>1.0492999999999999</v>
      </c>
      <c r="I818" s="269">
        <v>4.97</v>
      </c>
      <c r="J818" s="269">
        <v>5.21</v>
      </c>
    </row>
    <row r="819" spans="1:10" ht="25.5" customHeight="1" x14ac:dyDescent="0.25">
      <c r="A819" s="232" t="s">
        <v>94</v>
      </c>
      <c r="B819" s="268" t="s">
        <v>421</v>
      </c>
      <c r="C819" s="232" t="s">
        <v>0</v>
      </c>
      <c r="D819" s="232" t="s">
        <v>422</v>
      </c>
      <c r="E819" s="493" t="s">
        <v>37</v>
      </c>
      <c r="F819" s="493"/>
      <c r="G819" s="267" t="s">
        <v>14</v>
      </c>
      <c r="H819" s="270">
        <v>0.1056</v>
      </c>
      <c r="I819" s="269">
        <v>1.3</v>
      </c>
      <c r="J819" s="269">
        <v>0.13</v>
      </c>
    </row>
    <row r="820" spans="1:10" ht="25.5" customHeight="1" x14ac:dyDescent="0.25">
      <c r="A820" s="228"/>
      <c r="B820" s="228"/>
      <c r="C820" s="228"/>
      <c r="D820" s="228"/>
      <c r="E820" s="228" t="s">
        <v>89</v>
      </c>
      <c r="F820" s="273">
        <v>7.7631763550484028</v>
      </c>
      <c r="G820" s="228" t="s">
        <v>90</v>
      </c>
      <c r="H820" s="273">
        <v>8.84</v>
      </c>
      <c r="I820" s="228" t="s">
        <v>91</v>
      </c>
      <c r="J820" s="273">
        <v>16.600000000000001</v>
      </c>
    </row>
    <row r="821" spans="1:10" ht="25.5" customHeight="1" thickBot="1" x14ac:dyDescent="0.3">
      <c r="A821" s="228"/>
      <c r="B821" s="228"/>
      <c r="C821" s="228"/>
      <c r="D821" s="228"/>
      <c r="E821" s="228" t="s">
        <v>92</v>
      </c>
      <c r="F821" s="273">
        <v>5.42</v>
      </c>
      <c r="G821" s="228"/>
      <c r="H821" s="492" t="s">
        <v>93</v>
      </c>
      <c r="I821" s="492"/>
      <c r="J821" s="273">
        <v>29.55</v>
      </c>
    </row>
    <row r="822" spans="1:10" ht="15.75" thickTop="1" x14ac:dyDescent="0.25">
      <c r="A822" s="262"/>
      <c r="B822" s="262"/>
      <c r="C822" s="262"/>
      <c r="D822" s="262"/>
      <c r="E822" s="262"/>
      <c r="F822" s="262"/>
      <c r="G822" s="262"/>
      <c r="H822" s="262"/>
      <c r="I822" s="262"/>
      <c r="J822" s="262"/>
    </row>
    <row r="823" spans="1:10" x14ac:dyDescent="0.25">
      <c r="A823" s="230" t="s">
        <v>894</v>
      </c>
      <c r="B823" s="80" t="s">
        <v>4</v>
      </c>
      <c r="C823" s="230" t="s">
        <v>5</v>
      </c>
      <c r="D823" s="230" t="s">
        <v>6</v>
      </c>
      <c r="E823" s="490" t="s">
        <v>28</v>
      </c>
      <c r="F823" s="490"/>
      <c r="G823" s="257" t="s">
        <v>7</v>
      </c>
      <c r="H823" s="80" t="s">
        <v>8</v>
      </c>
      <c r="I823" s="80" t="s">
        <v>9</v>
      </c>
      <c r="J823" s="80" t="s">
        <v>11</v>
      </c>
    </row>
    <row r="824" spans="1:10" ht="38.25" customHeight="1" x14ac:dyDescent="0.25">
      <c r="A824" s="231" t="s">
        <v>82</v>
      </c>
      <c r="B824" s="259" t="s">
        <v>895</v>
      </c>
      <c r="C824" s="231" t="s">
        <v>0</v>
      </c>
      <c r="D824" s="231" t="s">
        <v>896</v>
      </c>
      <c r="E824" s="491" t="s">
        <v>291</v>
      </c>
      <c r="F824" s="491"/>
      <c r="G824" s="258" t="s">
        <v>13</v>
      </c>
      <c r="H824" s="261">
        <v>1</v>
      </c>
      <c r="I824" s="260">
        <v>15.28</v>
      </c>
      <c r="J824" s="260">
        <v>15.28</v>
      </c>
    </row>
    <row r="825" spans="1:10" ht="25.5" customHeight="1" x14ac:dyDescent="0.25">
      <c r="A825" s="229" t="s">
        <v>83</v>
      </c>
      <c r="B825" s="264" t="s">
        <v>297</v>
      </c>
      <c r="C825" s="229" t="s">
        <v>0</v>
      </c>
      <c r="D825" s="229" t="s">
        <v>298</v>
      </c>
      <c r="E825" s="494" t="s">
        <v>88</v>
      </c>
      <c r="F825" s="494"/>
      <c r="G825" s="263" t="s">
        <v>40</v>
      </c>
      <c r="H825" s="266">
        <v>0.29299999999999998</v>
      </c>
      <c r="I825" s="265">
        <v>18.7</v>
      </c>
      <c r="J825" s="265">
        <v>5.47</v>
      </c>
    </row>
    <row r="826" spans="1:10" ht="25.5" customHeight="1" x14ac:dyDescent="0.25">
      <c r="A826" s="229" t="s">
        <v>83</v>
      </c>
      <c r="B826" s="264" t="s">
        <v>195</v>
      </c>
      <c r="C826" s="229" t="s">
        <v>0</v>
      </c>
      <c r="D826" s="229" t="s">
        <v>196</v>
      </c>
      <c r="E826" s="494" t="s">
        <v>88</v>
      </c>
      <c r="F826" s="494"/>
      <c r="G826" s="263" t="s">
        <v>40</v>
      </c>
      <c r="H826" s="266">
        <v>0.29299999999999998</v>
      </c>
      <c r="I826" s="265">
        <v>22.8</v>
      </c>
      <c r="J826" s="265">
        <v>6.68</v>
      </c>
    </row>
    <row r="827" spans="1:10" ht="38.25" customHeight="1" x14ac:dyDescent="0.25">
      <c r="A827" s="232" t="s">
        <v>94</v>
      </c>
      <c r="B827" s="268" t="s">
        <v>1562</v>
      </c>
      <c r="C827" s="232" t="s">
        <v>0</v>
      </c>
      <c r="D827" s="232" t="s">
        <v>1563</v>
      </c>
      <c r="E827" s="493" t="s">
        <v>37</v>
      </c>
      <c r="F827" s="493"/>
      <c r="G827" s="267" t="s">
        <v>13</v>
      </c>
      <c r="H827" s="270">
        <v>1.0548999999999999</v>
      </c>
      <c r="I827" s="269">
        <v>2.95</v>
      </c>
      <c r="J827" s="269">
        <v>3.11</v>
      </c>
    </row>
    <row r="828" spans="1:10" ht="25.5" customHeight="1" x14ac:dyDescent="0.25">
      <c r="A828" s="232" t="s">
        <v>94</v>
      </c>
      <c r="B828" s="268" t="s">
        <v>421</v>
      </c>
      <c r="C828" s="232" t="s">
        <v>0</v>
      </c>
      <c r="D828" s="232" t="s">
        <v>422</v>
      </c>
      <c r="E828" s="493" t="s">
        <v>37</v>
      </c>
      <c r="F828" s="493"/>
      <c r="G828" s="267" t="s">
        <v>14</v>
      </c>
      <c r="H828" s="270">
        <v>1.6299999999999999E-2</v>
      </c>
      <c r="I828" s="269">
        <v>1.3</v>
      </c>
      <c r="J828" s="269">
        <v>0.02</v>
      </c>
    </row>
    <row r="829" spans="1:10" ht="25.5" customHeight="1" x14ac:dyDescent="0.25">
      <c r="A829" s="228"/>
      <c r="B829" s="228"/>
      <c r="C829" s="228"/>
      <c r="D829" s="228"/>
      <c r="E829" s="228" t="s">
        <v>89</v>
      </c>
      <c r="F829" s="273">
        <v>5.0226815694710751</v>
      </c>
      <c r="G829" s="228" t="s">
        <v>90</v>
      </c>
      <c r="H829" s="273">
        <v>5.72</v>
      </c>
      <c r="I829" s="228" t="s">
        <v>91</v>
      </c>
      <c r="J829" s="273">
        <v>10.74</v>
      </c>
    </row>
    <row r="830" spans="1:10" ht="25.5" customHeight="1" thickBot="1" x14ac:dyDescent="0.3">
      <c r="A830" s="228"/>
      <c r="B830" s="228"/>
      <c r="C830" s="228"/>
      <c r="D830" s="228"/>
      <c r="E830" s="228" t="s">
        <v>92</v>
      </c>
      <c r="F830" s="273">
        <v>3.43</v>
      </c>
      <c r="G830" s="228"/>
      <c r="H830" s="492" t="s">
        <v>93</v>
      </c>
      <c r="I830" s="492"/>
      <c r="J830" s="273">
        <v>18.71</v>
      </c>
    </row>
    <row r="831" spans="1:10" ht="15.75" thickTop="1" x14ac:dyDescent="0.25">
      <c r="A831" s="262"/>
      <c r="B831" s="262"/>
      <c r="C831" s="262"/>
      <c r="D831" s="262"/>
      <c r="E831" s="262"/>
      <c r="F831" s="262"/>
      <c r="G831" s="262"/>
      <c r="H831" s="262"/>
      <c r="I831" s="262"/>
      <c r="J831" s="262"/>
    </row>
    <row r="832" spans="1:10" x14ac:dyDescent="0.25">
      <c r="A832" s="230" t="s">
        <v>897</v>
      </c>
      <c r="B832" s="80" t="s">
        <v>4</v>
      </c>
      <c r="C832" s="230" t="s">
        <v>5</v>
      </c>
      <c r="D832" s="230" t="s">
        <v>6</v>
      </c>
      <c r="E832" s="490" t="s">
        <v>28</v>
      </c>
      <c r="F832" s="490"/>
      <c r="G832" s="257" t="s">
        <v>7</v>
      </c>
      <c r="H832" s="80" t="s">
        <v>8</v>
      </c>
      <c r="I832" s="80" t="s">
        <v>9</v>
      </c>
      <c r="J832" s="80" t="s">
        <v>11</v>
      </c>
    </row>
    <row r="833" spans="1:10" ht="38.25" customHeight="1" x14ac:dyDescent="0.25">
      <c r="A833" s="231" t="s">
        <v>82</v>
      </c>
      <c r="B833" s="259" t="s">
        <v>1616</v>
      </c>
      <c r="C833" s="231" t="s">
        <v>0</v>
      </c>
      <c r="D833" s="231" t="s">
        <v>1617</v>
      </c>
      <c r="E833" s="491" t="s">
        <v>291</v>
      </c>
      <c r="F833" s="491"/>
      <c r="G833" s="258" t="s">
        <v>13</v>
      </c>
      <c r="H833" s="261">
        <v>1</v>
      </c>
      <c r="I833" s="260">
        <v>18.36</v>
      </c>
      <c r="J833" s="260">
        <v>18.36</v>
      </c>
    </row>
    <row r="834" spans="1:10" ht="25.5" customHeight="1" x14ac:dyDescent="0.25">
      <c r="A834" s="229" t="s">
        <v>83</v>
      </c>
      <c r="B834" s="264" t="s">
        <v>297</v>
      </c>
      <c r="C834" s="229" t="s">
        <v>0</v>
      </c>
      <c r="D834" s="229" t="s">
        <v>298</v>
      </c>
      <c r="E834" s="494" t="s">
        <v>88</v>
      </c>
      <c r="F834" s="494"/>
      <c r="G834" s="263" t="s">
        <v>40</v>
      </c>
      <c r="H834" s="266">
        <v>0.31819999999999998</v>
      </c>
      <c r="I834" s="265">
        <v>18.7</v>
      </c>
      <c r="J834" s="265">
        <v>5.95</v>
      </c>
    </row>
    <row r="835" spans="1:10" ht="25.5" customHeight="1" x14ac:dyDescent="0.25">
      <c r="A835" s="229" t="s">
        <v>83</v>
      </c>
      <c r="B835" s="264" t="s">
        <v>195</v>
      </c>
      <c r="C835" s="229" t="s">
        <v>0</v>
      </c>
      <c r="D835" s="229" t="s">
        <v>196</v>
      </c>
      <c r="E835" s="494" t="s">
        <v>88</v>
      </c>
      <c r="F835" s="494"/>
      <c r="G835" s="263" t="s">
        <v>40</v>
      </c>
      <c r="H835" s="266">
        <v>0.31819999999999998</v>
      </c>
      <c r="I835" s="265">
        <v>22.8</v>
      </c>
      <c r="J835" s="265">
        <v>7.25</v>
      </c>
    </row>
    <row r="836" spans="1:10" ht="38.25" customHeight="1" x14ac:dyDescent="0.25">
      <c r="A836" s="232" t="s">
        <v>94</v>
      </c>
      <c r="B836" s="268" t="s">
        <v>676</v>
      </c>
      <c r="C836" s="232" t="s">
        <v>0</v>
      </c>
      <c r="D836" s="232" t="s">
        <v>677</v>
      </c>
      <c r="E836" s="493" t="s">
        <v>37</v>
      </c>
      <c r="F836" s="493"/>
      <c r="G836" s="267" t="s">
        <v>13</v>
      </c>
      <c r="H836" s="270">
        <v>1.0548999999999999</v>
      </c>
      <c r="I836" s="269">
        <v>4.88</v>
      </c>
      <c r="J836" s="269">
        <v>5.14</v>
      </c>
    </row>
    <row r="837" spans="1:10" ht="25.5" customHeight="1" x14ac:dyDescent="0.25">
      <c r="A837" s="232" t="s">
        <v>94</v>
      </c>
      <c r="B837" s="268" t="s">
        <v>421</v>
      </c>
      <c r="C837" s="232" t="s">
        <v>0</v>
      </c>
      <c r="D837" s="232" t="s">
        <v>422</v>
      </c>
      <c r="E837" s="493" t="s">
        <v>37</v>
      </c>
      <c r="F837" s="493"/>
      <c r="G837" s="267" t="s">
        <v>14</v>
      </c>
      <c r="H837" s="270">
        <v>1.77E-2</v>
      </c>
      <c r="I837" s="269">
        <v>1.3</v>
      </c>
      <c r="J837" s="269">
        <v>0.02</v>
      </c>
    </row>
    <row r="838" spans="1:10" ht="25.5" customHeight="1" x14ac:dyDescent="0.25">
      <c r="A838" s="228"/>
      <c r="B838" s="228"/>
      <c r="C838" s="228"/>
      <c r="D838" s="228"/>
      <c r="E838" s="228" t="s">
        <v>89</v>
      </c>
      <c r="F838" s="273">
        <v>5.4529298975821918</v>
      </c>
      <c r="G838" s="228" t="s">
        <v>90</v>
      </c>
      <c r="H838" s="273">
        <v>6.21</v>
      </c>
      <c r="I838" s="228" t="s">
        <v>91</v>
      </c>
      <c r="J838" s="273">
        <v>11.66</v>
      </c>
    </row>
    <row r="839" spans="1:10" ht="25.5" customHeight="1" thickBot="1" x14ac:dyDescent="0.3">
      <c r="A839" s="228"/>
      <c r="B839" s="228"/>
      <c r="C839" s="228"/>
      <c r="D839" s="228"/>
      <c r="E839" s="228" t="s">
        <v>92</v>
      </c>
      <c r="F839" s="273">
        <v>4.12</v>
      </c>
      <c r="G839" s="228"/>
      <c r="H839" s="492" t="s">
        <v>93</v>
      </c>
      <c r="I839" s="492"/>
      <c r="J839" s="273">
        <v>22.48</v>
      </c>
    </row>
    <row r="840" spans="1:10" ht="25.5" customHeight="1" thickTop="1" x14ac:dyDescent="0.25">
      <c r="A840" s="262"/>
      <c r="B840" s="262"/>
      <c r="C840" s="262"/>
      <c r="D840" s="262"/>
      <c r="E840" s="262"/>
      <c r="F840" s="262"/>
      <c r="G840" s="262"/>
      <c r="H840" s="262"/>
      <c r="I840" s="262"/>
      <c r="J840" s="262"/>
    </row>
    <row r="841" spans="1:10" x14ac:dyDescent="0.25">
      <c r="A841" s="230" t="s">
        <v>900</v>
      </c>
      <c r="B841" s="80" t="s">
        <v>4</v>
      </c>
      <c r="C841" s="230" t="s">
        <v>5</v>
      </c>
      <c r="D841" s="230" t="s">
        <v>6</v>
      </c>
      <c r="E841" s="490" t="s">
        <v>28</v>
      </c>
      <c r="F841" s="490"/>
      <c r="G841" s="257" t="s">
        <v>7</v>
      </c>
      <c r="H841" s="80" t="s">
        <v>8</v>
      </c>
      <c r="I841" s="80" t="s">
        <v>9</v>
      </c>
      <c r="J841" s="80" t="s">
        <v>11</v>
      </c>
    </row>
    <row r="842" spans="1:10" ht="38.25" customHeight="1" x14ac:dyDescent="0.25">
      <c r="A842" s="231" t="s">
        <v>82</v>
      </c>
      <c r="B842" s="259" t="s">
        <v>898</v>
      </c>
      <c r="C842" s="231" t="s">
        <v>0</v>
      </c>
      <c r="D842" s="231" t="s">
        <v>899</v>
      </c>
      <c r="E842" s="491" t="s">
        <v>291</v>
      </c>
      <c r="F842" s="491"/>
      <c r="G842" s="258" t="s">
        <v>13</v>
      </c>
      <c r="H842" s="261">
        <v>1</v>
      </c>
      <c r="I842" s="260">
        <v>25.61</v>
      </c>
      <c r="J842" s="260">
        <v>25.61</v>
      </c>
    </row>
    <row r="843" spans="1:10" ht="25.5" customHeight="1" x14ac:dyDescent="0.25">
      <c r="A843" s="229" t="s">
        <v>83</v>
      </c>
      <c r="B843" s="264" t="s">
        <v>297</v>
      </c>
      <c r="C843" s="229" t="s">
        <v>0</v>
      </c>
      <c r="D843" s="229" t="s">
        <v>298</v>
      </c>
      <c r="E843" s="494" t="s">
        <v>88</v>
      </c>
      <c r="F843" s="494"/>
      <c r="G843" s="263" t="s">
        <v>40</v>
      </c>
      <c r="H843" s="266">
        <v>0.44440000000000002</v>
      </c>
      <c r="I843" s="265">
        <v>18.7</v>
      </c>
      <c r="J843" s="265">
        <v>8.31</v>
      </c>
    </row>
    <row r="844" spans="1:10" ht="25.5" customHeight="1" x14ac:dyDescent="0.25">
      <c r="A844" s="229" t="s">
        <v>83</v>
      </c>
      <c r="B844" s="264" t="s">
        <v>195</v>
      </c>
      <c r="C844" s="229" t="s">
        <v>0</v>
      </c>
      <c r="D844" s="229" t="s">
        <v>196</v>
      </c>
      <c r="E844" s="494" t="s">
        <v>88</v>
      </c>
      <c r="F844" s="494"/>
      <c r="G844" s="263" t="s">
        <v>40</v>
      </c>
      <c r="H844" s="266">
        <v>0.44440000000000002</v>
      </c>
      <c r="I844" s="265">
        <v>22.8</v>
      </c>
      <c r="J844" s="265">
        <v>10.130000000000001</v>
      </c>
    </row>
    <row r="845" spans="1:10" ht="25.5" customHeight="1" x14ac:dyDescent="0.25">
      <c r="A845" s="232" t="s">
        <v>94</v>
      </c>
      <c r="B845" s="268" t="s">
        <v>173</v>
      </c>
      <c r="C845" s="232" t="s">
        <v>0</v>
      </c>
      <c r="D845" s="232" t="s">
        <v>174</v>
      </c>
      <c r="E845" s="493" t="s">
        <v>37</v>
      </c>
      <c r="F845" s="493"/>
      <c r="G845" s="267" t="s">
        <v>13</v>
      </c>
      <c r="H845" s="270">
        <v>1.0548999999999999</v>
      </c>
      <c r="I845" s="269">
        <v>6.77</v>
      </c>
      <c r="J845" s="269">
        <v>7.14</v>
      </c>
    </row>
    <row r="846" spans="1:10" ht="25.5" customHeight="1" x14ac:dyDescent="0.25">
      <c r="A846" s="232" t="s">
        <v>94</v>
      </c>
      <c r="B846" s="268" t="s">
        <v>421</v>
      </c>
      <c r="C846" s="232" t="s">
        <v>0</v>
      </c>
      <c r="D846" s="232" t="s">
        <v>422</v>
      </c>
      <c r="E846" s="493" t="s">
        <v>37</v>
      </c>
      <c r="F846" s="493"/>
      <c r="G846" s="267" t="s">
        <v>14</v>
      </c>
      <c r="H846" s="270">
        <v>2.47E-2</v>
      </c>
      <c r="I846" s="269">
        <v>1.3</v>
      </c>
      <c r="J846" s="269">
        <v>0.03</v>
      </c>
    </row>
    <row r="847" spans="1:10" ht="38.25" customHeight="1" x14ac:dyDescent="0.25">
      <c r="A847" s="228"/>
      <c r="B847" s="228"/>
      <c r="C847" s="228"/>
      <c r="D847" s="228"/>
      <c r="E847" s="228" t="s">
        <v>89</v>
      </c>
      <c r="F847" s="273">
        <v>7.6182013749240047</v>
      </c>
      <c r="G847" s="228" t="s">
        <v>90</v>
      </c>
      <c r="H847" s="273">
        <v>8.67</v>
      </c>
      <c r="I847" s="228" t="s">
        <v>91</v>
      </c>
      <c r="J847" s="273">
        <v>16.29</v>
      </c>
    </row>
    <row r="848" spans="1:10" ht="38.25" customHeight="1" thickBot="1" x14ac:dyDescent="0.3">
      <c r="A848" s="228"/>
      <c r="B848" s="228"/>
      <c r="C848" s="228"/>
      <c r="D848" s="228"/>
      <c r="E848" s="228" t="s">
        <v>92</v>
      </c>
      <c r="F848" s="273">
        <v>5.75</v>
      </c>
      <c r="G848" s="228"/>
      <c r="H848" s="492" t="s">
        <v>93</v>
      </c>
      <c r="I848" s="492"/>
      <c r="J848" s="273">
        <v>31.36</v>
      </c>
    </row>
    <row r="849" spans="1:10" ht="25.5" customHeight="1" thickTop="1" x14ac:dyDescent="0.25">
      <c r="A849" s="262"/>
      <c r="B849" s="262"/>
      <c r="C849" s="262"/>
      <c r="D849" s="262"/>
      <c r="E849" s="262"/>
      <c r="F849" s="262"/>
      <c r="G849" s="262"/>
      <c r="H849" s="262"/>
      <c r="I849" s="262"/>
      <c r="J849" s="262"/>
    </row>
    <row r="850" spans="1:10" ht="25.5" customHeight="1" x14ac:dyDescent="0.25">
      <c r="A850" s="230" t="s">
        <v>901</v>
      </c>
      <c r="B850" s="80" t="s">
        <v>4</v>
      </c>
      <c r="C850" s="230" t="s">
        <v>5</v>
      </c>
      <c r="D850" s="230" t="s">
        <v>6</v>
      </c>
      <c r="E850" s="490" t="s">
        <v>28</v>
      </c>
      <c r="F850" s="490"/>
      <c r="G850" s="257" t="s">
        <v>7</v>
      </c>
      <c r="H850" s="80" t="s">
        <v>8</v>
      </c>
      <c r="I850" s="80" t="s">
        <v>9</v>
      </c>
      <c r="J850" s="80" t="s">
        <v>11</v>
      </c>
    </row>
    <row r="851" spans="1:10" ht="38.25" customHeight="1" x14ac:dyDescent="0.25">
      <c r="A851" s="231" t="s">
        <v>82</v>
      </c>
      <c r="B851" s="259" t="s">
        <v>1679</v>
      </c>
      <c r="C851" s="231" t="s">
        <v>0</v>
      </c>
      <c r="D851" s="231" t="s">
        <v>1680</v>
      </c>
      <c r="E851" s="491" t="s">
        <v>291</v>
      </c>
      <c r="F851" s="491"/>
      <c r="G851" s="258" t="s">
        <v>14</v>
      </c>
      <c r="H851" s="261">
        <v>1</v>
      </c>
      <c r="I851" s="260">
        <v>10.66</v>
      </c>
      <c r="J851" s="260">
        <v>10.66</v>
      </c>
    </row>
    <row r="852" spans="1:10" ht="25.5" customHeight="1" x14ac:dyDescent="0.25">
      <c r="A852" s="229" t="s">
        <v>83</v>
      </c>
      <c r="B852" s="264" t="s">
        <v>297</v>
      </c>
      <c r="C852" s="229" t="s">
        <v>0</v>
      </c>
      <c r="D852" s="229" t="s">
        <v>298</v>
      </c>
      <c r="E852" s="494" t="s">
        <v>88</v>
      </c>
      <c r="F852" s="494"/>
      <c r="G852" s="263" t="s">
        <v>40</v>
      </c>
      <c r="H852" s="266">
        <v>0.18870000000000001</v>
      </c>
      <c r="I852" s="265">
        <v>18.7</v>
      </c>
      <c r="J852" s="265">
        <v>3.52</v>
      </c>
    </row>
    <row r="853" spans="1:10" ht="25.5" customHeight="1" x14ac:dyDescent="0.25">
      <c r="A853" s="229" t="s">
        <v>83</v>
      </c>
      <c r="B853" s="264" t="s">
        <v>195</v>
      </c>
      <c r="C853" s="229" t="s">
        <v>0</v>
      </c>
      <c r="D853" s="229" t="s">
        <v>196</v>
      </c>
      <c r="E853" s="494" t="s">
        <v>88</v>
      </c>
      <c r="F853" s="494"/>
      <c r="G853" s="263" t="s">
        <v>40</v>
      </c>
      <c r="H853" s="266">
        <v>0.18870000000000001</v>
      </c>
      <c r="I853" s="265">
        <v>22.8</v>
      </c>
      <c r="J853" s="265">
        <v>4.3</v>
      </c>
    </row>
    <row r="854" spans="1:10" ht="38.25" customHeight="1" x14ac:dyDescent="0.25">
      <c r="A854" s="232" t="s">
        <v>94</v>
      </c>
      <c r="B854" s="268" t="s">
        <v>255</v>
      </c>
      <c r="C854" s="232" t="s">
        <v>0</v>
      </c>
      <c r="D854" s="232" t="s">
        <v>256</v>
      </c>
      <c r="E854" s="493" t="s">
        <v>37</v>
      </c>
      <c r="F854" s="493"/>
      <c r="G854" s="267" t="s">
        <v>14</v>
      </c>
      <c r="H854" s="270">
        <v>8.8000000000000005E-3</v>
      </c>
      <c r="I854" s="269">
        <v>32.22</v>
      </c>
      <c r="J854" s="269">
        <v>0.28000000000000003</v>
      </c>
    </row>
    <row r="855" spans="1:10" ht="25.5" customHeight="1" x14ac:dyDescent="0.25">
      <c r="A855" s="232" t="s">
        <v>94</v>
      </c>
      <c r="B855" s="268" t="s">
        <v>2007</v>
      </c>
      <c r="C855" s="232" t="s">
        <v>0</v>
      </c>
      <c r="D855" s="232" t="s">
        <v>2008</v>
      </c>
      <c r="E855" s="493" t="s">
        <v>37</v>
      </c>
      <c r="F855" s="493"/>
      <c r="G855" s="267" t="s">
        <v>14</v>
      </c>
      <c r="H855" s="270">
        <v>1</v>
      </c>
      <c r="I855" s="269">
        <v>2.12</v>
      </c>
      <c r="J855" s="269">
        <v>2.12</v>
      </c>
    </row>
    <row r="856" spans="1:10" ht="25.5" customHeight="1" x14ac:dyDescent="0.25">
      <c r="A856" s="232" t="s">
        <v>94</v>
      </c>
      <c r="B856" s="268" t="s">
        <v>248</v>
      </c>
      <c r="C856" s="232" t="s">
        <v>0</v>
      </c>
      <c r="D856" s="232" t="s">
        <v>249</v>
      </c>
      <c r="E856" s="493" t="s">
        <v>37</v>
      </c>
      <c r="F856" s="493"/>
      <c r="G856" s="267" t="s">
        <v>14</v>
      </c>
      <c r="H856" s="270">
        <v>1.0500000000000001E-2</v>
      </c>
      <c r="I856" s="269">
        <v>36.51</v>
      </c>
      <c r="J856" s="269">
        <v>0.38</v>
      </c>
    </row>
    <row r="857" spans="1:10" ht="38.25" customHeight="1" x14ac:dyDescent="0.25">
      <c r="A857" s="232" t="s">
        <v>94</v>
      </c>
      <c r="B857" s="268" t="s">
        <v>421</v>
      </c>
      <c r="C857" s="232" t="s">
        <v>0</v>
      </c>
      <c r="D857" s="232" t="s">
        <v>422</v>
      </c>
      <c r="E857" s="493" t="s">
        <v>37</v>
      </c>
      <c r="F857" s="493"/>
      <c r="G857" s="267" t="s">
        <v>14</v>
      </c>
      <c r="H857" s="270">
        <v>4.8399999999999999E-2</v>
      </c>
      <c r="I857" s="269">
        <v>1.3</v>
      </c>
      <c r="J857" s="269">
        <v>0.06</v>
      </c>
    </row>
    <row r="858" spans="1:10" ht="38.25" customHeight="1" x14ac:dyDescent="0.25">
      <c r="A858" s="228"/>
      <c r="B858" s="228"/>
      <c r="C858" s="228"/>
      <c r="D858" s="228"/>
      <c r="E858" s="228" t="s">
        <v>89</v>
      </c>
      <c r="F858" s="273">
        <v>3.2315390730954499</v>
      </c>
      <c r="G858" s="228" t="s">
        <v>90</v>
      </c>
      <c r="H858" s="273">
        <v>3.68</v>
      </c>
      <c r="I858" s="228" t="s">
        <v>91</v>
      </c>
      <c r="J858" s="273">
        <v>6.91</v>
      </c>
    </row>
    <row r="859" spans="1:10" ht="38.25" customHeight="1" thickBot="1" x14ac:dyDescent="0.3">
      <c r="A859" s="228"/>
      <c r="B859" s="228"/>
      <c r="C859" s="228"/>
      <c r="D859" s="228"/>
      <c r="E859" s="228" t="s">
        <v>92</v>
      </c>
      <c r="F859" s="273">
        <v>2.39</v>
      </c>
      <c r="G859" s="228"/>
      <c r="H859" s="492" t="s">
        <v>93</v>
      </c>
      <c r="I859" s="492"/>
      <c r="J859" s="273">
        <v>13.05</v>
      </c>
    </row>
    <row r="860" spans="1:10" ht="38.25" customHeight="1" thickTop="1" x14ac:dyDescent="0.25">
      <c r="A860" s="262"/>
      <c r="B860" s="262"/>
      <c r="C860" s="262"/>
      <c r="D860" s="262"/>
      <c r="E860" s="262"/>
      <c r="F860" s="262"/>
      <c r="G860" s="262"/>
      <c r="H860" s="262"/>
      <c r="I860" s="262"/>
      <c r="J860" s="262"/>
    </row>
    <row r="861" spans="1:10" ht="38.25" customHeight="1" x14ac:dyDescent="0.25">
      <c r="A861" s="230" t="s">
        <v>902</v>
      </c>
      <c r="B861" s="80" t="s">
        <v>4</v>
      </c>
      <c r="C861" s="230" t="s">
        <v>5</v>
      </c>
      <c r="D861" s="230" t="s">
        <v>6</v>
      </c>
      <c r="E861" s="490" t="s">
        <v>28</v>
      </c>
      <c r="F861" s="490"/>
      <c r="G861" s="257" t="s">
        <v>7</v>
      </c>
      <c r="H861" s="80" t="s">
        <v>8</v>
      </c>
      <c r="I861" s="80" t="s">
        <v>9</v>
      </c>
      <c r="J861" s="80" t="s">
        <v>11</v>
      </c>
    </row>
    <row r="862" spans="1:10" ht="25.5" customHeight="1" x14ac:dyDescent="0.25">
      <c r="A862" s="231" t="s">
        <v>82</v>
      </c>
      <c r="B862" s="259" t="s">
        <v>904</v>
      </c>
      <c r="C862" s="231" t="s">
        <v>0</v>
      </c>
      <c r="D862" s="231" t="s">
        <v>905</v>
      </c>
      <c r="E862" s="491" t="s">
        <v>291</v>
      </c>
      <c r="F862" s="491"/>
      <c r="G862" s="258" t="s">
        <v>14</v>
      </c>
      <c r="H862" s="261">
        <v>1</v>
      </c>
      <c r="I862" s="260">
        <v>14.4</v>
      </c>
      <c r="J862" s="260">
        <v>14.4</v>
      </c>
    </row>
    <row r="863" spans="1:10" ht="25.5" customHeight="1" x14ac:dyDescent="0.25">
      <c r="A863" s="229" t="s">
        <v>83</v>
      </c>
      <c r="B863" s="264" t="s">
        <v>297</v>
      </c>
      <c r="C863" s="229" t="s">
        <v>0</v>
      </c>
      <c r="D863" s="229" t="s">
        <v>298</v>
      </c>
      <c r="E863" s="494" t="s">
        <v>88</v>
      </c>
      <c r="F863" s="494"/>
      <c r="G863" s="263" t="s">
        <v>40</v>
      </c>
      <c r="H863" s="266">
        <v>0.1694</v>
      </c>
      <c r="I863" s="265">
        <v>18.7</v>
      </c>
      <c r="J863" s="265">
        <v>3.16</v>
      </c>
    </row>
    <row r="864" spans="1:10" ht="25.5" customHeight="1" x14ac:dyDescent="0.25">
      <c r="A864" s="229" t="s">
        <v>83</v>
      </c>
      <c r="B864" s="264" t="s">
        <v>195</v>
      </c>
      <c r="C864" s="229" t="s">
        <v>0</v>
      </c>
      <c r="D864" s="229" t="s">
        <v>196</v>
      </c>
      <c r="E864" s="494" t="s">
        <v>88</v>
      </c>
      <c r="F864" s="494"/>
      <c r="G864" s="263" t="s">
        <v>40</v>
      </c>
      <c r="H864" s="266">
        <v>0.1694</v>
      </c>
      <c r="I864" s="265">
        <v>22.8</v>
      </c>
      <c r="J864" s="265">
        <v>3.86</v>
      </c>
    </row>
    <row r="865" spans="1:10" ht="25.5" customHeight="1" x14ac:dyDescent="0.25">
      <c r="A865" s="232" t="s">
        <v>94</v>
      </c>
      <c r="B865" s="268" t="s">
        <v>255</v>
      </c>
      <c r="C865" s="232" t="s">
        <v>0</v>
      </c>
      <c r="D865" s="232" t="s">
        <v>256</v>
      </c>
      <c r="E865" s="493" t="s">
        <v>37</v>
      </c>
      <c r="F865" s="493"/>
      <c r="G865" s="267" t="s">
        <v>14</v>
      </c>
      <c r="H865" s="270">
        <v>2.47E-2</v>
      </c>
      <c r="I865" s="269">
        <v>32.22</v>
      </c>
      <c r="J865" s="269">
        <v>0.79</v>
      </c>
    </row>
    <row r="866" spans="1:10" ht="25.5" customHeight="1" x14ac:dyDescent="0.25">
      <c r="A866" s="232" t="s">
        <v>94</v>
      </c>
      <c r="B866" s="268" t="s">
        <v>1447</v>
      </c>
      <c r="C866" s="232" t="s">
        <v>0</v>
      </c>
      <c r="D866" s="232" t="s">
        <v>1448</v>
      </c>
      <c r="E866" s="493" t="s">
        <v>37</v>
      </c>
      <c r="F866" s="493"/>
      <c r="G866" s="267" t="s">
        <v>14</v>
      </c>
      <c r="H866" s="270">
        <v>1</v>
      </c>
      <c r="I866" s="269">
        <v>5.36</v>
      </c>
      <c r="J866" s="269">
        <v>5.36</v>
      </c>
    </row>
    <row r="867" spans="1:10" ht="25.5" customHeight="1" x14ac:dyDescent="0.25">
      <c r="A867" s="232" t="s">
        <v>94</v>
      </c>
      <c r="B867" s="268" t="s">
        <v>248</v>
      </c>
      <c r="C867" s="232" t="s">
        <v>0</v>
      </c>
      <c r="D867" s="232" t="s">
        <v>249</v>
      </c>
      <c r="E867" s="493" t="s">
        <v>37</v>
      </c>
      <c r="F867" s="493"/>
      <c r="G867" s="267" t="s">
        <v>14</v>
      </c>
      <c r="H867" s="270">
        <v>3.3000000000000002E-2</v>
      </c>
      <c r="I867" s="269">
        <v>36.51</v>
      </c>
      <c r="J867" s="269">
        <v>1.2</v>
      </c>
    </row>
    <row r="868" spans="1:10" x14ac:dyDescent="0.25">
      <c r="A868" s="232" t="s">
        <v>94</v>
      </c>
      <c r="B868" s="268" t="s">
        <v>421</v>
      </c>
      <c r="C868" s="232" t="s">
        <v>0</v>
      </c>
      <c r="D868" s="232" t="s">
        <v>422</v>
      </c>
      <c r="E868" s="493" t="s">
        <v>37</v>
      </c>
      <c r="F868" s="493"/>
      <c r="G868" s="267" t="s">
        <v>14</v>
      </c>
      <c r="H868" s="270">
        <v>2.8500000000000001E-2</v>
      </c>
      <c r="I868" s="269">
        <v>1.3</v>
      </c>
      <c r="J868" s="269">
        <v>0.03</v>
      </c>
    </row>
    <row r="869" spans="1:10" ht="25.5" x14ac:dyDescent="0.25">
      <c r="A869" s="228"/>
      <c r="B869" s="228"/>
      <c r="C869" s="228"/>
      <c r="D869" s="228"/>
      <c r="E869" s="228" t="s">
        <v>89</v>
      </c>
      <c r="F869" s="273">
        <v>2.8994996024879578</v>
      </c>
      <c r="G869" s="228" t="s">
        <v>90</v>
      </c>
      <c r="H869" s="273">
        <v>3.3</v>
      </c>
      <c r="I869" s="228" t="s">
        <v>91</v>
      </c>
      <c r="J869" s="273">
        <v>6.2</v>
      </c>
    </row>
    <row r="870" spans="1:10" ht="26.25" thickBot="1" x14ac:dyDescent="0.3">
      <c r="A870" s="228"/>
      <c r="B870" s="228"/>
      <c r="C870" s="228"/>
      <c r="D870" s="228"/>
      <c r="E870" s="228" t="s">
        <v>92</v>
      </c>
      <c r="F870" s="273">
        <v>3.23</v>
      </c>
      <c r="G870" s="228"/>
      <c r="H870" s="492" t="s">
        <v>93</v>
      </c>
      <c r="I870" s="492"/>
      <c r="J870" s="273">
        <v>17.63</v>
      </c>
    </row>
    <row r="871" spans="1:10" ht="15.75" thickTop="1" x14ac:dyDescent="0.25">
      <c r="A871" s="262"/>
      <c r="B871" s="262"/>
      <c r="C871" s="262"/>
      <c r="D871" s="262"/>
      <c r="E871" s="262"/>
      <c r="F871" s="262"/>
      <c r="G871" s="262"/>
      <c r="H871" s="262"/>
      <c r="I871" s="262"/>
      <c r="J871" s="262"/>
    </row>
    <row r="872" spans="1:10" x14ac:dyDescent="0.25">
      <c r="A872" s="230" t="s">
        <v>903</v>
      </c>
      <c r="B872" s="80" t="s">
        <v>4</v>
      </c>
      <c r="C872" s="230" t="s">
        <v>5</v>
      </c>
      <c r="D872" s="230" t="s">
        <v>6</v>
      </c>
      <c r="E872" s="490" t="s">
        <v>28</v>
      </c>
      <c r="F872" s="490"/>
      <c r="G872" s="257" t="s">
        <v>7</v>
      </c>
      <c r="H872" s="80" t="s">
        <v>8</v>
      </c>
      <c r="I872" s="80" t="s">
        <v>9</v>
      </c>
      <c r="J872" s="80" t="s">
        <v>11</v>
      </c>
    </row>
    <row r="873" spans="1:10" ht="25.5" customHeight="1" x14ac:dyDescent="0.25">
      <c r="A873" s="231" t="s">
        <v>82</v>
      </c>
      <c r="B873" s="259" t="s">
        <v>756</v>
      </c>
      <c r="C873" s="231" t="s">
        <v>0</v>
      </c>
      <c r="D873" s="231" t="s">
        <v>757</v>
      </c>
      <c r="E873" s="491" t="s">
        <v>291</v>
      </c>
      <c r="F873" s="491"/>
      <c r="G873" s="258" t="s">
        <v>14</v>
      </c>
      <c r="H873" s="261">
        <v>1</v>
      </c>
      <c r="I873" s="260">
        <v>9.89</v>
      </c>
      <c r="J873" s="260">
        <v>9.89</v>
      </c>
    </row>
    <row r="874" spans="1:10" ht="25.5" customHeight="1" x14ac:dyDescent="0.25">
      <c r="A874" s="229" t="s">
        <v>83</v>
      </c>
      <c r="B874" s="264" t="s">
        <v>297</v>
      </c>
      <c r="C874" s="229" t="s">
        <v>0</v>
      </c>
      <c r="D874" s="229" t="s">
        <v>298</v>
      </c>
      <c r="E874" s="494" t="s">
        <v>88</v>
      </c>
      <c r="F874" s="494"/>
      <c r="G874" s="263" t="s">
        <v>40</v>
      </c>
      <c r="H874" s="266">
        <v>0.2026</v>
      </c>
      <c r="I874" s="265">
        <v>18.7</v>
      </c>
      <c r="J874" s="265">
        <v>3.78</v>
      </c>
    </row>
    <row r="875" spans="1:10" ht="25.5" customHeight="1" x14ac:dyDescent="0.25">
      <c r="A875" s="229" t="s">
        <v>83</v>
      </c>
      <c r="B875" s="264" t="s">
        <v>195</v>
      </c>
      <c r="C875" s="229" t="s">
        <v>0</v>
      </c>
      <c r="D875" s="229" t="s">
        <v>196</v>
      </c>
      <c r="E875" s="494" t="s">
        <v>88</v>
      </c>
      <c r="F875" s="494"/>
      <c r="G875" s="263" t="s">
        <v>40</v>
      </c>
      <c r="H875" s="266">
        <v>0.2026</v>
      </c>
      <c r="I875" s="265">
        <v>22.8</v>
      </c>
      <c r="J875" s="265">
        <v>4.6100000000000003</v>
      </c>
    </row>
    <row r="876" spans="1:10" ht="25.5" customHeight="1" x14ac:dyDescent="0.25">
      <c r="A876" s="232" t="s">
        <v>94</v>
      </c>
      <c r="B876" s="268" t="s">
        <v>255</v>
      </c>
      <c r="C876" s="232" t="s">
        <v>0</v>
      </c>
      <c r="D876" s="232" t="s">
        <v>256</v>
      </c>
      <c r="E876" s="493" t="s">
        <v>37</v>
      </c>
      <c r="F876" s="493"/>
      <c r="G876" s="267" t="s">
        <v>14</v>
      </c>
      <c r="H876" s="270">
        <v>1.06E-2</v>
      </c>
      <c r="I876" s="269">
        <v>32.22</v>
      </c>
      <c r="J876" s="269">
        <v>0.34</v>
      </c>
    </row>
    <row r="877" spans="1:10" ht="25.5" customHeight="1" x14ac:dyDescent="0.25">
      <c r="A877" s="232" t="s">
        <v>94</v>
      </c>
      <c r="B877" s="268" t="s">
        <v>419</v>
      </c>
      <c r="C877" s="232" t="s">
        <v>0</v>
      </c>
      <c r="D877" s="232" t="s">
        <v>420</v>
      </c>
      <c r="E877" s="493" t="s">
        <v>37</v>
      </c>
      <c r="F877" s="493"/>
      <c r="G877" s="267" t="s">
        <v>14</v>
      </c>
      <c r="H877" s="270">
        <v>1</v>
      </c>
      <c r="I877" s="269">
        <v>0.67</v>
      </c>
      <c r="J877" s="269">
        <v>0.67</v>
      </c>
    </row>
    <row r="878" spans="1:10" ht="25.5" customHeight="1" x14ac:dyDescent="0.25">
      <c r="A878" s="232" t="s">
        <v>94</v>
      </c>
      <c r="B878" s="268" t="s">
        <v>248</v>
      </c>
      <c r="C878" s="232" t="s">
        <v>0</v>
      </c>
      <c r="D878" s="232" t="s">
        <v>249</v>
      </c>
      <c r="E878" s="493" t="s">
        <v>37</v>
      </c>
      <c r="F878" s="493"/>
      <c r="G878" s="267" t="s">
        <v>14</v>
      </c>
      <c r="H878" s="270">
        <v>1.2E-2</v>
      </c>
      <c r="I878" s="269">
        <v>36.51</v>
      </c>
      <c r="J878" s="269">
        <v>0.43</v>
      </c>
    </row>
    <row r="879" spans="1:10" x14ac:dyDescent="0.25">
      <c r="A879" s="232" t="s">
        <v>94</v>
      </c>
      <c r="B879" s="268" t="s">
        <v>421</v>
      </c>
      <c r="C879" s="232" t="s">
        <v>0</v>
      </c>
      <c r="D879" s="232" t="s">
        <v>422</v>
      </c>
      <c r="E879" s="493" t="s">
        <v>37</v>
      </c>
      <c r="F879" s="493"/>
      <c r="G879" s="267" t="s">
        <v>14</v>
      </c>
      <c r="H879" s="270">
        <v>5.0700000000000002E-2</v>
      </c>
      <c r="I879" s="269">
        <v>1.3</v>
      </c>
      <c r="J879" s="269">
        <v>0.06</v>
      </c>
    </row>
    <row r="880" spans="1:10" ht="51" customHeight="1" x14ac:dyDescent="0.25">
      <c r="A880" s="228"/>
      <c r="B880" s="228"/>
      <c r="C880" s="228"/>
      <c r="D880" s="228"/>
      <c r="E880" s="228" t="s">
        <v>89</v>
      </c>
      <c r="F880" s="273">
        <v>3.4747229107234721</v>
      </c>
      <c r="G880" s="228" t="s">
        <v>90</v>
      </c>
      <c r="H880" s="273">
        <v>3.96</v>
      </c>
      <c r="I880" s="228" t="s">
        <v>91</v>
      </c>
      <c r="J880" s="273">
        <v>7.43</v>
      </c>
    </row>
    <row r="881" spans="1:10" ht="25.5" customHeight="1" thickBot="1" x14ac:dyDescent="0.3">
      <c r="A881" s="228"/>
      <c r="B881" s="228"/>
      <c r="C881" s="228"/>
      <c r="D881" s="228"/>
      <c r="E881" s="228" t="s">
        <v>92</v>
      </c>
      <c r="F881" s="273">
        <v>2.2200000000000002</v>
      </c>
      <c r="G881" s="228"/>
      <c r="H881" s="492" t="s">
        <v>93</v>
      </c>
      <c r="I881" s="492"/>
      <c r="J881" s="273">
        <v>12.11</v>
      </c>
    </row>
    <row r="882" spans="1:10" ht="25.5" customHeight="1" thickTop="1" x14ac:dyDescent="0.25">
      <c r="A882" s="262"/>
      <c r="B882" s="262"/>
      <c r="C882" s="262"/>
      <c r="D882" s="262"/>
      <c r="E882" s="262"/>
      <c r="F882" s="262"/>
      <c r="G882" s="262"/>
      <c r="H882" s="262"/>
      <c r="I882" s="262"/>
      <c r="J882" s="262"/>
    </row>
    <row r="883" spans="1:10" x14ac:dyDescent="0.25">
      <c r="A883" s="230" t="s">
        <v>906</v>
      </c>
      <c r="B883" s="80" t="s">
        <v>4</v>
      </c>
      <c r="C883" s="230" t="s">
        <v>5</v>
      </c>
      <c r="D883" s="230" t="s">
        <v>6</v>
      </c>
      <c r="E883" s="490" t="s">
        <v>28</v>
      </c>
      <c r="F883" s="490"/>
      <c r="G883" s="257" t="s">
        <v>7</v>
      </c>
      <c r="H883" s="80" t="s">
        <v>8</v>
      </c>
      <c r="I883" s="80" t="s">
        <v>9</v>
      </c>
      <c r="J883" s="80" t="s">
        <v>11</v>
      </c>
    </row>
    <row r="884" spans="1:10" ht="38.25" x14ac:dyDescent="0.25">
      <c r="A884" s="231" t="s">
        <v>82</v>
      </c>
      <c r="B884" s="259" t="s">
        <v>1681</v>
      </c>
      <c r="C884" s="231" t="s">
        <v>105</v>
      </c>
      <c r="D884" s="231" t="s">
        <v>1682</v>
      </c>
      <c r="E884" s="491" t="s">
        <v>88</v>
      </c>
      <c r="F884" s="491"/>
      <c r="G884" s="258" t="s">
        <v>14</v>
      </c>
      <c r="H884" s="261">
        <v>1</v>
      </c>
      <c r="I884" s="260">
        <v>28.43</v>
      </c>
      <c r="J884" s="260">
        <v>28.43</v>
      </c>
    </row>
    <row r="885" spans="1:10" ht="25.5" customHeight="1" x14ac:dyDescent="0.25">
      <c r="A885" s="229" t="s">
        <v>83</v>
      </c>
      <c r="B885" s="264" t="s">
        <v>297</v>
      </c>
      <c r="C885" s="229" t="s">
        <v>0</v>
      </c>
      <c r="D885" s="229" t="s">
        <v>298</v>
      </c>
      <c r="E885" s="494" t="s">
        <v>88</v>
      </c>
      <c r="F885" s="494"/>
      <c r="G885" s="263" t="s">
        <v>40</v>
      </c>
      <c r="H885" s="266">
        <v>9.5000000000000001E-2</v>
      </c>
      <c r="I885" s="265">
        <v>18.7</v>
      </c>
      <c r="J885" s="265">
        <v>1.77</v>
      </c>
    </row>
    <row r="886" spans="1:10" ht="25.5" customHeight="1" x14ac:dyDescent="0.25">
      <c r="A886" s="229" t="s">
        <v>83</v>
      </c>
      <c r="B886" s="264" t="s">
        <v>195</v>
      </c>
      <c r="C886" s="229" t="s">
        <v>0</v>
      </c>
      <c r="D886" s="229" t="s">
        <v>196</v>
      </c>
      <c r="E886" s="494" t="s">
        <v>88</v>
      </c>
      <c r="F886" s="494"/>
      <c r="G886" s="263" t="s">
        <v>40</v>
      </c>
      <c r="H886" s="266">
        <v>9.5000000000000001E-2</v>
      </c>
      <c r="I886" s="265">
        <v>22.8</v>
      </c>
      <c r="J886" s="265">
        <v>2.16</v>
      </c>
    </row>
    <row r="887" spans="1:10" ht="25.5" x14ac:dyDescent="0.25">
      <c r="A887" s="232" t="s">
        <v>94</v>
      </c>
      <c r="B887" s="268" t="s">
        <v>479</v>
      </c>
      <c r="C887" s="232" t="s">
        <v>0</v>
      </c>
      <c r="D887" s="232" t="s">
        <v>480</v>
      </c>
      <c r="E887" s="493" t="s">
        <v>37</v>
      </c>
      <c r="F887" s="493"/>
      <c r="G887" s="267" t="s">
        <v>14</v>
      </c>
      <c r="H887" s="270">
        <v>1</v>
      </c>
      <c r="I887" s="269">
        <v>2.23</v>
      </c>
      <c r="J887" s="269">
        <v>2.23</v>
      </c>
    </row>
    <row r="888" spans="1:10" ht="25.5" customHeight="1" x14ac:dyDescent="0.25">
      <c r="A888" s="232" t="s">
        <v>94</v>
      </c>
      <c r="B888" s="268" t="s">
        <v>1479</v>
      </c>
      <c r="C888" s="232" t="s">
        <v>0</v>
      </c>
      <c r="D888" s="232" t="s">
        <v>1480</v>
      </c>
      <c r="E888" s="493" t="s">
        <v>37</v>
      </c>
      <c r="F888" s="493"/>
      <c r="G888" s="267" t="s">
        <v>14</v>
      </c>
      <c r="H888" s="270">
        <v>1</v>
      </c>
      <c r="I888" s="269">
        <v>1.26</v>
      </c>
      <c r="J888" s="269">
        <v>1.26</v>
      </c>
    </row>
    <row r="889" spans="1:10" ht="25.5" customHeight="1" x14ac:dyDescent="0.25">
      <c r="A889" s="232" t="s">
        <v>94</v>
      </c>
      <c r="B889" s="268" t="s">
        <v>2000</v>
      </c>
      <c r="C889" s="232" t="s">
        <v>0</v>
      </c>
      <c r="D889" s="232" t="s">
        <v>2001</v>
      </c>
      <c r="E889" s="493" t="s">
        <v>37</v>
      </c>
      <c r="F889" s="493"/>
      <c r="G889" s="267" t="s">
        <v>14</v>
      </c>
      <c r="H889" s="270">
        <v>1</v>
      </c>
      <c r="I889" s="269">
        <v>7.72</v>
      </c>
      <c r="J889" s="269">
        <v>7.72</v>
      </c>
    </row>
    <row r="890" spans="1:10" ht="38.25" x14ac:dyDescent="0.25">
      <c r="A890" s="232" t="s">
        <v>94</v>
      </c>
      <c r="B890" s="268" t="s">
        <v>329</v>
      </c>
      <c r="C890" s="232" t="s">
        <v>0</v>
      </c>
      <c r="D890" s="232" t="s">
        <v>330</v>
      </c>
      <c r="E890" s="493" t="s">
        <v>37</v>
      </c>
      <c r="F890" s="493"/>
      <c r="G890" s="267" t="s">
        <v>14</v>
      </c>
      <c r="H890" s="270">
        <v>1</v>
      </c>
      <c r="I890" s="269">
        <v>13.29</v>
      </c>
      <c r="J890" s="269">
        <v>13.29</v>
      </c>
    </row>
    <row r="891" spans="1:10" ht="25.5" x14ac:dyDescent="0.25">
      <c r="A891" s="228"/>
      <c r="B891" s="228"/>
      <c r="C891" s="228"/>
      <c r="D891" s="228"/>
      <c r="E891" s="228" t="s">
        <v>89</v>
      </c>
      <c r="F891" s="273">
        <v>1.6227844549408408</v>
      </c>
      <c r="G891" s="228" t="s">
        <v>90</v>
      </c>
      <c r="H891" s="273">
        <v>1.85</v>
      </c>
      <c r="I891" s="228" t="s">
        <v>91</v>
      </c>
      <c r="J891" s="273">
        <v>3.47</v>
      </c>
    </row>
    <row r="892" spans="1:10" ht="26.25" thickBot="1" x14ac:dyDescent="0.3">
      <c r="A892" s="228"/>
      <c r="B892" s="228"/>
      <c r="C892" s="228"/>
      <c r="D892" s="228"/>
      <c r="E892" s="228" t="s">
        <v>92</v>
      </c>
      <c r="F892" s="273">
        <v>6.38</v>
      </c>
      <c r="G892" s="228"/>
      <c r="H892" s="492" t="s">
        <v>93</v>
      </c>
      <c r="I892" s="492"/>
      <c r="J892" s="273">
        <v>34.81</v>
      </c>
    </row>
    <row r="893" spans="1:10" ht="15.75" thickTop="1" x14ac:dyDescent="0.25">
      <c r="A893" s="262"/>
      <c r="B893" s="262"/>
      <c r="C893" s="262"/>
      <c r="D893" s="262"/>
      <c r="E893" s="262"/>
      <c r="F893" s="262"/>
      <c r="G893" s="262"/>
      <c r="H893" s="262"/>
      <c r="I893" s="262"/>
      <c r="J893" s="262"/>
    </row>
    <row r="894" spans="1:10" x14ac:dyDescent="0.25">
      <c r="A894" s="230" t="s">
        <v>907</v>
      </c>
      <c r="B894" s="80" t="s">
        <v>4</v>
      </c>
      <c r="C894" s="230" t="s">
        <v>5</v>
      </c>
      <c r="D894" s="230" t="s">
        <v>6</v>
      </c>
      <c r="E894" s="490" t="s">
        <v>28</v>
      </c>
      <c r="F894" s="490"/>
      <c r="G894" s="257" t="s">
        <v>7</v>
      </c>
      <c r="H894" s="80" t="s">
        <v>8</v>
      </c>
      <c r="I894" s="80" t="s">
        <v>9</v>
      </c>
      <c r="J894" s="80" t="s">
        <v>11</v>
      </c>
    </row>
    <row r="895" spans="1:10" ht="38.25" customHeight="1" x14ac:dyDescent="0.25">
      <c r="A895" s="231" t="s">
        <v>82</v>
      </c>
      <c r="B895" s="259" t="s">
        <v>910</v>
      </c>
      <c r="C895" s="231" t="s">
        <v>0</v>
      </c>
      <c r="D895" s="231" t="s">
        <v>911</v>
      </c>
      <c r="E895" s="491" t="s">
        <v>291</v>
      </c>
      <c r="F895" s="491"/>
      <c r="G895" s="258" t="s">
        <v>14</v>
      </c>
      <c r="H895" s="261">
        <v>1</v>
      </c>
      <c r="I895" s="260">
        <v>13.91</v>
      </c>
      <c r="J895" s="260">
        <v>13.91</v>
      </c>
    </row>
    <row r="896" spans="1:10" ht="25.5" customHeight="1" x14ac:dyDescent="0.25">
      <c r="A896" s="229" t="s">
        <v>83</v>
      </c>
      <c r="B896" s="264" t="s">
        <v>297</v>
      </c>
      <c r="C896" s="229" t="s">
        <v>0</v>
      </c>
      <c r="D896" s="229" t="s">
        <v>298</v>
      </c>
      <c r="E896" s="494" t="s">
        <v>88</v>
      </c>
      <c r="F896" s="494"/>
      <c r="G896" s="263" t="s">
        <v>40</v>
      </c>
      <c r="H896" s="266">
        <v>0.22209999999999999</v>
      </c>
      <c r="I896" s="265">
        <v>18.7</v>
      </c>
      <c r="J896" s="265">
        <v>4.1500000000000004</v>
      </c>
    </row>
    <row r="897" spans="1:10" ht="25.5" customHeight="1" x14ac:dyDescent="0.25">
      <c r="A897" s="229" t="s">
        <v>83</v>
      </c>
      <c r="B897" s="264" t="s">
        <v>195</v>
      </c>
      <c r="C897" s="229" t="s">
        <v>0</v>
      </c>
      <c r="D897" s="229" t="s">
        <v>196</v>
      </c>
      <c r="E897" s="494" t="s">
        <v>88</v>
      </c>
      <c r="F897" s="494"/>
      <c r="G897" s="263" t="s">
        <v>40</v>
      </c>
      <c r="H897" s="266">
        <v>0.22209999999999999</v>
      </c>
      <c r="I897" s="265">
        <v>22.8</v>
      </c>
      <c r="J897" s="265">
        <v>5.0599999999999996</v>
      </c>
    </row>
    <row r="898" spans="1:10" ht="25.5" customHeight="1" x14ac:dyDescent="0.25">
      <c r="A898" s="232" t="s">
        <v>94</v>
      </c>
      <c r="B898" s="268" t="s">
        <v>255</v>
      </c>
      <c r="C898" s="232" t="s">
        <v>0</v>
      </c>
      <c r="D898" s="232" t="s">
        <v>256</v>
      </c>
      <c r="E898" s="493" t="s">
        <v>37</v>
      </c>
      <c r="F898" s="493"/>
      <c r="G898" s="267" t="s">
        <v>14</v>
      </c>
      <c r="H898" s="270">
        <v>1.24E-2</v>
      </c>
      <c r="I898" s="269">
        <v>32.22</v>
      </c>
      <c r="J898" s="269">
        <v>0.39</v>
      </c>
    </row>
    <row r="899" spans="1:10" ht="25.5" customHeight="1" x14ac:dyDescent="0.25">
      <c r="A899" s="232" t="s">
        <v>94</v>
      </c>
      <c r="B899" s="268" t="s">
        <v>1539</v>
      </c>
      <c r="C899" s="232" t="s">
        <v>0</v>
      </c>
      <c r="D899" s="232" t="s">
        <v>1540</v>
      </c>
      <c r="E899" s="493" t="s">
        <v>37</v>
      </c>
      <c r="F899" s="493"/>
      <c r="G899" s="267" t="s">
        <v>14</v>
      </c>
      <c r="H899" s="270">
        <v>1</v>
      </c>
      <c r="I899" s="269">
        <v>3.72</v>
      </c>
      <c r="J899" s="269">
        <v>3.72</v>
      </c>
    </row>
    <row r="900" spans="1:10" ht="25.5" customHeight="1" x14ac:dyDescent="0.25">
      <c r="A900" s="232" t="s">
        <v>94</v>
      </c>
      <c r="B900" s="268" t="s">
        <v>248</v>
      </c>
      <c r="C900" s="232" t="s">
        <v>0</v>
      </c>
      <c r="D900" s="232" t="s">
        <v>249</v>
      </c>
      <c r="E900" s="493" t="s">
        <v>37</v>
      </c>
      <c r="F900" s="493"/>
      <c r="G900" s="267" t="s">
        <v>14</v>
      </c>
      <c r="H900" s="270">
        <v>1.43E-2</v>
      </c>
      <c r="I900" s="269">
        <v>36.51</v>
      </c>
      <c r="J900" s="269">
        <v>0.52</v>
      </c>
    </row>
    <row r="901" spans="1:10" x14ac:dyDescent="0.25">
      <c r="A901" s="232" t="s">
        <v>94</v>
      </c>
      <c r="B901" s="268" t="s">
        <v>421</v>
      </c>
      <c r="C901" s="232" t="s">
        <v>0</v>
      </c>
      <c r="D901" s="232" t="s">
        <v>422</v>
      </c>
      <c r="E901" s="493" t="s">
        <v>37</v>
      </c>
      <c r="F901" s="493"/>
      <c r="G901" s="267" t="s">
        <v>14</v>
      </c>
      <c r="H901" s="270">
        <v>5.7200000000000001E-2</v>
      </c>
      <c r="I901" s="269">
        <v>1.3</v>
      </c>
      <c r="J901" s="269">
        <v>7.0000000000000007E-2</v>
      </c>
    </row>
    <row r="902" spans="1:10" ht="25.5" x14ac:dyDescent="0.25">
      <c r="A902" s="228"/>
      <c r="B902" s="228"/>
      <c r="C902" s="228"/>
      <c r="D902" s="228"/>
      <c r="E902" s="228" t="s">
        <v>89</v>
      </c>
      <c r="F902" s="273">
        <v>3.8020857690688863</v>
      </c>
      <c r="G902" s="228" t="s">
        <v>90</v>
      </c>
      <c r="H902" s="273">
        <v>4.33</v>
      </c>
      <c r="I902" s="228" t="s">
        <v>91</v>
      </c>
      <c r="J902" s="273">
        <v>8.1300000000000008</v>
      </c>
    </row>
    <row r="903" spans="1:10" ht="26.25" thickBot="1" x14ac:dyDescent="0.3">
      <c r="A903" s="228"/>
      <c r="B903" s="228"/>
      <c r="C903" s="228"/>
      <c r="D903" s="228"/>
      <c r="E903" s="228" t="s">
        <v>92</v>
      </c>
      <c r="F903" s="273">
        <v>3.12</v>
      </c>
      <c r="G903" s="228"/>
      <c r="H903" s="492" t="s">
        <v>93</v>
      </c>
      <c r="I903" s="492"/>
      <c r="J903" s="273">
        <v>17.03</v>
      </c>
    </row>
    <row r="904" spans="1:10" ht="38.25" customHeight="1" thickTop="1" x14ac:dyDescent="0.25">
      <c r="A904" s="262"/>
      <c r="B904" s="262"/>
      <c r="C904" s="262"/>
      <c r="D904" s="262"/>
      <c r="E904" s="262"/>
      <c r="F904" s="262"/>
      <c r="G904" s="262"/>
      <c r="H904" s="262"/>
      <c r="I904" s="262"/>
      <c r="J904" s="262"/>
    </row>
    <row r="905" spans="1:10" ht="25.5" customHeight="1" x14ac:dyDescent="0.25">
      <c r="A905" s="230" t="s">
        <v>909</v>
      </c>
      <c r="B905" s="80" t="s">
        <v>4</v>
      </c>
      <c r="C905" s="230" t="s">
        <v>5</v>
      </c>
      <c r="D905" s="230" t="s">
        <v>6</v>
      </c>
      <c r="E905" s="490" t="s">
        <v>28</v>
      </c>
      <c r="F905" s="490"/>
      <c r="G905" s="257" t="s">
        <v>7</v>
      </c>
      <c r="H905" s="80" t="s">
        <v>8</v>
      </c>
      <c r="I905" s="80" t="s">
        <v>9</v>
      </c>
      <c r="J905" s="80" t="s">
        <v>11</v>
      </c>
    </row>
    <row r="906" spans="1:10" ht="25.5" customHeight="1" x14ac:dyDescent="0.25">
      <c r="A906" s="231" t="s">
        <v>82</v>
      </c>
      <c r="B906" s="259" t="s">
        <v>913</v>
      </c>
      <c r="C906" s="231" t="s">
        <v>0</v>
      </c>
      <c r="D906" s="231" t="s">
        <v>914</v>
      </c>
      <c r="E906" s="491" t="s">
        <v>291</v>
      </c>
      <c r="F906" s="491"/>
      <c r="G906" s="258" t="s">
        <v>14</v>
      </c>
      <c r="H906" s="261">
        <v>1</v>
      </c>
      <c r="I906" s="260">
        <v>12.52</v>
      </c>
      <c r="J906" s="260">
        <v>12.52</v>
      </c>
    </row>
    <row r="907" spans="1:10" ht="25.5" customHeight="1" x14ac:dyDescent="0.25">
      <c r="A907" s="229" t="s">
        <v>83</v>
      </c>
      <c r="B907" s="264" t="s">
        <v>297</v>
      </c>
      <c r="C907" s="229" t="s">
        <v>0</v>
      </c>
      <c r="D907" s="229" t="s">
        <v>298</v>
      </c>
      <c r="E907" s="494" t="s">
        <v>88</v>
      </c>
      <c r="F907" s="494"/>
      <c r="G907" s="263" t="s">
        <v>40</v>
      </c>
      <c r="H907" s="266">
        <v>0.1318</v>
      </c>
      <c r="I907" s="265">
        <v>18.7</v>
      </c>
      <c r="J907" s="265">
        <v>2.46</v>
      </c>
    </row>
    <row r="908" spans="1:10" ht="25.5" customHeight="1" x14ac:dyDescent="0.25">
      <c r="A908" s="229" t="s">
        <v>83</v>
      </c>
      <c r="B908" s="264" t="s">
        <v>195</v>
      </c>
      <c r="C908" s="229" t="s">
        <v>0</v>
      </c>
      <c r="D908" s="229" t="s">
        <v>196</v>
      </c>
      <c r="E908" s="494" t="s">
        <v>88</v>
      </c>
      <c r="F908" s="494"/>
      <c r="G908" s="263" t="s">
        <v>40</v>
      </c>
      <c r="H908" s="266">
        <v>0.1318</v>
      </c>
      <c r="I908" s="265">
        <v>22.8</v>
      </c>
      <c r="J908" s="265">
        <v>3</v>
      </c>
    </row>
    <row r="909" spans="1:10" ht="38.25" customHeight="1" x14ac:dyDescent="0.25">
      <c r="A909" s="232" t="s">
        <v>94</v>
      </c>
      <c r="B909" s="268" t="s">
        <v>255</v>
      </c>
      <c r="C909" s="232" t="s">
        <v>0</v>
      </c>
      <c r="D909" s="232" t="s">
        <v>256</v>
      </c>
      <c r="E909" s="493" t="s">
        <v>37</v>
      </c>
      <c r="F909" s="493"/>
      <c r="G909" s="267" t="s">
        <v>14</v>
      </c>
      <c r="H909" s="270">
        <v>1.7600000000000001E-2</v>
      </c>
      <c r="I909" s="269">
        <v>32.22</v>
      </c>
      <c r="J909" s="269">
        <v>0.56000000000000005</v>
      </c>
    </row>
    <row r="910" spans="1:10" ht="25.5" customHeight="1" x14ac:dyDescent="0.25">
      <c r="A910" s="232" t="s">
        <v>94</v>
      </c>
      <c r="B910" s="268" t="s">
        <v>1551</v>
      </c>
      <c r="C910" s="232" t="s">
        <v>0</v>
      </c>
      <c r="D910" s="232" t="s">
        <v>1552</v>
      </c>
      <c r="E910" s="493" t="s">
        <v>37</v>
      </c>
      <c r="F910" s="493"/>
      <c r="G910" s="267" t="s">
        <v>14</v>
      </c>
      <c r="H910" s="270">
        <v>1</v>
      </c>
      <c r="I910" s="269">
        <v>5.65</v>
      </c>
      <c r="J910" s="269">
        <v>5.65</v>
      </c>
    </row>
    <row r="911" spans="1:10" ht="25.5" customHeight="1" x14ac:dyDescent="0.25">
      <c r="A911" s="232" t="s">
        <v>94</v>
      </c>
      <c r="B911" s="268" t="s">
        <v>248</v>
      </c>
      <c r="C911" s="232" t="s">
        <v>0</v>
      </c>
      <c r="D911" s="232" t="s">
        <v>249</v>
      </c>
      <c r="E911" s="493" t="s">
        <v>37</v>
      </c>
      <c r="F911" s="493"/>
      <c r="G911" s="267" t="s">
        <v>14</v>
      </c>
      <c r="H911" s="270">
        <v>2.2499999999999999E-2</v>
      </c>
      <c r="I911" s="269">
        <v>36.51</v>
      </c>
      <c r="J911" s="269">
        <v>0.82</v>
      </c>
    </row>
    <row r="912" spans="1:10" x14ac:dyDescent="0.25">
      <c r="A912" s="232" t="s">
        <v>94</v>
      </c>
      <c r="B912" s="268" t="s">
        <v>421</v>
      </c>
      <c r="C912" s="232" t="s">
        <v>0</v>
      </c>
      <c r="D912" s="232" t="s">
        <v>422</v>
      </c>
      <c r="E912" s="493" t="s">
        <v>37</v>
      </c>
      <c r="F912" s="493"/>
      <c r="G912" s="267" t="s">
        <v>14</v>
      </c>
      <c r="H912" s="270">
        <v>2.4400000000000002E-2</v>
      </c>
      <c r="I912" s="269">
        <v>1.3</v>
      </c>
      <c r="J912" s="269">
        <v>0.03</v>
      </c>
    </row>
    <row r="913" spans="1:10" ht="25.5" customHeight="1" x14ac:dyDescent="0.25">
      <c r="A913" s="228"/>
      <c r="B913" s="228"/>
      <c r="C913" s="228"/>
      <c r="D913" s="228"/>
      <c r="E913" s="228" t="s">
        <v>89</v>
      </c>
      <c r="F913" s="273">
        <v>2.2541271103212832</v>
      </c>
      <c r="G913" s="228" t="s">
        <v>90</v>
      </c>
      <c r="H913" s="273">
        <v>2.57</v>
      </c>
      <c r="I913" s="228" t="s">
        <v>91</v>
      </c>
      <c r="J913" s="273">
        <v>4.82</v>
      </c>
    </row>
    <row r="914" spans="1:10" ht="25.5" customHeight="1" thickBot="1" x14ac:dyDescent="0.3">
      <c r="A914" s="228"/>
      <c r="B914" s="228"/>
      <c r="C914" s="228"/>
      <c r="D914" s="228"/>
      <c r="E914" s="228" t="s">
        <v>92</v>
      </c>
      <c r="F914" s="273">
        <v>2.81</v>
      </c>
      <c r="G914" s="228"/>
      <c r="H914" s="492" t="s">
        <v>93</v>
      </c>
      <c r="I914" s="492"/>
      <c r="J914" s="273">
        <v>15.33</v>
      </c>
    </row>
    <row r="915" spans="1:10" ht="25.5" customHeight="1" thickTop="1" x14ac:dyDescent="0.25">
      <c r="A915" s="262"/>
      <c r="B915" s="262"/>
      <c r="C915" s="262"/>
      <c r="D915" s="262"/>
      <c r="E915" s="262"/>
      <c r="F915" s="262"/>
      <c r="G915" s="262"/>
      <c r="H915" s="262"/>
      <c r="I915" s="262"/>
      <c r="J915" s="262"/>
    </row>
    <row r="916" spans="1:10" ht="25.5" customHeight="1" x14ac:dyDescent="0.25">
      <c r="A916" s="230" t="s">
        <v>912</v>
      </c>
      <c r="B916" s="80" t="s">
        <v>4</v>
      </c>
      <c r="C916" s="230" t="s">
        <v>5</v>
      </c>
      <c r="D916" s="230" t="s">
        <v>6</v>
      </c>
      <c r="E916" s="490" t="s">
        <v>28</v>
      </c>
      <c r="F916" s="490"/>
      <c r="G916" s="257" t="s">
        <v>7</v>
      </c>
      <c r="H916" s="80" t="s">
        <v>8</v>
      </c>
      <c r="I916" s="80" t="s">
        <v>9</v>
      </c>
      <c r="J916" s="80" t="s">
        <v>11</v>
      </c>
    </row>
    <row r="917" spans="1:10" ht="38.25" x14ac:dyDescent="0.25">
      <c r="A917" s="231" t="s">
        <v>82</v>
      </c>
      <c r="B917" s="259" t="s">
        <v>908</v>
      </c>
      <c r="C917" s="231" t="s">
        <v>105</v>
      </c>
      <c r="D917" s="231" t="s">
        <v>1683</v>
      </c>
      <c r="E917" s="491" t="s">
        <v>88</v>
      </c>
      <c r="F917" s="491"/>
      <c r="G917" s="258" t="s">
        <v>14</v>
      </c>
      <c r="H917" s="261">
        <v>1</v>
      </c>
      <c r="I917" s="260">
        <v>6.52</v>
      </c>
      <c r="J917" s="260">
        <v>6.52</v>
      </c>
    </row>
    <row r="918" spans="1:10" ht="25.5" customHeight="1" x14ac:dyDescent="0.25">
      <c r="A918" s="229" t="s">
        <v>83</v>
      </c>
      <c r="B918" s="264" t="s">
        <v>297</v>
      </c>
      <c r="C918" s="229" t="s">
        <v>0</v>
      </c>
      <c r="D918" s="229" t="s">
        <v>298</v>
      </c>
      <c r="E918" s="494" t="s">
        <v>88</v>
      </c>
      <c r="F918" s="494"/>
      <c r="G918" s="263" t="s">
        <v>40</v>
      </c>
      <c r="H918" s="266">
        <v>4.9399999999999999E-2</v>
      </c>
      <c r="I918" s="265">
        <v>18.7</v>
      </c>
      <c r="J918" s="265">
        <v>0.92</v>
      </c>
    </row>
    <row r="919" spans="1:10" ht="25.5" customHeight="1" x14ac:dyDescent="0.25">
      <c r="A919" s="229" t="s">
        <v>83</v>
      </c>
      <c r="B919" s="264" t="s">
        <v>195</v>
      </c>
      <c r="C919" s="229" t="s">
        <v>0</v>
      </c>
      <c r="D919" s="229" t="s">
        <v>196</v>
      </c>
      <c r="E919" s="494" t="s">
        <v>88</v>
      </c>
      <c r="F919" s="494"/>
      <c r="G919" s="263" t="s">
        <v>40</v>
      </c>
      <c r="H919" s="266">
        <v>4.9399999999999999E-2</v>
      </c>
      <c r="I919" s="265">
        <v>22.8</v>
      </c>
      <c r="J919" s="265">
        <v>1.1200000000000001</v>
      </c>
    </row>
    <row r="920" spans="1:10" x14ac:dyDescent="0.25">
      <c r="A920" s="232" t="s">
        <v>94</v>
      </c>
      <c r="B920" s="268" t="s">
        <v>255</v>
      </c>
      <c r="C920" s="232" t="s">
        <v>0</v>
      </c>
      <c r="D920" s="232" t="s">
        <v>256</v>
      </c>
      <c r="E920" s="493" t="s">
        <v>37</v>
      </c>
      <c r="F920" s="493"/>
      <c r="G920" s="267" t="s">
        <v>14</v>
      </c>
      <c r="H920" s="270">
        <v>1.4800000000000001E-2</v>
      </c>
      <c r="I920" s="269">
        <v>32.22</v>
      </c>
      <c r="J920" s="269">
        <v>0.47</v>
      </c>
    </row>
    <row r="921" spans="1:10" ht="25.5" customHeight="1" x14ac:dyDescent="0.25">
      <c r="A921" s="232" t="s">
        <v>94</v>
      </c>
      <c r="B921" s="268" t="s">
        <v>248</v>
      </c>
      <c r="C921" s="232" t="s">
        <v>0</v>
      </c>
      <c r="D921" s="232" t="s">
        <v>249</v>
      </c>
      <c r="E921" s="493" t="s">
        <v>37</v>
      </c>
      <c r="F921" s="493"/>
      <c r="G921" s="267" t="s">
        <v>14</v>
      </c>
      <c r="H921" s="270">
        <v>1.4999999999999999E-2</v>
      </c>
      <c r="I921" s="269">
        <v>36.51</v>
      </c>
      <c r="J921" s="269">
        <v>0.54</v>
      </c>
    </row>
    <row r="922" spans="1:10" ht="25.5" customHeight="1" x14ac:dyDescent="0.25">
      <c r="A922" s="232" t="s">
        <v>94</v>
      </c>
      <c r="B922" s="268" t="s">
        <v>1510</v>
      </c>
      <c r="C922" s="232" t="s">
        <v>0</v>
      </c>
      <c r="D922" s="232" t="s">
        <v>1511</v>
      </c>
      <c r="E922" s="493" t="s">
        <v>37</v>
      </c>
      <c r="F922" s="493"/>
      <c r="G922" s="267" t="s">
        <v>14</v>
      </c>
      <c r="H922" s="270">
        <v>1</v>
      </c>
      <c r="I922" s="269">
        <v>3.41</v>
      </c>
      <c r="J922" s="269">
        <v>3.41</v>
      </c>
    </row>
    <row r="923" spans="1:10" ht="51" customHeight="1" x14ac:dyDescent="0.25">
      <c r="A923" s="232" t="s">
        <v>94</v>
      </c>
      <c r="B923" s="268" t="s">
        <v>421</v>
      </c>
      <c r="C923" s="232" t="s">
        <v>0</v>
      </c>
      <c r="D923" s="232" t="s">
        <v>422</v>
      </c>
      <c r="E923" s="493" t="s">
        <v>37</v>
      </c>
      <c r="F923" s="493"/>
      <c r="G923" s="267" t="s">
        <v>14</v>
      </c>
      <c r="H923" s="270">
        <v>5.0999999999999997E-2</v>
      </c>
      <c r="I923" s="269">
        <v>1.3</v>
      </c>
      <c r="J923" s="269">
        <v>0.06</v>
      </c>
    </row>
    <row r="924" spans="1:10" ht="25.5" customHeight="1" x14ac:dyDescent="0.25">
      <c r="A924" s="228"/>
      <c r="B924" s="228"/>
      <c r="C924" s="228"/>
      <c r="D924" s="228"/>
      <c r="E924" s="228" t="s">
        <v>89</v>
      </c>
      <c r="F924" s="273">
        <v>0.84179020717392317</v>
      </c>
      <c r="G924" s="228" t="s">
        <v>90</v>
      </c>
      <c r="H924" s="273">
        <v>0.96</v>
      </c>
      <c r="I924" s="228" t="s">
        <v>91</v>
      </c>
      <c r="J924" s="273">
        <v>1.8</v>
      </c>
    </row>
    <row r="925" spans="1:10" ht="25.5" customHeight="1" thickBot="1" x14ac:dyDescent="0.3">
      <c r="A925" s="228"/>
      <c r="B925" s="228"/>
      <c r="C925" s="228"/>
      <c r="D925" s="228"/>
      <c r="E925" s="228" t="s">
        <v>92</v>
      </c>
      <c r="F925" s="273">
        <v>1.46</v>
      </c>
      <c r="G925" s="228"/>
      <c r="H925" s="492" t="s">
        <v>93</v>
      </c>
      <c r="I925" s="492"/>
      <c r="J925" s="273">
        <v>7.98</v>
      </c>
    </row>
    <row r="926" spans="1:10" ht="15.75" thickTop="1" x14ac:dyDescent="0.25">
      <c r="A926" s="262"/>
      <c r="B926" s="262"/>
      <c r="C926" s="262"/>
      <c r="D926" s="262"/>
      <c r="E926" s="262"/>
      <c r="F926" s="262"/>
      <c r="G926" s="262"/>
      <c r="H926" s="262"/>
      <c r="I926" s="262"/>
      <c r="J926" s="262"/>
    </row>
    <row r="927" spans="1:10" x14ac:dyDescent="0.25">
      <c r="A927" s="230" t="s">
        <v>915</v>
      </c>
      <c r="B927" s="80" t="s">
        <v>4</v>
      </c>
      <c r="C927" s="230" t="s">
        <v>5</v>
      </c>
      <c r="D927" s="230" t="s">
        <v>6</v>
      </c>
      <c r="E927" s="490" t="s">
        <v>28</v>
      </c>
      <c r="F927" s="490"/>
      <c r="G927" s="257" t="s">
        <v>7</v>
      </c>
      <c r="H927" s="80" t="s">
        <v>8</v>
      </c>
      <c r="I927" s="80" t="s">
        <v>9</v>
      </c>
      <c r="J927" s="80" t="s">
        <v>11</v>
      </c>
    </row>
    <row r="928" spans="1:10" ht="25.5" x14ac:dyDescent="0.25">
      <c r="A928" s="231" t="s">
        <v>82</v>
      </c>
      <c r="B928" s="259" t="s">
        <v>1684</v>
      </c>
      <c r="C928" s="231" t="s">
        <v>105</v>
      </c>
      <c r="D928" s="231" t="s">
        <v>1685</v>
      </c>
      <c r="E928" s="491">
        <v>107</v>
      </c>
      <c r="F928" s="491"/>
      <c r="G928" s="258" t="s">
        <v>1686</v>
      </c>
      <c r="H928" s="261">
        <v>1</v>
      </c>
      <c r="I928" s="260">
        <v>5.65</v>
      </c>
      <c r="J928" s="260">
        <v>5.65</v>
      </c>
    </row>
    <row r="929" spans="1:10" ht="25.5" customHeight="1" x14ac:dyDescent="0.25">
      <c r="A929" s="229" t="s">
        <v>83</v>
      </c>
      <c r="B929" s="264" t="s">
        <v>195</v>
      </c>
      <c r="C929" s="229" t="s">
        <v>0</v>
      </c>
      <c r="D929" s="229" t="s">
        <v>196</v>
      </c>
      <c r="E929" s="494" t="s">
        <v>88</v>
      </c>
      <c r="F929" s="494"/>
      <c r="G929" s="263" t="s">
        <v>40</v>
      </c>
      <c r="H929" s="266">
        <v>0.1004211</v>
      </c>
      <c r="I929" s="265">
        <v>22.8</v>
      </c>
      <c r="J929" s="265">
        <v>2.2799999999999998</v>
      </c>
    </row>
    <row r="930" spans="1:10" ht="25.5" customHeight="1" x14ac:dyDescent="0.25">
      <c r="A930" s="229" t="s">
        <v>83</v>
      </c>
      <c r="B930" s="264" t="s">
        <v>86</v>
      </c>
      <c r="C930" s="229" t="s">
        <v>0</v>
      </c>
      <c r="D930" s="229" t="s">
        <v>87</v>
      </c>
      <c r="E930" s="494" t="s">
        <v>88</v>
      </c>
      <c r="F930" s="494"/>
      <c r="G930" s="263" t="s">
        <v>40</v>
      </c>
      <c r="H930" s="266">
        <v>0.1004211</v>
      </c>
      <c r="I930" s="265">
        <v>18.14</v>
      </c>
      <c r="J930" s="265">
        <v>1.82</v>
      </c>
    </row>
    <row r="931" spans="1:10" ht="38.25" customHeight="1" x14ac:dyDescent="0.25">
      <c r="A931" s="232" t="s">
        <v>94</v>
      </c>
      <c r="B931" s="268" t="s">
        <v>708</v>
      </c>
      <c r="C931" s="232" t="s">
        <v>0</v>
      </c>
      <c r="D931" s="232" t="s">
        <v>709</v>
      </c>
      <c r="E931" s="493" t="s">
        <v>37</v>
      </c>
      <c r="F931" s="493"/>
      <c r="G931" s="267" t="s">
        <v>14</v>
      </c>
      <c r="H931" s="270">
        <v>1</v>
      </c>
      <c r="I931" s="269">
        <v>1.4</v>
      </c>
      <c r="J931" s="269">
        <v>1.4</v>
      </c>
    </row>
    <row r="932" spans="1:10" ht="25.5" customHeight="1" x14ac:dyDescent="0.25">
      <c r="A932" s="232" t="s">
        <v>94</v>
      </c>
      <c r="B932" s="268" t="s">
        <v>248</v>
      </c>
      <c r="C932" s="232" t="s">
        <v>0</v>
      </c>
      <c r="D932" s="232" t="s">
        <v>249</v>
      </c>
      <c r="E932" s="493" t="s">
        <v>37</v>
      </c>
      <c r="F932" s="493"/>
      <c r="G932" s="267" t="s">
        <v>14</v>
      </c>
      <c r="H932" s="270">
        <v>2E-3</v>
      </c>
      <c r="I932" s="269">
        <v>36.51</v>
      </c>
      <c r="J932" s="269">
        <v>7.0000000000000007E-2</v>
      </c>
    </row>
    <row r="933" spans="1:10" ht="25.5" customHeight="1" x14ac:dyDescent="0.25">
      <c r="A933" s="232" t="s">
        <v>94</v>
      </c>
      <c r="B933" s="268" t="s">
        <v>2040</v>
      </c>
      <c r="C933" s="232" t="s">
        <v>0</v>
      </c>
      <c r="D933" s="232" t="s">
        <v>2041</v>
      </c>
      <c r="E933" s="493" t="s">
        <v>37</v>
      </c>
      <c r="F933" s="493"/>
      <c r="G933" s="267" t="s">
        <v>14</v>
      </c>
      <c r="H933" s="270">
        <v>5.0000000000000001E-3</v>
      </c>
      <c r="I933" s="269">
        <v>16.52</v>
      </c>
      <c r="J933" s="269">
        <v>0.08</v>
      </c>
    </row>
    <row r="934" spans="1:10" ht="25.5" customHeight="1" x14ac:dyDescent="0.25">
      <c r="A934" s="228"/>
      <c r="B934" s="228"/>
      <c r="C934" s="228"/>
      <c r="D934" s="228"/>
      <c r="E934" s="228" t="s">
        <v>89</v>
      </c>
      <c r="F934" s="273">
        <v>1.6742271898236918</v>
      </c>
      <c r="G934" s="228" t="s">
        <v>90</v>
      </c>
      <c r="H934" s="273">
        <v>1.91</v>
      </c>
      <c r="I934" s="228" t="s">
        <v>91</v>
      </c>
      <c r="J934" s="273">
        <v>3.58</v>
      </c>
    </row>
    <row r="935" spans="1:10" ht="26.25" thickBot="1" x14ac:dyDescent="0.3">
      <c r="A935" s="228"/>
      <c r="B935" s="228"/>
      <c r="C935" s="228"/>
      <c r="D935" s="228"/>
      <c r="E935" s="228" t="s">
        <v>92</v>
      </c>
      <c r="F935" s="273">
        <v>1.26</v>
      </c>
      <c r="G935" s="228"/>
      <c r="H935" s="492" t="s">
        <v>93</v>
      </c>
      <c r="I935" s="492"/>
      <c r="J935" s="273">
        <v>6.91</v>
      </c>
    </row>
    <row r="936" spans="1:10" ht="15.75" thickTop="1" x14ac:dyDescent="0.25">
      <c r="A936" s="262"/>
      <c r="B936" s="262"/>
      <c r="C936" s="262"/>
      <c r="D936" s="262"/>
      <c r="E936" s="262"/>
      <c r="F936" s="262"/>
      <c r="G936" s="262"/>
      <c r="H936" s="262"/>
      <c r="I936" s="262"/>
      <c r="J936" s="262"/>
    </row>
    <row r="937" spans="1:10" x14ac:dyDescent="0.25">
      <c r="A937" s="230" t="s">
        <v>916</v>
      </c>
      <c r="B937" s="80" t="s">
        <v>4</v>
      </c>
      <c r="C937" s="230" t="s">
        <v>5</v>
      </c>
      <c r="D937" s="230" t="s">
        <v>6</v>
      </c>
      <c r="E937" s="490" t="s">
        <v>28</v>
      </c>
      <c r="F937" s="490"/>
      <c r="G937" s="257" t="s">
        <v>7</v>
      </c>
      <c r="H937" s="80" t="s">
        <v>8</v>
      </c>
      <c r="I937" s="80" t="s">
        <v>9</v>
      </c>
      <c r="J937" s="80" t="s">
        <v>11</v>
      </c>
    </row>
    <row r="938" spans="1:10" ht="38.25" customHeight="1" x14ac:dyDescent="0.25">
      <c r="A938" s="231" t="s">
        <v>82</v>
      </c>
      <c r="B938" s="259" t="s">
        <v>754</v>
      </c>
      <c r="C938" s="231" t="s">
        <v>0</v>
      </c>
      <c r="D938" s="231" t="s">
        <v>755</v>
      </c>
      <c r="E938" s="491" t="s">
        <v>291</v>
      </c>
      <c r="F938" s="491"/>
      <c r="G938" s="258" t="s">
        <v>14</v>
      </c>
      <c r="H938" s="261">
        <v>1</v>
      </c>
      <c r="I938" s="260">
        <v>10.81</v>
      </c>
      <c r="J938" s="260">
        <v>10.81</v>
      </c>
    </row>
    <row r="939" spans="1:10" ht="25.5" customHeight="1" x14ac:dyDescent="0.25">
      <c r="A939" s="229" t="s">
        <v>83</v>
      </c>
      <c r="B939" s="264" t="s">
        <v>297</v>
      </c>
      <c r="C939" s="229" t="s">
        <v>0</v>
      </c>
      <c r="D939" s="229" t="s">
        <v>298</v>
      </c>
      <c r="E939" s="494" t="s">
        <v>88</v>
      </c>
      <c r="F939" s="494"/>
      <c r="G939" s="263" t="s">
        <v>40</v>
      </c>
      <c r="H939" s="266">
        <v>0.1416</v>
      </c>
      <c r="I939" s="265">
        <v>18.7</v>
      </c>
      <c r="J939" s="265">
        <v>2.64</v>
      </c>
    </row>
    <row r="940" spans="1:10" ht="25.5" customHeight="1" x14ac:dyDescent="0.25">
      <c r="A940" s="229" t="s">
        <v>83</v>
      </c>
      <c r="B940" s="264" t="s">
        <v>195</v>
      </c>
      <c r="C940" s="229" t="s">
        <v>0</v>
      </c>
      <c r="D940" s="229" t="s">
        <v>196</v>
      </c>
      <c r="E940" s="494" t="s">
        <v>88</v>
      </c>
      <c r="F940" s="494"/>
      <c r="G940" s="263" t="s">
        <v>40</v>
      </c>
      <c r="H940" s="266">
        <v>0.1416</v>
      </c>
      <c r="I940" s="265">
        <v>22.8</v>
      </c>
      <c r="J940" s="265">
        <v>3.22</v>
      </c>
    </row>
    <row r="941" spans="1:10" ht="25.5" customHeight="1" x14ac:dyDescent="0.25">
      <c r="A941" s="232" t="s">
        <v>94</v>
      </c>
      <c r="B941" s="268" t="s">
        <v>255</v>
      </c>
      <c r="C941" s="232" t="s">
        <v>0</v>
      </c>
      <c r="D941" s="232" t="s">
        <v>256</v>
      </c>
      <c r="E941" s="493" t="s">
        <v>37</v>
      </c>
      <c r="F941" s="493"/>
      <c r="G941" s="267" t="s">
        <v>14</v>
      </c>
      <c r="H941" s="270">
        <v>5.8999999999999999E-3</v>
      </c>
      <c r="I941" s="269">
        <v>32.22</v>
      </c>
      <c r="J941" s="269">
        <v>0.19</v>
      </c>
    </row>
    <row r="942" spans="1:10" ht="38.25" customHeight="1" x14ac:dyDescent="0.25">
      <c r="A942" s="232" t="s">
        <v>94</v>
      </c>
      <c r="B942" s="268" t="s">
        <v>679</v>
      </c>
      <c r="C942" s="232" t="s">
        <v>0</v>
      </c>
      <c r="D942" s="232" t="s">
        <v>680</v>
      </c>
      <c r="E942" s="493" t="s">
        <v>37</v>
      </c>
      <c r="F942" s="493"/>
      <c r="G942" s="267" t="s">
        <v>14</v>
      </c>
      <c r="H942" s="270">
        <v>1</v>
      </c>
      <c r="I942" s="269">
        <v>4.47</v>
      </c>
      <c r="J942" s="269">
        <v>4.47</v>
      </c>
    </row>
    <row r="943" spans="1:10" ht="38.25" customHeight="1" x14ac:dyDescent="0.25">
      <c r="A943" s="232" t="s">
        <v>94</v>
      </c>
      <c r="B943" s="268" t="s">
        <v>248</v>
      </c>
      <c r="C943" s="232" t="s">
        <v>0</v>
      </c>
      <c r="D943" s="232" t="s">
        <v>249</v>
      </c>
      <c r="E943" s="493" t="s">
        <v>37</v>
      </c>
      <c r="F943" s="493"/>
      <c r="G943" s="267" t="s">
        <v>14</v>
      </c>
      <c r="H943" s="270">
        <v>7.0000000000000001E-3</v>
      </c>
      <c r="I943" s="269">
        <v>36.51</v>
      </c>
      <c r="J943" s="269">
        <v>0.25</v>
      </c>
    </row>
    <row r="944" spans="1:10" ht="25.5" customHeight="1" x14ac:dyDescent="0.25">
      <c r="A944" s="232" t="s">
        <v>94</v>
      </c>
      <c r="B944" s="268" t="s">
        <v>421</v>
      </c>
      <c r="C944" s="232" t="s">
        <v>0</v>
      </c>
      <c r="D944" s="232" t="s">
        <v>422</v>
      </c>
      <c r="E944" s="493" t="s">
        <v>37</v>
      </c>
      <c r="F944" s="493"/>
      <c r="G944" s="267" t="s">
        <v>14</v>
      </c>
      <c r="H944" s="270">
        <v>3.3799999999999997E-2</v>
      </c>
      <c r="I944" s="269">
        <v>1.3</v>
      </c>
      <c r="J944" s="269">
        <v>0.04</v>
      </c>
    </row>
    <row r="945" spans="1:10" ht="25.5" customHeight="1" x14ac:dyDescent="0.25">
      <c r="A945" s="228"/>
      <c r="B945" s="228"/>
      <c r="C945" s="228"/>
      <c r="D945" s="228"/>
      <c r="E945" s="228" t="s">
        <v>89</v>
      </c>
      <c r="F945" s="273">
        <v>2.4224851517560677</v>
      </c>
      <c r="G945" s="228" t="s">
        <v>90</v>
      </c>
      <c r="H945" s="273">
        <v>2.76</v>
      </c>
      <c r="I945" s="228" t="s">
        <v>91</v>
      </c>
      <c r="J945" s="273">
        <v>5.18</v>
      </c>
    </row>
    <row r="946" spans="1:10" ht="26.25" thickBot="1" x14ac:dyDescent="0.3">
      <c r="A946" s="228"/>
      <c r="B946" s="228"/>
      <c r="C946" s="228"/>
      <c r="D946" s="228"/>
      <c r="E946" s="228" t="s">
        <v>92</v>
      </c>
      <c r="F946" s="273">
        <v>2.42</v>
      </c>
      <c r="G946" s="228"/>
      <c r="H946" s="492" t="s">
        <v>93</v>
      </c>
      <c r="I946" s="492"/>
      <c r="J946" s="273">
        <v>13.23</v>
      </c>
    </row>
    <row r="947" spans="1:10" ht="15.75" thickTop="1" x14ac:dyDescent="0.25">
      <c r="A947" s="262"/>
      <c r="B947" s="262"/>
      <c r="C947" s="262"/>
      <c r="D947" s="262"/>
      <c r="E947" s="262"/>
      <c r="F947" s="262"/>
      <c r="G947" s="262"/>
      <c r="H947" s="262"/>
      <c r="I947" s="262"/>
      <c r="J947" s="262"/>
    </row>
    <row r="948" spans="1:10" x14ac:dyDescent="0.25">
      <c r="A948" s="230" t="s">
        <v>917</v>
      </c>
      <c r="B948" s="80" t="s">
        <v>4</v>
      </c>
      <c r="C948" s="230" t="s">
        <v>5</v>
      </c>
      <c r="D948" s="230" t="s">
        <v>6</v>
      </c>
      <c r="E948" s="490" t="s">
        <v>28</v>
      </c>
      <c r="F948" s="490"/>
      <c r="G948" s="257" t="s">
        <v>7</v>
      </c>
      <c r="H948" s="80" t="s">
        <v>8</v>
      </c>
      <c r="I948" s="80" t="s">
        <v>9</v>
      </c>
      <c r="J948" s="80" t="s">
        <v>11</v>
      </c>
    </row>
    <row r="949" spans="1:10" ht="38.25" customHeight="1" x14ac:dyDescent="0.25">
      <c r="A949" s="231" t="s">
        <v>82</v>
      </c>
      <c r="B949" s="259" t="s">
        <v>918</v>
      </c>
      <c r="C949" s="231" t="s">
        <v>0</v>
      </c>
      <c r="D949" s="231" t="s">
        <v>919</v>
      </c>
      <c r="E949" s="491" t="s">
        <v>291</v>
      </c>
      <c r="F949" s="491"/>
      <c r="G949" s="258" t="s">
        <v>14</v>
      </c>
      <c r="H949" s="261">
        <v>1</v>
      </c>
      <c r="I949" s="260">
        <v>13.68</v>
      </c>
      <c r="J949" s="260">
        <v>13.68</v>
      </c>
    </row>
    <row r="950" spans="1:10" ht="25.5" customHeight="1" x14ac:dyDescent="0.25">
      <c r="A950" s="229" t="s">
        <v>83</v>
      </c>
      <c r="B950" s="264" t="s">
        <v>297</v>
      </c>
      <c r="C950" s="229" t="s">
        <v>0</v>
      </c>
      <c r="D950" s="229" t="s">
        <v>298</v>
      </c>
      <c r="E950" s="494" t="s">
        <v>88</v>
      </c>
      <c r="F950" s="494"/>
      <c r="G950" s="263" t="s">
        <v>40</v>
      </c>
      <c r="H950" s="266">
        <v>0.22939999999999999</v>
      </c>
      <c r="I950" s="265">
        <v>18.7</v>
      </c>
      <c r="J950" s="265">
        <v>4.28</v>
      </c>
    </row>
    <row r="951" spans="1:10" ht="25.5" customHeight="1" x14ac:dyDescent="0.25">
      <c r="A951" s="229" t="s">
        <v>83</v>
      </c>
      <c r="B951" s="264" t="s">
        <v>195</v>
      </c>
      <c r="C951" s="229" t="s">
        <v>0</v>
      </c>
      <c r="D951" s="229" t="s">
        <v>196</v>
      </c>
      <c r="E951" s="494" t="s">
        <v>88</v>
      </c>
      <c r="F951" s="494"/>
      <c r="G951" s="263" t="s">
        <v>40</v>
      </c>
      <c r="H951" s="266">
        <v>0.22939999999999999</v>
      </c>
      <c r="I951" s="265">
        <v>22.8</v>
      </c>
      <c r="J951" s="265">
        <v>5.23</v>
      </c>
    </row>
    <row r="952" spans="1:10" ht="38.25" customHeight="1" x14ac:dyDescent="0.25">
      <c r="A952" s="232" t="s">
        <v>94</v>
      </c>
      <c r="B952" s="268" t="s">
        <v>255</v>
      </c>
      <c r="C952" s="232" t="s">
        <v>0</v>
      </c>
      <c r="D952" s="232" t="s">
        <v>256</v>
      </c>
      <c r="E952" s="493" t="s">
        <v>37</v>
      </c>
      <c r="F952" s="493"/>
      <c r="G952" s="267" t="s">
        <v>14</v>
      </c>
      <c r="H952" s="270">
        <v>1.6500000000000001E-2</v>
      </c>
      <c r="I952" s="269">
        <v>32.22</v>
      </c>
      <c r="J952" s="269">
        <v>0.53</v>
      </c>
    </row>
    <row r="953" spans="1:10" ht="38.25" customHeight="1" x14ac:dyDescent="0.25">
      <c r="A953" s="232" t="s">
        <v>94</v>
      </c>
      <c r="B953" s="268" t="s">
        <v>1471</v>
      </c>
      <c r="C953" s="232" t="s">
        <v>0</v>
      </c>
      <c r="D953" s="232" t="s">
        <v>1472</v>
      </c>
      <c r="E953" s="493" t="s">
        <v>37</v>
      </c>
      <c r="F953" s="493"/>
      <c r="G953" s="267" t="s">
        <v>14</v>
      </c>
      <c r="H953" s="270">
        <v>1</v>
      </c>
      <c r="I953" s="269">
        <v>2.78</v>
      </c>
      <c r="J953" s="269">
        <v>2.78</v>
      </c>
    </row>
    <row r="954" spans="1:10" ht="25.5" customHeight="1" x14ac:dyDescent="0.25">
      <c r="A954" s="232" t="s">
        <v>94</v>
      </c>
      <c r="B954" s="268" t="s">
        <v>248</v>
      </c>
      <c r="C954" s="232" t="s">
        <v>0</v>
      </c>
      <c r="D954" s="232" t="s">
        <v>249</v>
      </c>
      <c r="E954" s="493" t="s">
        <v>37</v>
      </c>
      <c r="F954" s="493"/>
      <c r="G954" s="267" t="s">
        <v>14</v>
      </c>
      <c r="H954" s="270">
        <v>2.1999999999999999E-2</v>
      </c>
      <c r="I954" s="269">
        <v>36.51</v>
      </c>
      <c r="J954" s="269">
        <v>0.8</v>
      </c>
    </row>
    <row r="955" spans="1:10" ht="25.5" customHeight="1" x14ac:dyDescent="0.25">
      <c r="A955" s="232" t="s">
        <v>94</v>
      </c>
      <c r="B955" s="268" t="s">
        <v>421</v>
      </c>
      <c r="C955" s="232" t="s">
        <v>0</v>
      </c>
      <c r="D955" s="232" t="s">
        <v>422</v>
      </c>
      <c r="E955" s="493" t="s">
        <v>37</v>
      </c>
      <c r="F955" s="493"/>
      <c r="G955" s="267" t="s">
        <v>14</v>
      </c>
      <c r="H955" s="270">
        <v>5.0999999999999997E-2</v>
      </c>
      <c r="I955" s="269">
        <v>1.3</v>
      </c>
      <c r="J955" s="269">
        <v>0.06</v>
      </c>
    </row>
    <row r="956" spans="1:10" ht="25.5" x14ac:dyDescent="0.25">
      <c r="A956" s="228"/>
      <c r="B956" s="228"/>
      <c r="C956" s="228"/>
      <c r="D956" s="228"/>
      <c r="E956" s="228" t="s">
        <v>89</v>
      </c>
      <c r="F956" s="273">
        <v>3.9283543001449748</v>
      </c>
      <c r="G956" s="228" t="s">
        <v>90</v>
      </c>
      <c r="H956" s="273">
        <v>4.47</v>
      </c>
      <c r="I956" s="228" t="s">
        <v>91</v>
      </c>
      <c r="J956" s="273">
        <v>8.4</v>
      </c>
    </row>
    <row r="957" spans="1:10" ht="26.25" thickBot="1" x14ac:dyDescent="0.3">
      <c r="A957" s="228"/>
      <c r="B957" s="228"/>
      <c r="C957" s="228"/>
      <c r="D957" s="228"/>
      <c r="E957" s="228" t="s">
        <v>92</v>
      </c>
      <c r="F957" s="273">
        <v>3.07</v>
      </c>
      <c r="G957" s="228"/>
      <c r="H957" s="492" t="s">
        <v>93</v>
      </c>
      <c r="I957" s="492"/>
      <c r="J957" s="273">
        <v>16.75</v>
      </c>
    </row>
    <row r="958" spans="1:10" ht="15.75" thickTop="1" x14ac:dyDescent="0.25">
      <c r="A958" s="262"/>
      <c r="B958" s="262"/>
      <c r="C958" s="262"/>
      <c r="D958" s="262"/>
      <c r="E958" s="262"/>
      <c r="F958" s="262"/>
      <c r="G958" s="262"/>
      <c r="H958" s="262"/>
      <c r="I958" s="262"/>
      <c r="J958" s="262"/>
    </row>
    <row r="959" spans="1:10" x14ac:dyDescent="0.25">
      <c r="A959" s="230" t="s">
        <v>920</v>
      </c>
      <c r="B959" s="80" t="s">
        <v>4</v>
      </c>
      <c r="C959" s="230" t="s">
        <v>5</v>
      </c>
      <c r="D959" s="230" t="s">
        <v>6</v>
      </c>
      <c r="E959" s="490" t="s">
        <v>28</v>
      </c>
      <c r="F959" s="490"/>
      <c r="G959" s="257" t="s">
        <v>7</v>
      </c>
      <c r="H959" s="80" t="s">
        <v>8</v>
      </c>
      <c r="I959" s="80" t="s">
        <v>9</v>
      </c>
      <c r="J959" s="80" t="s">
        <v>11</v>
      </c>
    </row>
    <row r="960" spans="1:10" ht="38.25" customHeight="1" x14ac:dyDescent="0.25">
      <c r="A960" s="231" t="s">
        <v>82</v>
      </c>
      <c r="B960" s="259" t="s">
        <v>752</v>
      </c>
      <c r="C960" s="231" t="s">
        <v>0</v>
      </c>
      <c r="D960" s="231" t="s">
        <v>753</v>
      </c>
      <c r="E960" s="491" t="s">
        <v>291</v>
      </c>
      <c r="F960" s="491"/>
      <c r="G960" s="258" t="s">
        <v>14</v>
      </c>
      <c r="H960" s="261">
        <v>1</v>
      </c>
      <c r="I960" s="260">
        <v>7.25</v>
      </c>
      <c r="J960" s="260">
        <v>7.25</v>
      </c>
    </row>
    <row r="961" spans="1:10" ht="25.5" customHeight="1" x14ac:dyDescent="0.25">
      <c r="A961" s="229" t="s">
        <v>83</v>
      </c>
      <c r="B961" s="264" t="s">
        <v>297</v>
      </c>
      <c r="C961" s="229" t="s">
        <v>0</v>
      </c>
      <c r="D961" s="229" t="s">
        <v>298</v>
      </c>
      <c r="E961" s="494" t="s">
        <v>88</v>
      </c>
      <c r="F961" s="494"/>
      <c r="G961" s="263" t="s">
        <v>40</v>
      </c>
      <c r="H961" s="266">
        <v>0.152</v>
      </c>
      <c r="I961" s="265">
        <v>18.7</v>
      </c>
      <c r="J961" s="265">
        <v>2.84</v>
      </c>
    </row>
    <row r="962" spans="1:10" ht="38.25" customHeight="1" x14ac:dyDescent="0.25">
      <c r="A962" s="229" t="s">
        <v>83</v>
      </c>
      <c r="B962" s="264" t="s">
        <v>195</v>
      </c>
      <c r="C962" s="229" t="s">
        <v>0</v>
      </c>
      <c r="D962" s="229" t="s">
        <v>196</v>
      </c>
      <c r="E962" s="494" t="s">
        <v>88</v>
      </c>
      <c r="F962" s="494"/>
      <c r="G962" s="263" t="s">
        <v>40</v>
      </c>
      <c r="H962" s="266">
        <v>0.152</v>
      </c>
      <c r="I962" s="265">
        <v>22.8</v>
      </c>
      <c r="J962" s="265">
        <v>3.46</v>
      </c>
    </row>
    <row r="963" spans="1:10" ht="38.25" customHeight="1" x14ac:dyDescent="0.25">
      <c r="A963" s="232" t="s">
        <v>94</v>
      </c>
      <c r="B963" s="268" t="s">
        <v>255</v>
      </c>
      <c r="C963" s="232" t="s">
        <v>0</v>
      </c>
      <c r="D963" s="232" t="s">
        <v>256</v>
      </c>
      <c r="E963" s="493" t="s">
        <v>37</v>
      </c>
      <c r="F963" s="493"/>
      <c r="G963" s="267" t="s">
        <v>14</v>
      </c>
      <c r="H963" s="270">
        <v>7.1000000000000004E-3</v>
      </c>
      <c r="I963" s="269">
        <v>32.22</v>
      </c>
      <c r="J963" s="269">
        <v>0.22</v>
      </c>
    </row>
    <row r="964" spans="1:10" ht="25.5" customHeight="1" x14ac:dyDescent="0.25">
      <c r="A964" s="232" t="s">
        <v>94</v>
      </c>
      <c r="B964" s="268" t="s">
        <v>710</v>
      </c>
      <c r="C964" s="232" t="s">
        <v>0</v>
      </c>
      <c r="D964" s="232" t="s">
        <v>711</v>
      </c>
      <c r="E964" s="493" t="s">
        <v>37</v>
      </c>
      <c r="F964" s="493"/>
      <c r="G964" s="267" t="s">
        <v>14</v>
      </c>
      <c r="H964" s="270">
        <v>1</v>
      </c>
      <c r="I964" s="269">
        <v>0.4</v>
      </c>
      <c r="J964" s="269">
        <v>0.4</v>
      </c>
    </row>
    <row r="965" spans="1:10" ht="25.5" customHeight="1" x14ac:dyDescent="0.25">
      <c r="A965" s="232" t="s">
        <v>94</v>
      </c>
      <c r="B965" s="268" t="s">
        <v>248</v>
      </c>
      <c r="C965" s="232" t="s">
        <v>0</v>
      </c>
      <c r="D965" s="232" t="s">
        <v>249</v>
      </c>
      <c r="E965" s="493" t="s">
        <v>37</v>
      </c>
      <c r="F965" s="493"/>
      <c r="G965" s="267" t="s">
        <v>14</v>
      </c>
      <c r="H965" s="270">
        <v>8.0000000000000002E-3</v>
      </c>
      <c r="I965" s="269">
        <v>36.51</v>
      </c>
      <c r="J965" s="269">
        <v>0.28999999999999998</v>
      </c>
    </row>
    <row r="966" spans="1:10" ht="25.5" customHeight="1" x14ac:dyDescent="0.25">
      <c r="A966" s="232" t="s">
        <v>94</v>
      </c>
      <c r="B966" s="268" t="s">
        <v>421</v>
      </c>
      <c r="C966" s="232" t="s">
        <v>0</v>
      </c>
      <c r="D966" s="232" t="s">
        <v>422</v>
      </c>
      <c r="E966" s="493" t="s">
        <v>37</v>
      </c>
      <c r="F966" s="493"/>
      <c r="G966" s="267" t="s">
        <v>14</v>
      </c>
      <c r="H966" s="270">
        <v>3.3799999999999997E-2</v>
      </c>
      <c r="I966" s="269">
        <v>1.3</v>
      </c>
      <c r="J966" s="269">
        <v>0.04</v>
      </c>
    </row>
    <row r="967" spans="1:10" ht="25.5" x14ac:dyDescent="0.25">
      <c r="A967" s="228"/>
      <c r="B967" s="228"/>
      <c r="C967" s="228"/>
      <c r="D967" s="228"/>
      <c r="E967" s="228" t="s">
        <v>89</v>
      </c>
      <c r="F967" s="273">
        <v>2.6001964177150074</v>
      </c>
      <c r="G967" s="228" t="s">
        <v>90</v>
      </c>
      <c r="H967" s="273">
        <v>2.96</v>
      </c>
      <c r="I967" s="228" t="s">
        <v>91</v>
      </c>
      <c r="J967" s="273">
        <v>5.56</v>
      </c>
    </row>
    <row r="968" spans="1:10" ht="26.25" thickBot="1" x14ac:dyDescent="0.3">
      <c r="A968" s="228"/>
      <c r="B968" s="228"/>
      <c r="C968" s="228"/>
      <c r="D968" s="228"/>
      <c r="E968" s="228" t="s">
        <v>92</v>
      </c>
      <c r="F968" s="273">
        <v>1.62</v>
      </c>
      <c r="G968" s="228"/>
      <c r="H968" s="492" t="s">
        <v>93</v>
      </c>
      <c r="I968" s="492"/>
      <c r="J968" s="273">
        <v>8.8699999999999992</v>
      </c>
    </row>
    <row r="969" spans="1:10" ht="15.75" thickTop="1" x14ac:dyDescent="0.25">
      <c r="A969" s="262"/>
      <c r="B969" s="262"/>
      <c r="C969" s="262"/>
      <c r="D969" s="262"/>
      <c r="E969" s="262"/>
      <c r="F969" s="262"/>
      <c r="G969" s="262"/>
      <c r="H969" s="262"/>
      <c r="I969" s="262"/>
      <c r="J969" s="262"/>
    </row>
    <row r="970" spans="1:10" x14ac:dyDescent="0.25">
      <c r="A970" s="230" t="s">
        <v>921</v>
      </c>
      <c r="B970" s="80" t="s">
        <v>4</v>
      </c>
      <c r="C970" s="230" t="s">
        <v>5</v>
      </c>
      <c r="D970" s="230" t="s">
        <v>6</v>
      </c>
      <c r="E970" s="490" t="s">
        <v>28</v>
      </c>
      <c r="F970" s="490"/>
      <c r="G970" s="257" t="s">
        <v>7</v>
      </c>
      <c r="H970" s="80" t="s">
        <v>8</v>
      </c>
      <c r="I970" s="80" t="s">
        <v>9</v>
      </c>
      <c r="J970" s="80" t="s">
        <v>11</v>
      </c>
    </row>
    <row r="971" spans="1:10" ht="25.5" customHeight="1" x14ac:dyDescent="0.25">
      <c r="A971" s="231" t="s">
        <v>82</v>
      </c>
      <c r="B971" s="259" t="s">
        <v>924</v>
      </c>
      <c r="C971" s="231" t="s">
        <v>0</v>
      </c>
      <c r="D971" s="231" t="s">
        <v>925</v>
      </c>
      <c r="E971" s="491" t="s">
        <v>291</v>
      </c>
      <c r="F971" s="491"/>
      <c r="G971" s="258" t="s">
        <v>14</v>
      </c>
      <c r="H971" s="261">
        <v>1</v>
      </c>
      <c r="I971" s="260">
        <v>9.39</v>
      </c>
      <c r="J971" s="260">
        <v>9.39</v>
      </c>
    </row>
    <row r="972" spans="1:10" ht="51" customHeight="1" x14ac:dyDescent="0.25">
      <c r="A972" s="229" t="s">
        <v>83</v>
      </c>
      <c r="B972" s="264" t="s">
        <v>297</v>
      </c>
      <c r="C972" s="229" t="s">
        <v>0</v>
      </c>
      <c r="D972" s="229" t="s">
        <v>298</v>
      </c>
      <c r="E972" s="494" t="s">
        <v>88</v>
      </c>
      <c r="F972" s="494"/>
      <c r="G972" s="263" t="s">
        <v>40</v>
      </c>
      <c r="H972" s="266">
        <v>0.12709999999999999</v>
      </c>
      <c r="I972" s="265">
        <v>18.7</v>
      </c>
      <c r="J972" s="265">
        <v>2.37</v>
      </c>
    </row>
    <row r="973" spans="1:10" ht="25.5" customHeight="1" x14ac:dyDescent="0.25">
      <c r="A973" s="229" t="s">
        <v>83</v>
      </c>
      <c r="B973" s="264" t="s">
        <v>195</v>
      </c>
      <c r="C973" s="229" t="s">
        <v>0</v>
      </c>
      <c r="D973" s="229" t="s">
        <v>196</v>
      </c>
      <c r="E973" s="494" t="s">
        <v>88</v>
      </c>
      <c r="F973" s="494"/>
      <c r="G973" s="263" t="s">
        <v>40</v>
      </c>
      <c r="H973" s="266">
        <v>0.12709999999999999</v>
      </c>
      <c r="I973" s="265">
        <v>22.8</v>
      </c>
      <c r="J973" s="265">
        <v>2.89</v>
      </c>
    </row>
    <row r="974" spans="1:10" ht="25.5" customHeight="1" x14ac:dyDescent="0.25">
      <c r="A974" s="232" t="s">
        <v>94</v>
      </c>
      <c r="B974" s="268" t="s">
        <v>255</v>
      </c>
      <c r="C974" s="232" t="s">
        <v>0</v>
      </c>
      <c r="D974" s="232" t="s">
        <v>256</v>
      </c>
      <c r="E974" s="493" t="s">
        <v>37</v>
      </c>
      <c r="F974" s="493"/>
      <c r="G974" s="267" t="s">
        <v>14</v>
      </c>
      <c r="H974" s="270">
        <v>1.6500000000000001E-2</v>
      </c>
      <c r="I974" s="269">
        <v>32.22</v>
      </c>
      <c r="J974" s="269">
        <v>0.53</v>
      </c>
    </row>
    <row r="975" spans="1:10" ht="38.25" customHeight="1" x14ac:dyDescent="0.25">
      <c r="A975" s="232" t="s">
        <v>94</v>
      </c>
      <c r="B975" s="268" t="s">
        <v>1471</v>
      </c>
      <c r="C975" s="232" t="s">
        <v>0</v>
      </c>
      <c r="D975" s="232" t="s">
        <v>1472</v>
      </c>
      <c r="E975" s="493" t="s">
        <v>37</v>
      </c>
      <c r="F975" s="493"/>
      <c r="G975" s="267" t="s">
        <v>14</v>
      </c>
      <c r="H975" s="270">
        <v>1</v>
      </c>
      <c r="I975" s="269">
        <v>2.78</v>
      </c>
      <c r="J975" s="269">
        <v>2.78</v>
      </c>
    </row>
    <row r="976" spans="1:10" ht="25.5" customHeight="1" x14ac:dyDescent="0.25">
      <c r="A976" s="232" t="s">
        <v>94</v>
      </c>
      <c r="B976" s="268" t="s">
        <v>248</v>
      </c>
      <c r="C976" s="232" t="s">
        <v>0</v>
      </c>
      <c r="D976" s="232" t="s">
        <v>249</v>
      </c>
      <c r="E976" s="493" t="s">
        <v>37</v>
      </c>
      <c r="F976" s="493"/>
      <c r="G976" s="267" t="s">
        <v>14</v>
      </c>
      <c r="H976" s="270">
        <v>2.1999999999999999E-2</v>
      </c>
      <c r="I976" s="269">
        <v>36.51</v>
      </c>
      <c r="J976" s="269">
        <v>0.8</v>
      </c>
    </row>
    <row r="977" spans="1:10" ht="25.5" customHeight="1" x14ac:dyDescent="0.25">
      <c r="A977" s="232" t="s">
        <v>94</v>
      </c>
      <c r="B977" s="268" t="s">
        <v>421</v>
      </c>
      <c r="C977" s="232" t="s">
        <v>0</v>
      </c>
      <c r="D977" s="232" t="s">
        <v>422</v>
      </c>
      <c r="E977" s="493" t="s">
        <v>37</v>
      </c>
      <c r="F977" s="493"/>
      <c r="G977" s="267" t="s">
        <v>14</v>
      </c>
      <c r="H977" s="270">
        <v>1.9E-2</v>
      </c>
      <c r="I977" s="269">
        <v>1.3</v>
      </c>
      <c r="J977" s="269">
        <v>0.02</v>
      </c>
    </row>
    <row r="978" spans="1:10" ht="25.5" x14ac:dyDescent="0.25">
      <c r="A978" s="228"/>
      <c r="B978" s="228"/>
      <c r="C978" s="228"/>
      <c r="D978" s="228"/>
      <c r="E978" s="228" t="s">
        <v>89</v>
      </c>
      <c r="F978" s="273">
        <v>2.1793013141280455</v>
      </c>
      <c r="G978" s="228" t="s">
        <v>90</v>
      </c>
      <c r="H978" s="273">
        <v>2.48</v>
      </c>
      <c r="I978" s="228" t="s">
        <v>91</v>
      </c>
      <c r="J978" s="273">
        <v>4.66</v>
      </c>
    </row>
    <row r="979" spans="1:10" ht="26.25" thickBot="1" x14ac:dyDescent="0.3">
      <c r="A979" s="228"/>
      <c r="B979" s="228"/>
      <c r="C979" s="228"/>
      <c r="D979" s="228"/>
      <c r="E979" s="228" t="s">
        <v>92</v>
      </c>
      <c r="F979" s="273">
        <v>2.1</v>
      </c>
      <c r="G979" s="228"/>
      <c r="H979" s="492" t="s">
        <v>93</v>
      </c>
      <c r="I979" s="492"/>
      <c r="J979" s="273">
        <v>11.49</v>
      </c>
    </row>
    <row r="980" spans="1:10" ht="15.75" thickTop="1" x14ac:dyDescent="0.25">
      <c r="A980" s="262"/>
      <c r="B980" s="262"/>
      <c r="C980" s="262"/>
      <c r="D980" s="262"/>
      <c r="E980" s="262"/>
      <c r="F980" s="262"/>
      <c r="G980" s="262"/>
      <c r="H980" s="262"/>
      <c r="I980" s="262"/>
      <c r="J980" s="262"/>
    </row>
    <row r="981" spans="1:10" x14ac:dyDescent="0.25">
      <c r="A981" s="230" t="s">
        <v>922</v>
      </c>
      <c r="B981" s="80" t="s">
        <v>4</v>
      </c>
      <c r="C981" s="230" t="s">
        <v>5</v>
      </c>
      <c r="D981" s="230" t="s">
        <v>6</v>
      </c>
      <c r="E981" s="490" t="s">
        <v>28</v>
      </c>
      <c r="F981" s="490"/>
      <c r="G981" s="257" t="s">
        <v>7</v>
      </c>
      <c r="H981" s="80" t="s">
        <v>8</v>
      </c>
      <c r="I981" s="80" t="s">
        <v>9</v>
      </c>
      <c r="J981" s="80" t="s">
        <v>11</v>
      </c>
    </row>
    <row r="982" spans="1:10" ht="38.25" customHeight="1" x14ac:dyDescent="0.25">
      <c r="A982" s="231" t="s">
        <v>82</v>
      </c>
      <c r="B982" s="259" t="s">
        <v>748</v>
      </c>
      <c r="C982" s="231" t="s">
        <v>0</v>
      </c>
      <c r="D982" s="231" t="s">
        <v>749</v>
      </c>
      <c r="E982" s="491" t="s">
        <v>291</v>
      </c>
      <c r="F982" s="491"/>
      <c r="G982" s="258" t="s">
        <v>14</v>
      </c>
      <c r="H982" s="261">
        <v>1</v>
      </c>
      <c r="I982" s="260">
        <v>20.9</v>
      </c>
      <c r="J982" s="260">
        <v>20.9</v>
      </c>
    </row>
    <row r="983" spans="1:10" ht="25.5" customHeight="1" x14ac:dyDescent="0.25">
      <c r="A983" s="229" t="s">
        <v>83</v>
      </c>
      <c r="B983" s="264" t="s">
        <v>297</v>
      </c>
      <c r="C983" s="229" t="s">
        <v>0</v>
      </c>
      <c r="D983" s="229" t="s">
        <v>298</v>
      </c>
      <c r="E983" s="494" t="s">
        <v>88</v>
      </c>
      <c r="F983" s="494"/>
      <c r="G983" s="263" t="s">
        <v>40</v>
      </c>
      <c r="H983" s="266">
        <v>0.1288</v>
      </c>
      <c r="I983" s="265">
        <v>18.7</v>
      </c>
      <c r="J983" s="265">
        <v>2.4</v>
      </c>
    </row>
    <row r="984" spans="1:10" ht="25.5" customHeight="1" x14ac:dyDescent="0.25">
      <c r="A984" s="229" t="s">
        <v>83</v>
      </c>
      <c r="B984" s="264" t="s">
        <v>195</v>
      </c>
      <c r="C984" s="229" t="s">
        <v>0</v>
      </c>
      <c r="D984" s="229" t="s">
        <v>196</v>
      </c>
      <c r="E984" s="494" t="s">
        <v>88</v>
      </c>
      <c r="F984" s="494"/>
      <c r="G984" s="263" t="s">
        <v>40</v>
      </c>
      <c r="H984" s="266">
        <v>0.1288</v>
      </c>
      <c r="I984" s="265">
        <v>22.8</v>
      </c>
      <c r="J984" s="265">
        <v>2.93</v>
      </c>
    </row>
    <row r="985" spans="1:10" ht="25.5" customHeight="1" x14ac:dyDescent="0.25">
      <c r="A985" s="232" t="s">
        <v>94</v>
      </c>
      <c r="B985" s="268" t="s">
        <v>716</v>
      </c>
      <c r="C985" s="232" t="s">
        <v>0</v>
      </c>
      <c r="D985" s="232" t="s">
        <v>717</v>
      </c>
      <c r="E985" s="493" t="s">
        <v>37</v>
      </c>
      <c r="F985" s="493"/>
      <c r="G985" s="267" t="s">
        <v>14</v>
      </c>
      <c r="H985" s="270">
        <v>2</v>
      </c>
      <c r="I985" s="269">
        <v>2.62</v>
      </c>
      <c r="J985" s="269">
        <v>5.24</v>
      </c>
    </row>
    <row r="986" spans="1:10" ht="25.5" customHeight="1" x14ac:dyDescent="0.25">
      <c r="A986" s="232" t="s">
        <v>94</v>
      </c>
      <c r="B986" s="268" t="s">
        <v>329</v>
      </c>
      <c r="C986" s="232" t="s">
        <v>0</v>
      </c>
      <c r="D986" s="232" t="s">
        <v>330</v>
      </c>
      <c r="E986" s="493" t="s">
        <v>37</v>
      </c>
      <c r="F986" s="493"/>
      <c r="G986" s="267" t="s">
        <v>14</v>
      </c>
      <c r="H986" s="270">
        <v>0.115</v>
      </c>
      <c r="I986" s="269">
        <v>13.29</v>
      </c>
      <c r="J986" s="269">
        <v>1.52</v>
      </c>
    </row>
    <row r="987" spans="1:10" ht="25.5" customHeight="1" x14ac:dyDescent="0.25">
      <c r="A987" s="232" t="s">
        <v>94</v>
      </c>
      <c r="B987" s="268" t="s">
        <v>720</v>
      </c>
      <c r="C987" s="232" t="s">
        <v>0</v>
      </c>
      <c r="D987" s="232" t="s">
        <v>721</v>
      </c>
      <c r="E987" s="493" t="s">
        <v>37</v>
      </c>
      <c r="F987" s="493"/>
      <c r="G987" s="267" t="s">
        <v>14</v>
      </c>
      <c r="H987" s="270">
        <v>1</v>
      </c>
      <c r="I987" s="269">
        <v>8.81</v>
      </c>
      <c r="J987" s="269">
        <v>8.81</v>
      </c>
    </row>
    <row r="988" spans="1:10" ht="25.5" x14ac:dyDescent="0.25">
      <c r="A988" s="228"/>
      <c r="B988" s="228"/>
      <c r="C988" s="228"/>
      <c r="D988" s="228"/>
      <c r="E988" s="228" t="s">
        <v>89</v>
      </c>
      <c r="F988" s="273">
        <v>2.2026843754384324</v>
      </c>
      <c r="G988" s="228" t="s">
        <v>90</v>
      </c>
      <c r="H988" s="273">
        <v>2.5099999999999998</v>
      </c>
      <c r="I988" s="228" t="s">
        <v>91</v>
      </c>
      <c r="J988" s="273">
        <v>4.71</v>
      </c>
    </row>
    <row r="989" spans="1:10" ht="51" customHeight="1" thickBot="1" x14ac:dyDescent="0.3">
      <c r="A989" s="228"/>
      <c r="B989" s="228"/>
      <c r="C989" s="228"/>
      <c r="D989" s="228"/>
      <c r="E989" s="228" t="s">
        <v>92</v>
      </c>
      <c r="F989" s="273">
        <v>4.6900000000000004</v>
      </c>
      <c r="G989" s="228"/>
      <c r="H989" s="492" t="s">
        <v>93</v>
      </c>
      <c r="I989" s="492"/>
      <c r="J989" s="273">
        <v>25.59</v>
      </c>
    </row>
    <row r="990" spans="1:10" ht="25.5" customHeight="1" thickTop="1" x14ac:dyDescent="0.25">
      <c r="A990" s="262"/>
      <c r="B990" s="262"/>
      <c r="C990" s="262"/>
      <c r="D990" s="262"/>
      <c r="E990" s="262"/>
      <c r="F990" s="262"/>
      <c r="G990" s="262"/>
      <c r="H990" s="262"/>
      <c r="I990" s="262"/>
      <c r="J990" s="262"/>
    </row>
    <row r="991" spans="1:10" ht="25.5" customHeight="1" x14ac:dyDescent="0.25">
      <c r="A991" s="230" t="s">
        <v>923</v>
      </c>
      <c r="B991" s="80" t="s">
        <v>4</v>
      </c>
      <c r="C991" s="230" t="s">
        <v>5</v>
      </c>
      <c r="D991" s="230" t="s">
        <v>6</v>
      </c>
      <c r="E991" s="490" t="s">
        <v>28</v>
      </c>
      <c r="F991" s="490"/>
      <c r="G991" s="257" t="s">
        <v>7</v>
      </c>
      <c r="H991" s="80" t="s">
        <v>8</v>
      </c>
      <c r="I991" s="80" t="s">
        <v>9</v>
      </c>
      <c r="J991" s="80" t="s">
        <v>11</v>
      </c>
    </row>
    <row r="992" spans="1:10" ht="25.5" customHeight="1" x14ac:dyDescent="0.25">
      <c r="A992" s="231" t="s">
        <v>82</v>
      </c>
      <c r="B992" s="259" t="s">
        <v>927</v>
      </c>
      <c r="C992" s="231" t="s">
        <v>0</v>
      </c>
      <c r="D992" s="231" t="s">
        <v>928</v>
      </c>
      <c r="E992" s="491" t="s">
        <v>291</v>
      </c>
      <c r="F992" s="491"/>
      <c r="G992" s="258" t="s">
        <v>14</v>
      </c>
      <c r="H992" s="261">
        <v>1</v>
      </c>
      <c r="I992" s="260">
        <v>8.52</v>
      </c>
      <c r="J992" s="260">
        <v>8.52</v>
      </c>
    </row>
    <row r="993" spans="1:10" ht="25.5" customHeight="1" x14ac:dyDescent="0.25">
      <c r="A993" s="229" t="s">
        <v>83</v>
      </c>
      <c r="B993" s="264" t="s">
        <v>297</v>
      </c>
      <c r="C993" s="229" t="s">
        <v>0</v>
      </c>
      <c r="D993" s="229" t="s">
        <v>298</v>
      </c>
      <c r="E993" s="494" t="s">
        <v>88</v>
      </c>
      <c r="F993" s="494"/>
      <c r="G993" s="263" t="s">
        <v>40</v>
      </c>
      <c r="H993" s="266">
        <v>0.1047</v>
      </c>
      <c r="I993" s="265">
        <v>18.7</v>
      </c>
      <c r="J993" s="265">
        <v>1.95</v>
      </c>
    </row>
    <row r="994" spans="1:10" ht="25.5" customHeight="1" x14ac:dyDescent="0.25">
      <c r="A994" s="229" t="s">
        <v>83</v>
      </c>
      <c r="B994" s="264" t="s">
        <v>195</v>
      </c>
      <c r="C994" s="229" t="s">
        <v>0</v>
      </c>
      <c r="D994" s="229" t="s">
        <v>196</v>
      </c>
      <c r="E994" s="494" t="s">
        <v>88</v>
      </c>
      <c r="F994" s="494"/>
      <c r="G994" s="263" t="s">
        <v>40</v>
      </c>
      <c r="H994" s="266">
        <v>0.1047</v>
      </c>
      <c r="I994" s="265">
        <v>22.8</v>
      </c>
      <c r="J994" s="265">
        <v>2.38</v>
      </c>
    </row>
    <row r="995" spans="1:10" x14ac:dyDescent="0.25">
      <c r="A995" s="232" t="s">
        <v>94</v>
      </c>
      <c r="B995" s="268" t="s">
        <v>255</v>
      </c>
      <c r="C995" s="232" t="s">
        <v>0</v>
      </c>
      <c r="D995" s="232" t="s">
        <v>256</v>
      </c>
      <c r="E995" s="493" t="s">
        <v>37</v>
      </c>
      <c r="F995" s="493"/>
      <c r="G995" s="267" t="s">
        <v>14</v>
      </c>
      <c r="H995" s="270">
        <v>1.18E-2</v>
      </c>
      <c r="I995" s="269">
        <v>32.22</v>
      </c>
      <c r="J995" s="269">
        <v>0.38</v>
      </c>
    </row>
    <row r="996" spans="1:10" ht="25.5" customHeight="1" x14ac:dyDescent="0.25">
      <c r="A996" s="232" t="s">
        <v>94</v>
      </c>
      <c r="B996" s="268" t="s">
        <v>712</v>
      </c>
      <c r="C996" s="232" t="s">
        <v>0</v>
      </c>
      <c r="D996" s="232" t="s">
        <v>713</v>
      </c>
      <c r="E996" s="493" t="s">
        <v>37</v>
      </c>
      <c r="F996" s="493"/>
      <c r="G996" s="267" t="s">
        <v>14</v>
      </c>
      <c r="H996" s="270">
        <v>1</v>
      </c>
      <c r="I996" s="269">
        <v>3.28</v>
      </c>
      <c r="J996" s="269">
        <v>3.28</v>
      </c>
    </row>
    <row r="997" spans="1:10" ht="25.5" customHeight="1" x14ac:dyDescent="0.25">
      <c r="A997" s="232" t="s">
        <v>94</v>
      </c>
      <c r="B997" s="268" t="s">
        <v>248</v>
      </c>
      <c r="C997" s="232" t="s">
        <v>0</v>
      </c>
      <c r="D997" s="232" t="s">
        <v>249</v>
      </c>
      <c r="E997" s="493" t="s">
        <v>37</v>
      </c>
      <c r="F997" s="493"/>
      <c r="G997" s="267" t="s">
        <v>14</v>
      </c>
      <c r="H997" s="270">
        <v>1.4E-2</v>
      </c>
      <c r="I997" s="269">
        <v>36.51</v>
      </c>
      <c r="J997" s="269">
        <v>0.51</v>
      </c>
    </row>
    <row r="998" spans="1:10" ht="25.5" customHeight="1" x14ac:dyDescent="0.25">
      <c r="A998" s="232" t="s">
        <v>94</v>
      </c>
      <c r="B998" s="268" t="s">
        <v>421</v>
      </c>
      <c r="C998" s="232" t="s">
        <v>0</v>
      </c>
      <c r="D998" s="232" t="s">
        <v>422</v>
      </c>
      <c r="E998" s="493" t="s">
        <v>37</v>
      </c>
      <c r="F998" s="493"/>
      <c r="G998" s="267" t="s">
        <v>14</v>
      </c>
      <c r="H998" s="270">
        <v>1.5699999999999999E-2</v>
      </c>
      <c r="I998" s="269">
        <v>1.3</v>
      </c>
      <c r="J998" s="269">
        <v>0.02</v>
      </c>
    </row>
    <row r="999" spans="1:10" ht="25.5" x14ac:dyDescent="0.25">
      <c r="A999" s="228"/>
      <c r="B999" s="228"/>
      <c r="C999" s="228"/>
      <c r="D999" s="228"/>
      <c r="E999" s="228" t="s">
        <v>89</v>
      </c>
      <c r="F999" s="273">
        <v>1.7911424963756255</v>
      </c>
      <c r="G999" s="228" t="s">
        <v>90</v>
      </c>
      <c r="H999" s="273">
        <v>2.04</v>
      </c>
      <c r="I999" s="228" t="s">
        <v>91</v>
      </c>
      <c r="J999" s="273">
        <v>3.83</v>
      </c>
    </row>
    <row r="1000" spans="1:10" ht="26.25" thickBot="1" x14ac:dyDescent="0.3">
      <c r="A1000" s="228"/>
      <c r="B1000" s="228"/>
      <c r="C1000" s="228"/>
      <c r="D1000" s="228"/>
      <c r="E1000" s="228" t="s">
        <v>92</v>
      </c>
      <c r="F1000" s="273">
        <v>1.91</v>
      </c>
      <c r="G1000" s="228"/>
      <c r="H1000" s="492" t="s">
        <v>93</v>
      </c>
      <c r="I1000" s="492"/>
      <c r="J1000" s="273">
        <v>10.43</v>
      </c>
    </row>
    <row r="1001" spans="1:10" ht="15.75" thickTop="1" x14ac:dyDescent="0.25">
      <c r="A1001" s="262"/>
      <c r="B1001" s="262"/>
      <c r="C1001" s="262"/>
      <c r="D1001" s="262"/>
      <c r="E1001" s="262"/>
      <c r="F1001" s="262"/>
      <c r="G1001" s="262"/>
      <c r="H1001" s="262"/>
      <c r="I1001" s="262"/>
      <c r="J1001" s="262"/>
    </row>
    <row r="1002" spans="1:10" x14ac:dyDescent="0.25">
      <c r="A1002" s="230" t="s">
        <v>926</v>
      </c>
      <c r="B1002" s="80" t="s">
        <v>4</v>
      </c>
      <c r="C1002" s="230" t="s">
        <v>5</v>
      </c>
      <c r="D1002" s="230" t="s">
        <v>6</v>
      </c>
      <c r="E1002" s="490" t="s">
        <v>28</v>
      </c>
      <c r="F1002" s="490"/>
      <c r="G1002" s="257" t="s">
        <v>7</v>
      </c>
      <c r="H1002" s="80" t="s">
        <v>8</v>
      </c>
      <c r="I1002" s="80" t="s">
        <v>9</v>
      </c>
      <c r="J1002" s="80" t="s">
        <v>11</v>
      </c>
    </row>
    <row r="1003" spans="1:10" ht="38.25" customHeight="1" x14ac:dyDescent="0.25">
      <c r="A1003" s="231" t="s">
        <v>82</v>
      </c>
      <c r="B1003" s="259" t="s">
        <v>930</v>
      </c>
      <c r="C1003" s="231" t="s">
        <v>0</v>
      </c>
      <c r="D1003" s="231" t="s">
        <v>931</v>
      </c>
      <c r="E1003" s="491" t="s">
        <v>291</v>
      </c>
      <c r="F1003" s="491"/>
      <c r="G1003" s="258" t="s">
        <v>14</v>
      </c>
      <c r="H1003" s="261">
        <v>1</v>
      </c>
      <c r="I1003" s="260">
        <v>21.36</v>
      </c>
      <c r="J1003" s="260">
        <v>21.36</v>
      </c>
    </row>
    <row r="1004" spans="1:10" ht="25.5" customHeight="1" x14ac:dyDescent="0.25">
      <c r="A1004" s="229" t="s">
        <v>83</v>
      </c>
      <c r="B1004" s="264" t="s">
        <v>297</v>
      </c>
      <c r="C1004" s="229" t="s">
        <v>0</v>
      </c>
      <c r="D1004" s="229" t="s">
        <v>298</v>
      </c>
      <c r="E1004" s="494" t="s">
        <v>88</v>
      </c>
      <c r="F1004" s="494"/>
      <c r="G1004" s="263" t="s">
        <v>40</v>
      </c>
      <c r="H1004" s="266">
        <v>0.1288</v>
      </c>
      <c r="I1004" s="265">
        <v>18.7</v>
      </c>
      <c r="J1004" s="265">
        <v>2.4</v>
      </c>
    </row>
    <row r="1005" spans="1:10" ht="25.5" customHeight="1" x14ac:dyDescent="0.25">
      <c r="A1005" s="229" t="s">
        <v>83</v>
      </c>
      <c r="B1005" s="264" t="s">
        <v>195</v>
      </c>
      <c r="C1005" s="229" t="s">
        <v>0</v>
      </c>
      <c r="D1005" s="229" t="s">
        <v>196</v>
      </c>
      <c r="E1005" s="494" t="s">
        <v>88</v>
      </c>
      <c r="F1005" s="494"/>
      <c r="G1005" s="263" t="s">
        <v>40</v>
      </c>
      <c r="H1005" s="266">
        <v>0.1288</v>
      </c>
      <c r="I1005" s="265">
        <v>22.8</v>
      </c>
      <c r="J1005" s="265">
        <v>2.93</v>
      </c>
    </row>
    <row r="1006" spans="1:10" ht="25.5" customHeight="1" x14ac:dyDescent="0.25">
      <c r="A1006" s="232" t="s">
        <v>94</v>
      </c>
      <c r="B1006" s="268" t="s">
        <v>716</v>
      </c>
      <c r="C1006" s="232" t="s">
        <v>0</v>
      </c>
      <c r="D1006" s="232" t="s">
        <v>717</v>
      </c>
      <c r="E1006" s="493" t="s">
        <v>37</v>
      </c>
      <c r="F1006" s="493"/>
      <c r="G1006" s="267" t="s">
        <v>14</v>
      </c>
      <c r="H1006" s="270">
        <v>2</v>
      </c>
      <c r="I1006" s="269">
        <v>2.62</v>
      </c>
      <c r="J1006" s="269">
        <v>5.24</v>
      </c>
    </row>
    <row r="1007" spans="1:10" ht="25.5" customHeight="1" x14ac:dyDescent="0.25">
      <c r="A1007" s="232" t="s">
        <v>94</v>
      </c>
      <c r="B1007" s="268" t="s">
        <v>329</v>
      </c>
      <c r="C1007" s="232" t="s">
        <v>0</v>
      </c>
      <c r="D1007" s="232" t="s">
        <v>330</v>
      </c>
      <c r="E1007" s="493" t="s">
        <v>37</v>
      </c>
      <c r="F1007" s="493"/>
      <c r="G1007" s="267" t="s">
        <v>14</v>
      </c>
      <c r="H1007" s="270">
        <v>0.115</v>
      </c>
      <c r="I1007" s="269">
        <v>13.29</v>
      </c>
      <c r="J1007" s="269">
        <v>1.52</v>
      </c>
    </row>
    <row r="1008" spans="1:10" ht="25.5" customHeight="1" x14ac:dyDescent="0.25">
      <c r="A1008" s="232" t="s">
        <v>94</v>
      </c>
      <c r="B1008" s="268" t="s">
        <v>726</v>
      </c>
      <c r="C1008" s="232" t="s">
        <v>0</v>
      </c>
      <c r="D1008" s="232" t="s">
        <v>727</v>
      </c>
      <c r="E1008" s="493" t="s">
        <v>37</v>
      </c>
      <c r="F1008" s="493"/>
      <c r="G1008" s="267" t="s">
        <v>14</v>
      </c>
      <c r="H1008" s="270">
        <v>1</v>
      </c>
      <c r="I1008" s="269">
        <v>9.27</v>
      </c>
      <c r="J1008" s="269">
        <v>9.27</v>
      </c>
    </row>
    <row r="1009" spans="1:10" ht="25.5" customHeight="1" x14ac:dyDescent="0.25">
      <c r="A1009" s="228"/>
      <c r="B1009" s="228"/>
      <c r="C1009" s="228"/>
      <c r="D1009" s="228"/>
      <c r="E1009" s="228" t="s">
        <v>89</v>
      </c>
      <c r="F1009" s="273">
        <v>2.2026843754384324</v>
      </c>
      <c r="G1009" s="228" t="s">
        <v>90</v>
      </c>
      <c r="H1009" s="273">
        <v>2.5099999999999998</v>
      </c>
      <c r="I1009" s="228" t="s">
        <v>91</v>
      </c>
      <c r="J1009" s="273">
        <v>4.71</v>
      </c>
    </row>
    <row r="1010" spans="1:10" ht="26.25" thickBot="1" x14ac:dyDescent="0.3">
      <c r="A1010" s="228"/>
      <c r="B1010" s="228"/>
      <c r="C1010" s="228"/>
      <c r="D1010" s="228"/>
      <c r="E1010" s="228" t="s">
        <v>92</v>
      </c>
      <c r="F1010" s="273">
        <v>4.79</v>
      </c>
      <c r="G1010" s="228"/>
      <c r="H1010" s="492" t="s">
        <v>93</v>
      </c>
      <c r="I1010" s="492"/>
      <c r="J1010" s="273">
        <v>26.15</v>
      </c>
    </row>
    <row r="1011" spans="1:10" ht="15.75" thickTop="1" x14ac:dyDescent="0.25">
      <c r="A1011" s="262"/>
      <c r="B1011" s="262"/>
      <c r="C1011" s="262"/>
      <c r="D1011" s="262"/>
      <c r="E1011" s="262"/>
      <c r="F1011" s="262"/>
      <c r="G1011" s="262"/>
      <c r="H1011" s="262"/>
      <c r="I1011" s="262"/>
      <c r="J1011" s="262"/>
    </row>
    <row r="1012" spans="1:10" x14ac:dyDescent="0.25">
      <c r="A1012" s="230" t="s">
        <v>929</v>
      </c>
      <c r="B1012" s="80" t="s">
        <v>4</v>
      </c>
      <c r="C1012" s="230" t="s">
        <v>5</v>
      </c>
      <c r="D1012" s="230" t="s">
        <v>6</v>
      </c>
      <c r="E1012" s="490" t="s">
        <v>28</v>
      </c>
      <c r="F1012" s="490"/>
      <c r="G1012" s="257" t="s">
        <v>7</v>
      </c>
      <c r="H1012" s="80" t="s">
        <v>8</v>
      </c>
      <c r="I1012" s="80" t="s">
        <v>9</v>
      </c>
      <c r="J1012" s="80" t="s">
        <v>11</v>
      </c>
    </row>
    <row r="1013" spans="1:10" ht="25.5" customHeight="1" x14ac:dyDescent="0.25">
      <c r="A1013" s="231" t="s">
        <v>82</v>
      </c>
      <c r="B1013" s="259" t="s">
        <v>933</v>
      </c>
      <c r="C1013" s="231" t="s">
        <v>0</v>
      </c>
      <c r="D1013" s="231" t="s">
        <v>934</v>
      </c>
      <c r="E1013" s="491" t="s">
        <v>291</v>
      </c>
      <c r="F1013" s="491"/>
      <c r="G1013" s="258" t="s">
        <v>14</v>
      </c>
      <c r="H1013" s="261">
        <v>1</v>
      </c>
      <c r="I1013" s="260">
        <v>10.76</v>
      </c>
      <c r="J1013" s="260">
        <v>10.76</v>
      </c>
    </row>
    <row r="1014" spans="1:10" ht="25.5" customHeight="1" x14ac:dyDescent="0.25">
      <c r="A1014" s="229" t="s">
        <v>83</v>
      </c>
      <c r="B1014" s="264" t="s">
        <v>297</v>
      </c>
      <c r="C1014" s="229" t="s">
        <v>0</v>
      </c>
      <c r="D1014" s="229" t="s">
        <v>298</v>
      </c>
      <c r="E1014" s="494" t="s">
        <v>88</v>
      </c>
      <c r="F1014" s="494"/>
      <c r="G1014" s="263" t="s">
        <v>40</v>
      </c>
      <c r="H1014" s="266">
        <v>0.12709999999999999</v>
      </c>
      <c r="I1014" s="265">
        <v>18.7</v>
      </c>
      <c r="J1014" s="265">
        <v>2.37</v>
      </c>
    </row>
    <row r="1015" spans="1:10" ht="25.5" customHeight="1" x14ac:dyDescent="0.25">
      <c r="A1015" s="229" t="s">
        <v>83</v>
      </c>
      <c r="B1015" s="264" t="s">
        <v>195</v>
      </c>
      <c r="C1015" s="229" t="s">
        <v>0</v>
      </c>
      <c r="D1015" s="229" t="s">
        <v>196</v>
      </c>
      <c r="E1015" s="494" t="s">
        <v>88</v>
      </c>
      <c r="F1015" s="494"/>
      <c r="G1015" s="263" t="s">
        <v>40</v>
      </c>
      <c r="H1015" s="266">
        <v>0.12709999999999999</v>
      </c>
      <c r="I1015" s="265">
        <v>22.8</v>
      </c>
      <c r="J1015" s="265">
        <v>2.89</v>
      </c>
    </row>
    <row r="1016" spans="1:10" ht="25.5" customHeight="1" x14ac:dyDescent="0.25">
      <c r="A1016" s="232" t="s">
        <v>94</v>
      </c>
      <c r="B1016" s="268" t="s">
        <v>255</v>
      </c>
      <c r="C1016" s="232" t="s">
        <v>0</v>
      </c>
      <c r="D1016" s="232" t="s">
        <v>256</v>
      </c>
      <c r="E1016" s="493" t="s">
        <v>37</v>
      </c>
      <c r="F1016" s="493"/>
      <c r="G1016" s="267" t="s">
        <v>14</v>
      </c>
      <c r="H1016" s="270">
        <v>1.6500000000000001E-2</v>
      </c>
      <c r="I1016" s="269">
        <v>32.22</v>
      </c>
      <c r="J1016" s="269">
        <v>0.53</v>
      </c>
    </row>
    <row r="1017" spans="1:10" ht="25.5" customHeight="1" x14ac:dyDescent="0.25">
      <c r="A1017" s="232" t="s">
        <v>94</v>
      </c>
      <c r="B1017" s="268" t="s">
        <v>1555</v>
      </c>
      <c r="C1017" s="232" t="s">
        <v>0</v>
      </c>
      <c r="D1017" s="232" t="s">
        <v>1556</v>
      </c>
      <c r="E1017" s="493" t="s">
        <v>37</v>
      </c>
      <c r="F1017" s="493"/>
      <c r="G1017" s="267" t="s">
        <v>14</v>
      </c>
      <c r="H1017" s="270">
        <v>1</v>
      </c>
      <c r="I1017" s="269">
        <v>4.1500000000000004</v>
      </c>
      <c r="J1017" s="269">
        <v>4.1500000000000004</v>
      </c>
    </row>
    <row r="1018" spans="1:10" ht="25.5" customHeight="1" x14ac:dyDescent="0.25">
      <c r="A1018" s="232" t="s">
        <v>94</v>
      </c>
      <c r="B1018" s="268" t="s">
        <v>248</v>
      </c>
      <c r="C1018" s="232" t="s">
        <v>0</v>
      </c>
      <c r="D1018" s="232" t="s">
        <v>249</v>
      </c>
      <c r="E1018" s="493" t="s">
        <v>37</v>
      </c>
      <c r="F1018" s="493"/>
      <c r="G1018" s="267" t="s">
        <v>14</v>
      </c>
      <c r="H1018" s="270">
        <v>2.1999999999999999E-2</v>
      </c>
      <c r="I1018" s="269">
        <v>36.51</v>
      </c>
      <c r="J1018" s="269">
        <v>0.8</v>
      </c>
    </row>
    <row r="1019" spans="1:10" ht="25.5" customHeight="1" x14ac:dyDescent="0.25">
      <c r="A1019" s="232" t="s">
        <v>94</v>
      </c>
      <c r="B1019" s="268" t="s">
        <v>421</v>
      </c>
      <c r="C1019" s="232" t="s">
        <v>0</v>
      </c>
      <c r="D1019" s="232" t="s">
        <v>422</v>
      </c>
      <c r="E1019" s="493" t="s">
        <v>37</v>
      </c>
      <c r="F1019" s="493"/>
      <c r="G1019" s="267" t="s">
        <v>14</v>
      </c>
      <c r="H1019" s="270">
        <v>1.9E-2</v>
      </c>
      <c r="I1019" s="269">
        <v>1.3</v>
      </c>
      <c r="J1019" s="269">
        <v>0.02</v>
      </c>
    </row>
    <row r="1020" spans="1:10" ht="25.5" x14ac:dyDescent="0.25">
      <c r="A1020" s="228"/>
      <c r="B1020" s="228"/>
      <c r="C1020" s="228"/>
      <c r="D1020" s="228"/>
      <c r="E1020" s="228" t="s">
        <v>89</v>
      </c>
      <c r="F1020" s="273">
        <v>2.1793013141280455</v>
      </c>
      <c r="G1020" s="228" t="s">
        <v>90</v>
      </c>
      <c r="H1020" s="273">
        <v>2.48</v>
      </c>
      <c r="I1020" s="228" t="s">
        <v>91</v>
      </c>
      <c r="J1020" s="273">
        <v>4.66</v>
      </c>
    </row>
    <row r="1021" spans="1:10" ht="26.25" thickBot="1" x14ac:dyDescent="0.3">
      <c r="A1021" s="228"/>
      <c r="B1021" s="228"/>
      <c r="C1021" s="228"/>
      <c r="D1021" s="228"/>
      <c r="E1021" s="228" t="s">
        <v>92</v>
      </c>
      <c r="F1021" s="273">
        <v>2.41</v>
      </c>
      <c r="G1021" s="228"/>
      <c r="H1021" s="492" t="s">
        <v>93</v>
      </c>
      <c r="I1021" s="492"/>
      <c r="J1021" s="273">
        <v>13.17</v>
      </c>
    </row>
    <row r="1022" spans="1:10" ht="38.25" customHeight="1" thickTop="1" x14ac:dyDescent="0.25">
      <c r="A1022" s="262"/>
      <c r="B1022" s="262"/>
      <c r="C1022" s="262"/>
      <c r="D1022" s="262"/>
      <c r="E1022" s="262"/>
      <c r="F1022" s="262"/>
      <c r="G1022" s="262"/>
      <c r="H1022" s="262"/>
      <c r="I1022" s="262"/>
      <c r="J1022" s="262"/>
    </row>
    <row r="1023" spans="1:10" ht="25.5" customHeight="1" x14ac:dyDescent="0.25">
      <c r="A1023" s="230" t="s">
        <v>932</v>
      </c>
      <c r="B1023" s="80" t="s">
        <v>4</v>
      </c>
      <c r="C1023" s="230" t="s">
        <v>5</v>
      </c>
      <c r="D1023" s="230" t="s">
        <v>6</v>
      </c>
      <c r="E1023" s="490" t="s">
        <v>28</v>
      </c>
      <c r="F1023" s="490"/>
      <c r="G1023" s="257" t="s">
        <v>7</v>
      </c>
      <c r="H1023" s="80" t="s">
        <v>8</v>
      </c>
      <c r="I1023" s="80" t="s">
        <v>9</v>
      </c>
      <c r="J1023" s="80" t="s">
        <v>11</v>
      </c>
    </row>
    <row r="1024" spans="1:10" ht="38.25" customHeight="1" x14ac:dyDescent="0.25">
      <c r="A1024" s="231" t="s">
        <v>82</v>
      </c>
      <c r="B1024" s="259" t="s">
        <v>936</v>
      </c>
      <c r="C1024" s="231" t="s">
        <v>0</v>
      </c>
      <c r="D1024" s="231" t="s">
        <v>937</v>
      </c>
      <c r="E1024" s="491" t="s">
        <v>291</v>
      </c>
      <c r="F1024" s="491"/>
      <c r="G1024" s="258" t="s">
        <v>14</v>
      </c>
      <c r="H1024" s="261">
        <v>1</v>
      </c>
      <c r="I1024" s="260">
        <v>8.91</v>
      </c>
      <c r="J1024" s="260">
        <v>8.91</v>
      </c>
    </row>
    <row r="1025" spans="1:10" ht="38.25" customHeight="1" x14ac:dyDescent="0.25">
      <c r="A1025" s="229" t="s">
        <v>83</v>
      </c>
      <c r="B1025" s="264" t="s">
        <v>297</v>
      </c>
      <c r="C1025" s="229" t="s">
        <v>0</v>
      </c>
      <c r="D1025" s="229" t="s">
        <v>298</v>
      </c>
      <c r="E1025" s="494" t="s">
        <v>88</v>
      </c>
      <c r="F1025" s="494"/>
      <c r="G1025" s="263" t="s">
        <v>40</v>
      </c>
      <c r="H1025" s="266">
        <v>4.0500000000000001E-2</v>
      </c>
      <c r="I1025" s="265">
        <v>18.7</v>
      </c>
      <c r="J1025" s="265">
        <v>0.75</v>
      </c>
    </row>
    <row r="1026" spans="1:10" ht="25.5" customHeight="1" x14ac:dyDescent="0.25">
      <c r="A1026" s="229" t="s">
        <v>83</v>
      </c>
      <c r="B1026" s="264" t="s">
        <v>195</v>
      </c>
      <c r="C1026" s="229" t="s">
        <v>0</v>
      </c>
      <c r="D1026" s="229" t="s">
        <v>196</v>
      </c>
      <c r="E1026" s="494" t="s">
        <v>88</v>
      </c>
      <c r="F1026" s="494"/>
      <c r="G1026" s="263" t="s">
        <v>40</v>
      </c>
      <c r="H1026" s="266">
        <v>4.0500000000000001E-2</v>
      </c>
      <c r="I1026" s="265">
        <v>22.8</v>
      </c>
      <c r="J1026" s="265">
        <v>0.92</v>
      </c>
    </row>
    <row r="1027" spans="1:10" ht="25.5" customHeight="1" x14ac:dyDescent="0.25">
      <c r="A1027" s="232" t="s">
        <v>94</v>
      </c>
      <c r="B1027" s="268" t="s">
        <v>255</v>
      </c>
      <c r="C1027" s="232" t="s">
        <v>0</v>
      </c>
      <c r="D1027" s="232" t="s">
        <v>256</v>
      </c>
      <c r="E1027" s="493" t="s">
        <v>37</v>
      </c>
      <c r="F1027" s="493"/>
      <c r="G1027" s="267" t="s">
        <v>14</v>
      </c>
      <c r="H1027" s="270">
        <v>7.3000000000000001E-3</v>
      </c>
      <c r="I1027" s="269">
        <v>32.22</v>
      </c>
      <c r="J1027" s="269">
        <v>0.23</v>
      </c>
    </row>
    <row r="1028" spans="1:10" ht="38.25" customHeight="1" x14ac:dyDescent="0.25">
      <c r="A1028" s="232" t="s">
        <v>94</v>
      </c>
      <c r="B1028" s="268" t="s">
        <v>329</v>
      </c>
      <c r="C1028" s="232" t="s">
        <v>0</v>
      </c>
      <c r="D1028" s="232" t="s">
        <v>330</v>
      </c>
      <c r="E1028" s="493" t="s">
        <v>37</v>
      </c>
      <c r="F1028" s="493"/>
      <c r="G1028" s="267" t="s">
        <v>14</v>
      </c>
      <c r="H1028" s="270">
        <v>2.5000000000000001E-2</v>
      </c>
      <c r="I1028" s="269">
        <v>13.29</v>
      </c>
      <c r="J1028" s="269">
        <v>0.33</v>
      </c>
    </row>
    <row r="1029" spans="1:10" ht="25.5" customHeight="1" x14ac:dyDescent="0.25">
      <c r="A1029" s="232" t="s">
        <v>94</v>
      </c>
      <c r="B1029" s="268" t="s">
        <v>248</v>
      </c>
      <c r="C1029" s="232" t="s">
        <v>0</v>
      </c>
      <c r="D1029" s="232" t="s">
        <v>249</v>
      </c>
      <c r="E1029" s="493" t="s">
        <v>37</v>
      </c>
      <c r="F1029" s="493"/>
      <c r="G1029" s="267" t="s">
        <v>14</v>
      </c>
      <c r="H1029" s="270">
        <v>1.0999999999999999E-2</v>
      </c>
      <c r="I1029" s="269">
        <v>36.51</v>
      </c>
      <c r="J1029" s="269">
        <v>0.4</v>
      </c>
    </row>
    <row r="1030" spans="1:10" ht="25.5" customHeight="1" x14ac:dyDescent="0.25">
      <c r="A1030" s="232" t="s">
        <v>94</v>
      </c>
      <c r="B1030" s="268" t="s">
        <v>1429</v>
      </c>
      <c r="C1030" s="232" t="s">
        <v>0</v>
      </c>
      <c r="D1030" s="232" t="s">
        <v>1430</v>
      </c>
      <c r="E1030" s="493" t="s">
        <v>37</v>
      </c>
      <c r="F1030" s="493"/>
      <c r="G1030" s="267" t="s">
        <v>14</v>
      </c>
      <c r="H1030" s="270">
        <v>1</v>
      </c>
      <c r="I1030" s="269">
        <v>1.66</v>
      </c>
      <c r="J1030" s="269">
        <v>1.66</v>
      </c>
    </row>
    <row r="1031" spans="1:10" x14ac:dyDescent="0.25">
      <c r="A1031" s="232" t="s">
        <v>94</v>
      </c>
      <c r="B1031" s="268" t="s">
        <v>1369</v>
      </c>
      <c r="C1031" s="232" t="s">
        <v>0</v>
      </c>
      <c r="D1031" s="232" t="s">
        <v>1370</v>
      </c>
      <c r="E1031" s="493" t="s">
        <v>37</v>
      </c>
      <c r="F1031" s="493"/>
      <c r="G1031" s="267" t="s">
        <v>14</v>
      </c>
      <c r="H1031" s="270">
        <v>1</v>
      </c>
      <c r="I1031" s="269">
        <v>4.5999999999999996</v>
      </c>
      <c r="J1031" s="269">
        <v>4.5999999999999996</v>
      </c>
    </row>
    <row r="1032" spans="1:10" x14ac:dyDescent="0.25">
      <c r="A1032" s="232" t="s">
        <v>94</v>
      </c>
      <c r="B1032" s="268" t="s">
        <v>421</v>
      </c>
      <c r="C1032" s="232" t="s">
        <v>0</v>
      </c>
      <c r="D1032" s="232" t="s">
        <v>422</v>
      </c>
      <c r="E1032" s="493" t="s">
        <v>37</v>
      </c>
      <c r="F1032" s="493"/>
      <c r="G1032" s="267" t="s">
        <v>14</v>
      </c>
      <c r="H1032" s="270">
        <v>1.7000000000000001E-2</v>
      </c>
      <c r="I1032" s="269">
        <v>1.3</v>
      </c>
      <c r="J1032" s="269">
        <v>0.02</v>
      </c>
    </row>
    <row r="1033" spans="1:10" ht="25.5" x14ac:dyDescent="0.25">
      <c r="A1033" s="228"/>
      <c r="B1033" s="228"/>
      <c r="C1033" s="228"/>
      <c r="D1033" s="228"/>
      <c r="E1033" s="228" t="s">
        <v>89</v>
      </c>
      <c r="F1033" s="273">
        <v>0.6874620025253706</v>
      </c>
      <c r="G1033" s="228" t="s">
        <v>90</v>
      </c>
      <c r="H1033" s="273">
        <v>0.78</v>
      </c>
      <c r="I1033" s="228" t="s">
        <v>91</v>
      </c>
      <c r="J1033" s="273">
        <v>1.47</v>
      </c>
    </row>
    <row r="1034" spans="1:10" ht="25.5" customHeight="1" thickBot="1" x14ac:dyDescent="0.3">
      <c r="A1034" s="228"/>
      <c r="B1034" s="228"/>
      <c r="C1034" s="228"/>
      <c r="D1034" s="228"/>
      <c r="E1034" s="228" t="s">
        <v>92</v>
      </c>
      <c r="F1034" s="273">
        <v>2</v>
      </c>
      <c r="G1034" s="228"/>
      <c r="H1034" s="492" t="s">
        <v>93</v>
      </c>
      <c r="I1034" s="492"/>
      <c r="J1034" s="273">
        <v>10.91</v>
      </c>
    </row>
    <row r="1035" spans="1:10" ht="25.5" customHeight="1" thickTop="1" x14ac:dyDescent="0.25">
      <c r="A1035" s="262"/>
      <c r="B1035" s="262"/>
      <c r="C1035" s="262"/>
      <c r="D1035" s="262"/>
      <c r="E1035" s="262"/>
      <c r="F1035" s="262"/>
      <c r="G1035" s="262"/>
      <c r="H1035" s="262"/>
      <c r="I1035" s="262"/>
      <c r="J1035" s="262"/>
    </row>
    <row r="1036" spans="1:10" x14ac:dyDescent="0.25">
      <c r="A1036" s="230" t="s">
        <v>935</v>
      </c>
      <c r="B1036" s="80" t="s">
        <v>4</v>
      </c>
      <c r="C1036" s="230" t="s">
        <v>5</v>
      </c>
      <c r="D1036" s="230" t="s">
        <v>6</v>
      </c>
      <c r="E1036" s="490" t="s">
        <v>28</v>
      </c>
      <c r="F1036" s="490"/>
      <c r="G1036" s="257" t="s">
        <v>7</v>
      </c>
      <c r="H1036" s="80" t="s">
        <v>8</v>
      </c>
      <c r="I1036" s="80" t="s">
        <v>9</v>
      </c>
      <c r="J1036" s="80" t="s">
        <v>11</v>
      </c>
    </row>
    <row r="1037" spans="1:10" ht="38.25" customHeight="1" x14ac:dyDescent="0.25">
      <c r="A1037" s="231" t="s">
        <v>82</v>
      </c>
      <c r="B1037" s="259" t="s">
        <v>750</v>
      </c>
      <c r="C1037" s="231" t="s">
        <v>0</v>
      </c>
      <c r="D1037" s="231" t="s">
        <v>751</v>
      </c>
      <c r="E1037" s="491" t="s">
        <v>291</v>
      </c>
      <c r="F1037" s="491"/>
      <c r="G1037" s="258" t="s">
        <v>14</v>
      </c>
      <c r="H1037" s="261">
        <v>1</v>
      </c>
      <c r="I1037" s="260">
        <v>15.37</v>
      </c>
      <c r="J1037" s="260">
        <v>15.37</v>
      </c>
    </row>
    <row r="1038" spans="1:10" ht="25.5" customHeight="1" x14ac:dyDescent="0.25">
      <c r="A1038" s="229" t="s">
        <v>83</v>
      </c>
      <c r="B1038" s="264" t="s">
        <v>297</v>
      </c>
      <c r="C1038" s="229" t="s">
        <v>0</v>
      </c>
      <c r="D1038" s="229" t="s">
        <v>298</v>
      </c>
      <c r="E1038" s="494" t="s">
        <v>88</v>
      </c>
      <c r="F1038" s="494"/>
      <c r="G1038" s="263" t="s">
        <v>40</v>
      </c>
      <c r="H1038" s="266">
        <v>8.5800000000000001E-2</v>
      </c>
      <c r="I1038" s="265">
        <v>18.7</v>
      </c>
      <c r="J1038" s="265">
        <v>1.6</v>
      </c>
    </row>
    <row r="1039" spans="1:10" ht="25.5" customHeight="1" x14ac:dyDescent="0.25">
      <c r="A1039" s="229" t="s">
        <v>83</v>
      </c>
      <c r="B1039" s="264" t="s">
        <v>195</v>
      </c>
      <c r="C1039" s="229" t="s">
        <v>0</v>
      </c>
      <c r="D1039" s="229" t="s">
        <v>196</v>
      </c>
      <c r="E1039" s="494" t="s">
        <v>88</v>
      </c>
      <c r="F1039" s="494"/>
      <c r="G1039" s="263" t="s">
        <v>40</v>
      </c>
      <c r="H1039" s="266">
        <v>8.5800000000000001E-2</v>
      </c>
      <c r="I1039" s="265">
        <v>22.8</v>
      </c>
      <c r="J1039" s="265">
        <v>1.95</v>
      </c>
    </row>
    <row r="1040" spans="1:10" x14ac:dyDescent="0.25">
      <c r="A1040" s="232" t="s">
        <v>94</v>
      </c>
      <c r="B1040" s="268" t="s">
        <v>255</v>
      </c>
      <c r="C1040" s="232" t="s">
        <v>0</v>
      </c>
      <c r="D1040" s="232" t="s">
        <v>256</v>
      </c>
      <c r="E1040" s="493" t="s">
        <v>37</v>
      </c>
      <c r="F1040" s="493"/>
      <c r="G1040" s="267" t="s">
        <v>14</v>
      </c>
      <c r="H1040" s="270">
        <v>2.4500000000000001E-2</v>
      </c>
      <c r="I1040" s="269">
        <v>32.22</v>
      </c>
      <c r="J1040" s="269">
        <v>0.78</v>
      </c>
    </row>
    <row r="1041" spans="1:10" ht="38.25" customHeight="1" x14ac:dyDescent="0.25">
      <c r="A1041" s="232" t="s">
        <v>94</v>
      </c>
      <c r="B1041" s="268" t="s">
        <v>716</v>
      </c>
      <c r="C1041" s="232" t="s">
        <v>0</v>
      </c>
      <c r="D1041" s="232" t="s">
        <v>717</v>
      </c>
      <c r="E1041" s="493" t="s">
        <v>37</v>
      </c>
      <c r="F1041" s="493"/>
      <c r="G1041" s="267" t="s">
        <v>14</v>
      </c>
      <c r="H1041" s="270">
        <v>1</v>
      </c>
      <c r="I1041" s="269">
        <v>2.62</v>
      </c>
      <c r="J1041" s="269">
        <v>2.62</v>
      </c>
    </row>
    <row r="1042" spans="1:10" ht="25.5" customHeight="1" x14ac:dyDescent="0.25">
      <c r="A1042" s="232" t="s">
        <v>94</v>
      </c>
      <c r="B1042" s="268" t="s">
        <v>329</v>
      </c>
      <c r="C1042" s="232" t="s">
        <v>0</v>
      </c>
      <c r="D1042" s="232" t="s">
        <v>330</v>
      </c>
      <c r="E1042" s="493" t="s">
        <v>37</v>
      </c>
      <c r="F1042" s="493"/>
      <c r="G1042" s="267" t="s">
        <v>14</v>
      </c>
      <c r="H1042" s="270">
        <v>5.7500000000000002E-2</v>
      </c>
      <c r="I1042" s="269">
        <v>13.29</v>
      </c>
      <c r="J1042" s="269">
        <v>0.76</v>
      </c>
    </row>
    <row r="1043" spans="1:10" ht="25.5" customHeight="1" x14ac:dyDescent="0.25">
      <c r="A1043" s="232" t="s">
        <v>94</v>
      </c>
      <c r="B1043" s="268" t="s">
        <v>248</v>
      </c>
      <c r="C1043" s="232" t="s">
        <v>0</v>
      </c>
      <c r="D1043" s="232" t="s">
        <v>249</v>
      </c>
      <c r="E1043" s="493" t="s">
        <v>37</v>
      </c>
      <c r="F1043" s="493"/>
      <c r="G1043" s="267" t="s">
        <v>14</v>
      </c>
      <c r="H1043" s="270">
        <v>0.04</v>
      </c>
      <c r="I1043" s="269">
        <v>36.51</v>
      </c>
      <c r="J1043" s="269">
        <v>1.46</v>
      </c>
    </row>
    <row r="1044" spans="1:10" x14ac:dyDescent="0.25">
      <c r="A1044" s="232" t="s">
        <v>94</v>
      </c>
      <c r="B1044" s="268" t="s">
        <v>722</v>
      </c>
      <c r="C1044" s="232" t="s">
        <v>0</v>
      </c>
      <c r="D1044" s="232" t="s">
        <v>723</v>
      </c>
      <c r="E1044" s="493" t="s">
        <v>37</v>
      </c>
      <c r="F1044" s="493"/>
      <c r="G1044" s="267" t="s">
        <v>14</v>
      </c>
      <c r="H1044" s="270">
        <v>1</v>
      </c>
      <c r="I1044" s="269">
        <v>6.16</v>
      </c>
      <c r="J1044" s="269">
        <v>6.16</v>
      </c>
    </row>
    <row r="1045" spans="1:10" ht="25.5" customHeight="1" x14ac:dyDescent="0.25">
      <c r="A1045" s="232" t="s">
        <v>94</v>
      </c>
      <c r="B1045" s="268" t="s">
        <v>421</v>
      </c>
      <c r="C1045" s="232" t="s">
        <v>0</v>
      </c>
      <c r="D1045" s="232" t="s">
        <v>422</v>
      </c>
      <c r="E1045" s="493" t="s">
        <v>37</v>
      </c>
      <c r="F1045" s="493"/>
      <c r="G1045" s="267" t="s">
        <v>14</v>
      </c>
      <c r="H1045" s="270">
        <v>3.5999999999999997E-2</v>
      </c>
      <c r="I1045" s="269">
        <v>1.3</v>
      </c>
      <c r="J1045" s="269">
        <v>0.04</v>
      </c>
    </row>
    <row r="1046" spans="1:10" ht="25.5" customHeight="1" x14ac:dyDescent="0.25">
      <c r="A1046" s="228"/>
      <c r="B1046" s="228"/>
      <c r="C1046" s="228"/>
      <c r="D1046" s="228"/>
      <c r="E1046" s="228" t="s">
        <v>89</v>
      </c>
      <c r="F1046" s="273">
        <v>1.4637796380302108</v>
      </c>
      <c r="G1046" s="228" t="s">
        <v>90</v>
      </c>
      <c r="H1046" s="273">
        <v>1.67</v>
      </c>
      <c r="I1046" s="228" t="s">
        <v>91</v>
      </c>
      <c r="J1046" s="273">
        <v>3.13</v>
      </c>
    </row>
    <row r="1047" spans="1:10" ht="26.25" thickBot="1" x14ac:dyDescent="0.3">
      <c r="A1047" s="228"/>
      <c r="B1047" s="228"/>
      <c r="C1047" s="228"/>
      <c r="D1047" s="228"/>
      <c r="E1047" s="228" t="s">
        <v>92</v>
      </c>
      <c r="F1047" s="273">
        <v>3.45</v>
      </c>
      <c r="G1047" s="228"/>
      <c r="H1047" s="492" t="s">
        <v>93</v>
      </c>
      <c r="I1047" s="492"/>
      <c r="J1047" s="273">
        <v>18.82</v>
      </c>
    </row>
    <row r="1048" spans="1:10" ht="15.75" thickTop="1" x14ac:dyDescent="0.25">
      <c r="A1048" s="262"/>
      <c r="B1048" s="262"/>
      <c r="C1048" s="262"/>
      <c r="D1048" s="262"/>
      <c r="E1048" s="262"/>
      <c r="F1048" s="262"/>
      <c r="G1048" s="262"/>
      <c r="H1048" s="262"/>
      <c r="I1048" s="262"/>
      <c r="J1048" s="262"/>
    </row>
    <row r="1049" spans="1:10" x14ac:dyDescent="0.25">
      <c r="A1049" s="230" t="s">
        <v>938</v>
      </c>
      <c r="B1049" s="80" t="s">
        <v>4</v>
      </c>
      <c r="C1049" s="230" t="s">
        <v>5</v>
      </c>
      <c r="D1049" s="230" t="s">
        <v>6</v>
      </c>
      <c r="E1049" s="490" t="s">
        <v>28</v>
      </c>
      <c r="F1049" s="490"/>
      <c r="G1049" s="257" t="s">
        <v>7</v>
      </c>
      <c r="H1049" s="80" t="s">
        <v>8</v>
      </c>
      <c r="I1049" s="80" t="s">
        <v>9</v>
      </c>
      <c r="J1049" s="80" t="s">
        <v>11</v>
      </c>
    </row>
    <row r="1050" spans="1:10" ht="38.25" customHeight="1" x14ac:dyDescent="0.25">
      <c r="A1050" s="231" t="s">
        <v>82</v>
      </c>
      <c r="B1050" s="259" t="s">
        <v>1687</v>
      </c>
      <c r="C1050" s="231" t="s">
        <v>0</v>
      </c>
      <c r="D1050" s="231" t="s">
        <v>1688</v>
      </c>
      <c r="E1050" s="491" t="s">
        <v>291</v>
      </c>
      <c r="F1050" s="491"/>
      <c r="G1050" s="258" t="s">
        <v>14</v>
      </c>
      <c r="H1050" s="261">
        <v>1</v>
      </c>
      <c r="I1050" s="260">
        <v>41.87</v>
      </c>
      <c r="J1050" s="260">
        <v>41.87</v>
      </c>
    </row>
    <row r="1051" spans="1:10" ht="25.5" customHeight="1" x14ac:dyDescent="0.25">
      <c r="A1051" s="229" t="s">
        <v>83</v>
      </c>
      <c r="B1051" s="264" t="s">
        <v>297</v>
      </c>
      <c r="C1051" s="229" t="s">
        <v>0</v>
      </c>
      <c r="D1051" s="229" t="s">
        <v>298</v>
      </c>
      <c r="E1051" s="494" t="s">
        <v>88</v>
      </c>
      <c r="F1051" s="494"/>
      <c r="G1051" s="263" t="s">
        <v>40</v>
      </c>
      <c r="H1051" s="266">
        <v>0.17169999999999999</v>
      </c>
      <c r="I1051" s="265">
        <v>18.7</v>
      </c>
      <c r="J1051" s="265">
        <v>3.21</v>
      </c>
    </row>
    <row r="1052" spans="1:10" ht="25.5" customHeight="1" x14ac:dyDescent="0.25">
      <c r="A1052" s="229" t="s">
        <v>83</v>
      </c>
      <c r="B1052" s="264" t="s">
        <v>195</v>
      </c>
      <c r="C1052" s="229" t="s">
        <v>0</v>
      </c>
      <c r="D1052" s="229" t="s">
        <v>196</v>
      </c>
      <c r="E1052" s="494" t="s">
        <v>88</v>
      </c>
      <c r="F1052" s="494"/>
      <c r="G1052" s="263" t="s">
        <v>40</v>
      </c>
      <c r="H1052" s="266">
        <v>0.17169999999999999</v>
      </c>
      <c r="I1052" s="265">
        <v>22.8</v>
      </c>
      <c r="J1052" s="265">
        <v>3.91</v>
      </c>
    </row>
    <row r="1053" spans="1:10" ht="25.5" x14ac:dyDescent="0.25">
      <c r="A1053" s="232" t="s">
        <v>94</v>
      </c>
      <c r="B1053" s="268" t="s">
        <v>716</v>
      </c>
      <c r="C1053" s="232" t="s">
        <v>0</v>
      </c>
      <c r="D1053" s="232" t="s">
        <v>717</v>
      </c>
      <c r="E1053" s="493" t="s">
        <v>37</v>
      </c>
      <c r="F1053" s="493"/>
      <c r="G1053" s="267" t="s">
        <v>14</v>
      </c>
      <c r="H1053" s="270">
        <v>3</v>
      </c>
      <c r="I1053" s="269">
        <v>2.62</v>
      </c>
      <c r="J1053" s="269">
        <v>7.86</v>
      </c>
    </row>
    <row r="1054" spans="1:10" ht="38.25" customHeight="1" x14ac:dyDescent="0.25">
      <c r="A1054" s="232" t="s">
        <v>94</v>
      </c>
      <c r="B1054" s="268" t="s">
        <v>329</v>
      </c>
      <c r="C1054" s="232" t="s">
        <v>0</v>
      </c>
      <c r="D1054" s="232" t="s">
        <v>330</v>
      </c>
      <c r="E1054" s="493" t="s">
        <v>37</v>
      </c>
      <c r="F1054" s="493"/>
      <c r="G1054" s="267" t="s">
        <v>14</v>
      </c>
      <c r="H1054" s="270">
        <v>0.17249999999999999</v>
      </c>
      <c r="I1054" s="269">
        <v>13.29</v>
      </c>
      <c r="J1054" s="269">
        <v>2.29</v>
      </c>
    </row>
    <row r="1055" spans="1:10" ht="25.5" customHeight="1" x14ac:dyDescent="0.25">
      <c r="A1055" s="232" t="s">
        <v>94</v>
      </c>
      <c r="B1055" s="268" t="s">
        <v>1979</v>
      </c>
      <c r="C1055" s="232" t="s">
        <v>0</v>
      </c>
      <c r="D1055" s="232" t="s">
        <v>1980</v>
      </c>
      <c r="E1055" s="493" t="s">
        <v>37</v>
      </c>
      <c r="F1055" s="493"/>
      <c r="G1055" s="267" t="s">
        <v>14</v>
      </c>
      <c r="H1055" s="270">
        <v>1</v>
      </c>
      <c r="I1055" s="269">
        <v>24.6</v>
      </c>
      <c r="J1055" s="269">
        <v>24.6</v>
      </c>
    </row>
    <row r="1056" spans="1:10" ht="25.5" customHeight="1" x14ac:dyDescent="0.25">
      <c r="A1056" s="228"/>
      <c r="B1056" s="228"/>
      <c r="C1056" s="228"/>
      <c r="D1056" s="228"/>
      <c r="E1056" s="228" t="s">
        <v>89</v>
      </c>
      <c r="F1056" s="273">
        <v>2.9415891128466538</v>
      </c>
      <c r="G1056" s="228" t="s">
        <v>90</v>
      </c>
      <c r="H1056" s="273">
        <v>3.35</v>
      </c>
      <c r="I1056" s="228" t="s">
        <v>91</v>
      </c>
      <c r="J1056" s="273">
        <v>6.29</v>
      </c>
    </row>
    <row r="1057" spans="1:10" ht="26.25" thickBot="1" x14ac:dyDescent="0.3">
      <c r="A1057" s="228"/>
      <c r="B1057" s="228"/>
      <c r="C1057" s="228"/>
      <c r="D1057" s="228"/>
      <c r="E1057" s="228" t="s">
        <v>92</v>
      </c>
      <c r="F1057" s="273">
        <v>9.4</v>
      </c>
      <c r="G1057" s="228"/>
      <c r="H1057" s="492" t="s">
        <v>93</v>
      </c>
      <c r="I1057" s="492"/>
      <c r="J1057" s="273">
        <v>51.27</v>
      </c>
    </row>
    <row r="1058" spans="1:10" ht="15.75" thickTop="1" x14ac:dyDescent="0.25">
      <c r="A1058" s="262"/>
      <c r="B1058" s="262"/>
      <c r="C1058" s="262"/>
      <c r="D1058" s="262"/>
      <c r="E1058" s="262"/>
      <c r="F1058" s="262"/>
      <c r="G1058" s="262"/>
      <c r="H1058" s="262"/>
      <c r="I1058" s="262"/>
      <c r="J1058" s="262"/>
    </row>
    <row r="1059" spans="1:10" ht="25.5" customHeight="1" x14ac:dyDescent="0.25">
      <c r="A1059" s="230" t="s">
        <v>939</v>
      </c>
      <c r="B1059" s="80" t="s">
        <v>4</v>
      </c>
      <c r="C1059" s="230" t="s">
        <v>5</v>
      </c>
      <c r="D1059" s="230" t="s">
        <v>6</v>
      </c>
      <c r="E1059" s="490" t="s">
        <v>28</v>
      </c>
      <c r="F1059" s="490"/>
      <c r="G1059" s="257" t="s">
        <v>7</v>
      </c>
      <c r="H1059" s="80" t="s">
        <v>8</v>
      </c>
      <c r="I1059" s="80" t="s">
        <v>9</v>
      </c>
      <c r="J1059" s="80" t="s">
        <v>11</v>
      </c>
    </row>
    <row r="1060" spans="1:10" ht="25.5" customHeight="1" x14ac:dyDescent="0.25">
      <c r="A1060" s="231" t="s">
        <v>82</v>
      </c>
      <c r="B1060" s="259" t="s">
        <v>1689</v>
      </c>
      <c r="C1060" s="231" t="s">
        <v>105</v>
      </c>
      <c r="D1060" s="231" t="s">
        <v>1690</v>
      </c>
      <c r="E1060" s="491" t="s">
        <v>88</v>
      </c>
      <c r="F1060" s="491"/>
      <c r="G1060" s="258" t="s">
        <v>14</v>
      </c>
      <c r="H1060" s="261">
        <v>1</v>
      </c>
      <c r="I1060" s="260">
        <v>6.5</v>
      </c>
      <c r="J1060" s="260">
        <v>6.5</v>
      </c>
    </row>
    <row r="1061" spans="1:10" ht="25.5" customHeight="1" x14ac:dyDescent="0.25">
      <c r="A1061" s="229" t="s">
        <v>83</v>
      </c>
      <c r="B1061" s="264" t="s">
        <v>297</v>
      </c>
      <c r="C1061" s="229" t="s">
        <v>0</v>
      </c>
      <c r="D1061" s="229" t="s">
        <v>298</v>
      </c>
      <c r="E1061" s="494" t="s">
        <v>88</v>
      </c>
      <c r="F1061" s="494"/>
      <c r="G1061" s="263" t="s">
        <v>40</v>
      </c>
      <c r="H1061" s="266">
        <v>4.4999999999999998E-2</v>
      </c>
      <c r="I1061" s="265">
        <v>18.7</v>
      </c>
      <c r="J1061" s="265">
        <v>0.84</v>
      </c>
    </row>
    <row r="1062" spans="1:10" ht="25.5" customHeight="1" x14ac:dyDescent="0.25">
      <c r="A1062" s="229" t="s">
        <v>83</v>
      </c>
      <c r="B1062" s="264" t="s">
        <v>195</v>
      </c>
      <c r="C1062" s="229" t="s">
        <v>0</v>
      </c>
      <c r="D1062" s="229" t="s">
        <v>196</v>
      </c>
      <c r="E1062" s="494" t="s">
        <v>88</v>
      </c>
      <c r="F1062" s="494"/>
      <c r="G1062" s="263" t="s">
        <v>40</v>
      </c>
      <c r="H1062" s="266">
        <v>4.4999999999999998E-2</v>
      </c>
      <c r="I1062" s="265">
        <v>22.8</v>
      </c>
      <c r="J1062" s="265">
        <v>1.02</v>
      </c>
    </row>
    <row r="1063" spans="1:10" ht="25.5" x14ac:dyDescent="0.25">
      <c r="A1063" s="232" t="s">
        <v>94</v>
      </c>
      <c r="B1063" s="268" t="s">
        <v>1479</v>
      </c>
      <c r="C1063" s="232" t="s">
        <v>0</v>
      </c>
      <c r="D1063" s="232" t="s">
        <v>1480</v>
      </c>
      <c r="E1063" s="493" t="s">
        <v>37</v>
      </c>
      <c r="F1063" s="493"/>
      <c r="G1063" s="267" t="s">
        <v>14</v>
      </c>
      <c r="H1063" s="270">
        <v>1</v>
      </c>
      <c r="I1063" s="269">
        <v>1.26</v>
      </c>
      <c r="J1063" s="269">
        <v>1.26</v>
      </c>
    </row>
    <row r="1064" spans="1:10" ht="25.5" x14ac:dyDescent="0.25">
      <c r="A1064" s="232" t="s">
        <v>94</v>
      </c>
      <c r="B1064" s="268" t="s">
        <v>2026</v>
      </c>
      <c r="C1064" s="232" t="s">
        <v>0</v>
      </c>
      <c r="D1064" s="232" t="s">
        <v>2027</v>
      </c>
      <c r="E1064" s="493" t="s">
        <v>37</v>
      </c>
      <c r="F1064" s="493"/>
      <c r="G1064" s="267" t="s">
        <v>14</v>
      </c>
      <c r="H1064" s="270">
        <v>1</v>
      </c>
      <c r="I1064" s="269">
        <v>2.0499999999999998</v>
      </c>
      <c r="J1064" s="269">
        <v>2.0499999999999998</v>
      </c>
    </row>
    <row r="1065" spans="1:10" ht="38.25" customHeight="1" x14ac:dyDescent="0.25">
      <c r="A1065" s="232" t="s">
        <v>94</v>
      </c>
      <c r="B1065" s="268" t="s">
        <v>329</v>
      </c>
      <c r="C1065" s="232" t="s">
        <v>0</v>
      </c>
      <c r="D1065" s="232" t="s">
        <v>330</v>
      </c>
      <c r="E1065" s="493" t="s">
        <v>37</v>
      </c>
      <c r="F1065" s="493"/>
      <c r="G1065" s="267" t="s">
        <v>14</v>
      </c>
      <c r="H1065" s="270">
        <v>0.02</v>
      </c>
      <c r="I1065" s="269">
        <v>13.29</v>
      </c>
      <c r="J1065" s="269">
        <v>0.26</v>
      </c>
    </row>
    <row r="1066" spans="1:10" ht="25.5" customHeight="1" x14ac:dyDescent="0.25">
      <c r="A1066" s="232" t="s">
        <v>94</v>
      </c>
      <c r="B1066" s="268" t="s">
        <v>255</v>
      </c>
      <c r="C1066" s="232" t="s">
        <v>0</v>
      </c>
      <c r="D1066" s="232" t="s">
        <v>256</v>
      </c>
      <c r="E1066" s="493" t="s">
        <v>37</v>
      </c>
      <c r="F1066" s="493"/>
      <c r="G1066" s="267" t="s">
        <v>14</v>
      </c>
      <c r="H1066" s="270">
        <v>3.2000000000000001E-2</v>
      </c>
      <c r="I1066" s="269">
        <v>32.22</v>
      </c>
      <c r="J1066" s="269">
        <v>1.03</v>
      </c>
    </row>
    <row r="1067" spans="1:10" ht="25.5" customHeight="1" x14ac:dyDescent="0.25">
      <c r="A1067" s="232" t="s">
        <v>94</v>
      </c>
      <c r="B1067" s="268" t="s">
        <v>421</v>
      </c>
      <c r="C1067" s="232" t="s">
        <v>0</v>
      </c>
      <c r="D1067" s="232" t="s">
        <v>422</v>
      </c>
      <c r="E1067" s="493" t="s">
        <v>37</v>
      </c>
      <c r="F1067" s="493"/>
      <c r="G1067" s="267" t="s">
        <v>14</v>
      </c>
      <c r="H1067" s="270">
        <v>3.15E-2</v>
      </c>
      <c r="I1067" s="269">
        <v>1.3</v>
      </c>
      <c r="J1067" s="269">
        <v>0.04</v>
      </c>
    </row>
    <row r="1068" spans="1:10" ht="25.5" x14ac:dyDescent="0.25">
      <c r="A1068" s="228"/>
      <c r="B1068" s="228"/>
      <c r="C1068" s="228"/>
      <c r="D1068" s="228"/>
      <c r="E1068" s="228" t="s">
        <v>89</v>
      </c>
      <c r="F1068" s="273">
        <v>0.76696441098068557</v>
      </c>
      <c r="G1068" s="228" t="s">
        <v>90</v>
      </c>
      <c r="H1068" s="273">
        <v>0.87</v>
      </c>
      <c r="I1068" s="228" t="s">
        <v>91</v>
      </c>
      <c r="J1068" s="273">
        <v>1.64</v>
      </c>
    </row>
    <row r="1069" spans="1:10" ht="25.5" customHeight="1" thickBot="1" x14ac:dyDescent="0.3">
      <c r="A1069" s="228"/>
      <c r="B1069" s="228"/>
      <c r="C1069" s="228"/>
      <c r="D1069" s="228"/>
      <c r="E1069" s="228" t="s">
        <v>92</v>
      </c>
      <c r="F1069" s="273">
        <v>1.46</v>
      </c>
      <c r="G1069" s="228"/>
      <c r="H1069" s="492" t="s">
        <v>93</v>
      </c>
      <c r="I1069" s="492"/>
      <c r="J1069" s="273">
        <v>7.96</v>
      </c>
    </row>
    <row r="1070" spans="1:10" ht="25.5" customHeight="1" thickTop="1" x14ac:dyDescent="0.25">
      <c r="A1070" s="262"/>
      <c r="B1070" s="262"/>
      <c r="C1070" s="262"/>
      <c r="D1070" s="262"/>
      <c r="E1070" s="262"/>
      <c r="F1070" s="262"/>
      <c r="G1070" s="262"/>
      <c r="H1070" s="262"/>
      <c r="I1070" s="262"/>
      <c r="J1070" s="262"/>
    </row>
    <row r="1071" spans="1:10" x14ac:dyDescent="0.25">
      <c r="A1071" s="230" t="s">
        <v>940</v>
      </c>
      <c r="B1071" s="80" t="s">
        <v>4</v>
      </c>
      <c r="C1071" s="230" t="s">
        <v>5</v>
      </c>
      <c r="D1071" s="230" t="s">
        <v>6</v>
      </c>
      <c r="E1071" s="490" t="s">
        <v>28</v>
      </c>
      <c r="F1071" s="490"/>
      <c r="G1071" s="257" t="s">
        <v>7</v>
      </c>
      <c r="H1071" s="80" t="s">
        <v>8</v>
      </c>
      <c r="I1071" s="80" t="s">
        <v>9</v>
      </c>
      <c r="J1071" s="80" t="s">
        <v>11</v>
      </c>
    </row>
    <row r="1072" spans="1:10" ht="25.5" customHeight="1" x14ac:dyDescent="0.25">
      <c r="A1072" s="231" t="s">
        <v>82</v>
      </c>
      <c r="B1072" s="259" t="s">
        <v>1691</v>
      </c>
      <c r="C1072" s="231" t="s">
        <v>105</v>
      </c>
      <c r="D1072" s="231" t="s">
        <v>1692</v>
      </c>
      <c r="E1072" s="491" t="s">
        <v>88</v>
      </c>
      <c r="F1072" s="491"/>
      <c r="G1072" s="258" t="s">
        <v>14</v>
      </c>
      <c r="H1072" s="261">
        <v>1</v>
      </c>
      <c r="I1072" s="260">
        <v>6.04</v>
      </c>
      <c r="J1072" s="260">
        <v>6.04</v>
      </c>
    </row>
    <row r="1073" spans="1:10" ht="25.5" customHeight="1" x14ac:dyDescent="0.25">
      <c r="A1073" s="229" t="s">
        <v>83</v>
      </c>
      <c r="B1073" s="264" t="s">
        <v>297</v>
      </c>
      <c r="C1073" s="229" t="s">
        <v>0</v>
      </c>
      <c r="D1073" s="229" t="s">
        <v>298</v>
      </c>
      <c r="E1073" s="494" t="s">
        <v>88</v>
      </c>
      <c r="F1073" s="494"/>
      <c r="G1073" s="263" t="s">
        <v>40</v>
      </c>
      <c r="H1073" s="266">
        <v>3.4724199999999997E-2</v>
      </c>
      <c r="I1073" s="265">
        <v>18.7</v>
      </c>
      <c r="J1073" s="265">
        <v>0.64</v>
      </c>
    </row>
    <row r="1074" spans="1:10" ht="25.5" customHeight="1" x14ac:dyDescent="0.25">
      <c r="A1074" s="229" t="s">
        <v>83</v>
      </c>
      <c r="B1074" s="264" t="s">
        <v>195</v>
      </c>
      <c r="C1074" s="229" t="s">
        <v>0</v>
      </c>
      <c r="D1074" s="229" t="s">
        <v>196</v>
      </c>
      <c r="E1074" s="494" t="s">
        <v>88</v>
      </c>
      <c r="F1074" s="494"/>
      <c r="G1074" s="263" t="s">
        <v>40</v>
      </c>
      <c r="H1074" s="266">
        <v>3.4724199999999997E-2</v>
      </c>
      <c r="I1074" s="265">
        <v>22.8</v>
      </c>
      <c r="J1074" s="265">
        <v>0.79</v>
      </c>
    </row>
    <row r="1075" spans="1:10" ht="25.5" customHeight="1" x14ac:dyDescent="0.25">
      <c r="A1075" s="232" t="s">
        <v>94</v>
      </c>
      <c r="B1075" s="268" t="s">
        <v>1479</v>
      </c>
      <c r="C1075" s="232" t="s">
        <v>0</v>
      </c>
      <c r="D1075" s="232" t="s">
        <v>1480</v>
      </c>
      <c r="E1075" s="493" t="s">
        <v>37</v>
      </c>
      <c r="F1075" s="493"/>
      <c r="G1075" s="267" t="s">
        <v>14</v>
      </c>
      <c r="H1075" s="270">
        <v>1</v>
      </c>
      <c r="I1075" s="269">
        <v>1.26</v>
      </c>
      <c r="J1075" s="269">
        <v>1.26</v>
      </c>
    </row>
    <row r="1076" spans="1:10" ht="38.25" customHeight="1" x14ac:dyDescent="0.25">
      <c r="A1076" s="232" t="s">
        <v>94</v>
      </c>
      <c r="B1076" s="268" t="s">
        <v>329</v>
      </c>
      <c r="C1076" s="232" t="s">
        <v>0</v>
      </c>
      <c r="D1076" s="232" t="s">
        <v>330</v>
      </c>
      <c r="E1076" s="493" t="s">
        <v>37</v>
      </c>
      <c r="F1076" s="493"/>
      <c r="G1076" s="267" t="s">
        <v>14</v>
      </c>
      <c r="H1076" s="270">
        <v>0.02</v>
      </c>
      <c r="I1076" s="269">
        <v>13.29</v>
      </c>
      <c r="J1076" s="269">
        <v>0.26</v>
      </c>
    </row>
    <row r="1077" spans="1:10" ht="38.25" customHeight="1" x14ac:dyDescent="0.25">
      <c r="A1077" s="232" t="s">
        <v>94</v>
      </c>
      <c r="B1077" s="268" t="s">
        <v>255</v>
      </c>
      <c r="C1077" s="232" t="s">
        <v>0</v>
      </c>
      <c r="D1077" s="232" t="s">
        <v>256</v>
      </c>
      <c r="E1077" s="493" t="s">
        <v>37</v>
      </c>
      <c r="F1077" s="493"/>
      <c r="G1077" s="267" t="s">
        <v>14</v>
      </c>
      <c r="H1077" s="270">
        <v>3.2000000000000001E-2</v>
      </c>
      <c r="I1077" s="269">
        <v>32.22</v>
      </c>
      <c r="J1077" s="269">
        <v>1.03</v>
      </c>
    </row>
    <row r="1078" spans="1:10" ht="25.5" customHeight="1" x14ac:dyDescent="0.25">
      <c r="A1078" s="232" t="s">
        <v>94</v>
      </c>
      <c r="B1078" s="268" t="s">
        <v>248</v>
      </c>
      <c r="C1078" s="232" t="s">
        <v>0</v>
      </c>
      <c r="D1078" s="232" t="s">
        <v>249</v>
      </c>
      <c r="E1078" s="493" t="s">
        <v>37</v>
      </c>
      <c r="F1078" s="493"/>
      <c r="G1078" s="267" t="s">
        <v>14</v>
      </c>
      <c r="H1078" s="270">
        <v>4.1000000000000002E-2</v>
      </c>
      <c r="I1078" s="269">
        <v>36.51</v>
      </c>
      <c r="J1078" s="269">
        <v>1.49</v>
      </c>
    </row>
    <row r="1079" spans="1:10" ht="25.5" customHeight="1" x14ac:dyDescent="0.25">
      <c r="A1079" s="232" t="s">
        <v>94</v>
      </c>
      <c r="B1079" s="268" t="s">
        <v>2037</v>
      </c>
      <c r="C1079" s="232" t="s">
        <v>0</v>
      </c>
      <c r="D1079" s="232" t="s">
        <v>2038</v>
      </c>
      <c r="E1079" s="493" t="s">
        <v>37</v>
      </c>
      <c r="F1079" s="493"/>
      <c r="G1079" s="267" t="s">
        <v>14</v>
      </c>
      <c r="H1079" s="270">
        <v>1</v>
      </c>
      <c r="I1079" s="269">
        <v>0.53</v>
      </c>
      <c r="J1079" s="269">
        <v>0.53</v>
      </c>
    </row>
    <row r="1080" spans="1:10" x14ac:dyDescent="0.25">
      <c r="A1080" s="232" t="s">
        <v>94</v>
      </c>
      <c r="B1080" s="268" t="s">
        <v>421</v>
      </c>
      <c r="C1080" s="232" t="s">
        <v>0</v>
      </c>
      <c r="D1080" s="232" t="s">
        <v>422</v>
      </c>
      <c r="E1080" s="493" t="s">
        <v>37</v>
      </c>
      <c r="F1080" s="493"/>
      <c r="G1080" s="267" t="s">
        <v>14</v>
      </c>
      <c r="H1080" s="270">
        <v>3.15E-2</v>
      </c>
      <c r="I1080" s="269">
        <v>1.3</v>
      </c>
      <c r="J1080" s="269">
        <v>0.04</v>
      </c>
    </row>
    <row r="1081" spans="1:10" ht="25.5" x14ac:dyDescent="0.25">
      <c r="A1081" s="228"/>
      <c r="B1081" s="228"/>
      <c r="C1081" s="228"/>
      <c r="D1081" s="228"/>
      <c r="E1081" s="228" t="s">
        <v>89</v>
      </c>
      <c r="F1081" s="273">
        <v>0.58925314502174631</v>
      </c>
      <c r="G1081" s="228" t="s">
        <v>90</v>
      </c>
      <c r="H1081" s="273">
        <v>0.67</v>
      </c>
      <c r="I1081" s="228" t="s">
        <v>91</v>
      </c>
      <c r="J1081" s="273">
        <v>1.26</v>
      </c>
    </row>
    <row r="1082" spans="1:10" ht="26.25" thickBot="1" x14ac:dyDescent="0.3">
      <c r="A1082" s="228"/>
      <c r="B1082" s="228"/>
      <c r="C1082" s="228"/>
      <c r="D1082" s="228"/>
      <c r="E1082" s="228" t="s">
        <v>92</v>
      </c>
      <c r="F1082" s="273">
        <v>1.35</v>
      </c>
      <c r="G1082" s="228"/>
      <c r="H1082" s="492" t="s">
        <v>93</v>
      </c>
      <c r="I1082" s="492"/>
      <c r="J1082" s="273">
        <v>7.39</v>
      </c>
    </row>
    <row r="1083" spans="1:10" ht="15.75" thickTop="1" x14ac:dyDescent="0.25">
      <c r="A1083" s="262"/>
      <c r="B1083" s="262"/>
      <c r="C1083" s="262"/>
      <c r="D1083" s="262"/>
      <c r="E1083" s="262"/>
      <c r="F1083" s="262"/>
      <c r="G1083" s="262"/>
      <c r="H1083" s="262"/>
      <c r="I1083" s="262"/>
      <c r="J1083" s="262"/>
    </row>
    <row r="1084" spans="1:10" x14ac:dyDescent="0.25">
      <c r="A1084" s="230" t="s">
        <v>941</v>
      </c>
      <c r="B1084" s="80" t="s">
        <v>4</v>
      </c>
      <c r="C1084" s="230" t="s">
        <v>5</v>
      </c>
      <c r="D1084" s="230" t="s">
        <v>6</v>
      </c>
      <c r="E1084" s="490" t="s">
        <v>28</v>
      </c>
      <c r="F1084" s="490"/>
      <c r="G1084" s="257" t="s">
        <v>7</v>
      </c>
      <c r="H1084" s="80" t="s">
        <v>8</v>
      </c>
      <c r="I1084" s="80" t="s">
        <v>9</v>
      </c>
      <c r="J1084" s="80" t="s">
        <v>11</v>
      </c>
    </row>
    <row r="1085" spans="1:10" ht="38.25" x14ac:dyDescent="0.25">
      <c r="A1085" s="231" t="s">
        <v>82</v>
      </c>
      <c r="B1085" s="259" t="s">
        <v>1693</v>
      </c>
      <c r="C1085" s="231" t="s">
        <v>105</v>
      </c>
      <c r="D1085" s="231" t="s">
        <v>1694</v>
      </c>
      <c r="E1085" s="491" t="s">
        <v>88</v>
      </c>
      <c r="F1085" s="491"/>
      <c r="G1085" s="258" t="s">
        <v>14</v>
      </c>
      <c r="H1085" s="261">
        <v>1</v>
      </c>
      <c r="I1085" s="260">
        <v>8.82</v>
      </c>
      <c r="J1085" s="260">
        <v>8.82</v>
      </c>
    </row>
    <row r="1086" spans="1:10" ht="25.5" customHeight="1" x14ac:dyDescent="0.25">
      <c r="A1086" s="229" t="s">
        <v>83</v>
      </c>
      <c r="B1086" s="264" t="s">
        <v>297</v>
      </c>
      <c r="C1086" s="229" t="s">
        <v>0</v>
      </c>
      <c r="D1086" s="229" t="s">
        <v>298</v>
      </c>
      <c r="E1086" s="494" t="s">
        <v>88</v>
      </c>
      <c r="F1086" s="494"/>
      <c r="G1086" s="263" t="s">
        <v>40</v>
      </c>
      <c r="H1086" s="266">
        <v>9.4500000000000001E-2</v>
      </c>
      <c r="I1086" s="265">
        <v>18.7</v>
      </c>
      <c r="J1086" s="265">
        <v>1.76</v>
      </c>
    </row>
    <row r="1087" spans="1:10" ht="25.5" customHeight="1" x14ac:dyDescent="0.25">
      <c r="A1087" s="229" t="s">
        <v>83</v>
      </c>
      <c r="B1087" s="264" t="s">
        <v>195</v>
      </c>
      <c r="C1087" s="229" t="s">
        <v>0</v>
      </c>
      <c r="D1087" s="229" t="s">
        <v>196</v>
      </c>
      <c r="E1087" s="494" t="s">
        <v>88</v>
      </c>
      <c r="F1087" s="494"/>
      <c r="G1087" s="263" t="s">
        <v>40</v>
      </c>
      <c r="H1087" s="266">
        <v>9.4500000000000001E-2</v>
      </c>
      <c r="I1087" s="265">
        <v>22.8</v>
      </c>
      <c r="J1087" s="265">
        <v>2.15</v>
      </c>
    </row>
    <row r="1088" spans="1:10" ht="25.5" customHeight="1" x14ac:dyDescent="0.25">
      <c r="A1088" s="232" t="s">
        <v>94</v>
      </c>
      <c r="B1088" s="268" t="s">
        <v>255</v>
      </c>
      <c r="C1088" s="232" t="s">
        <v>0</v>
      </c>
      <c r="D1088" s="232" t="s">
        <v>256</v>
      </c>
      <c r="E1088" s="493" t="s">
        <v>37</v>
      </c>
      <c r="F1088" s="493"/>
      <c r="G1088" s="267" t="s">
        <v>14</v>
      </c>
      <c r="H1088" s="270">
        <v>3.2000000000000001E-2</v>
      </c>
      <c r="I1088" s="269">
        <v>32.22</v>
      </c>
      <c r="J1088" s="269">
        <v>1.03</v>
      </c>
    </row>
    <row r="1089" spans="1:10" ht="25.5" customHeight="1" x14ac:dyDescent="0.25">
      <c r="A1089" s="232" t="s">
        <v>94</v>
      </c>
      <c r="B1089" s="268" t="s">
        <v>248</v>
      </c>
      <c r="C1089" s="232" t="s">
        <v>0</v>
      </c>
      <c r="D1089" s="232" t="s">
        <v>249</v>
      </c>
      <c r="E1089" s="493" t="s">
        <v>37</v>
      </c>
      <c r="F1089" s="493"/>
      <c r="G1089" s="267" t="s">
        <v>14</v>
      </c>
      <c r="H1089" s="270">
        <v>4.1000000000000002E-2</v>
      </c>
      <c r="I1089" s="269">
        <v>36.51</v>
      </c>
      <c r="J1089" s="269">
        <v>1.49</v>
      </c>
    </row>
    <row r="1090" spans="1:10" ht="25.5" x14ac:dyDescent="0.25">
      <c r="A1090" s="232" t="s">
        <v>94</v>
      </c>
      <c r="B1090" s="268" t="s">
        <v>1543</v>
      </c>
      <c r="C1090" s="232" t="s">
        <v>0</v>
      </c>
      <c r="D1090" s="232" t="s">
        <v>1544</v>
      </c>
      <c r="E1090" s="493" t="s">
        <v>37</v>
      </c>
      <c r="F1090" s="493"/>
      <c r="G1090" s="267" t="s">
        <v>14</v>
      </c>
      <c r="H1090" s="270">
        <v>1</v>
      </c>
      <c r="I1090" s="269">
        <v>2.35</v>
      </c>
      <c r="J1090" s="269">
        <v>2.35</v>
      </c>
    </row>
    <row r="1091" spans="1:10" x14ac:dyDescent="0.25">
      <c r="A1091" s="232" t="s">
        <v>94</v>
      </c>
      <c r="B1091" s="268" t="s">
        <v>421</v>
      </c>
      <c r="C1091" s="232" t="s">
        <v>0</v>
      </c>
      <c r="D1091" s="232" t="s">
        <v>422</v>
      </c>
      <c r="E1091" s="493" t="s">
        <v>37</v>
      </c>
      <c r="F1091" s="493"/>
      <c r="G1091" s="267" t="s">
        <v>14</v>
      </c>
      <c r="H1091" s="270">
        <v>3.15E-2</v>
      </c>
      <c r="I1091" s="269">
        <v>1.3</v>
      </c>
      <c r="J1091" s="269">
        <v>0.04</v>
      </c>
    </row>
    <row r="1092" spans="1:10" ht="25.5" x14ac:dyDescent="0.25">
      <c r="A1092" s="228"/>
      <c r="B1092" s="228"/>
      <c r="C1092" s="228"/>
      <c r="D1092" s="228"/>
      <c r="E1092" s="228" t="s">
        <v>89</v>
      </c>
      <c r="F1092" s="273">
        <v>1.6134312304166862</v>
      </c>
      <c r="G1092" s="228" t="s">
        <v>90</v>
      </c>
      <c r="H1092" s="273">
        <v>1.84</v>
      </c>
      <c r="I1092" s="228" t="s">
        <v>91</v>
      </c>
      <c r="J1092" s="273">
        <v>3.45</v>
      </c>
    </row>
    <row r="1093" spans="1:10" ht="26.25" thickBot="1" x14ac:dyDescent="0.3">
      <c r="A1093" s="228"/>
      <c r="B1093" s="228"/>
      <c r="C1093" s="228"/>
      <c r="D1093" s="228"/>
      <c r="E1093" s="228" t="s">
        <v>92</v>
      </c>
      <c r="F1093" s="273">
        <v>1.98</v>
      </c>
      <c r="G1093" s="228"/>
      <c r="H1093" s="492" t="s">
        <v>93</v>
      </c>
      <c r="I1093" s="492"/>
      <c r="J1093" s="273">
        <v>10.8</v>
      </c>
    </row>
    <row r="1094" spans="1:10" ht="15.75" thickTop="1" x14ac:dyDescent="0.25">
      <c r="A1094" s="262"/>
      <c r="B1094" s="262"/>
      <c r="C1094" s="262"/>
      <c r="D1094" s="262"/>
      <c r="E1094" s="262"/>
      <c r="F1094" s="262"/>
      <c r="G1094" s="262"/>
      <c r="H1094" s="262"/>
      <c r="I1094" s="262"/>
      <c r="J1094" s="262"/>
    </row>
    <row r="1095" spans="1:10" x14ac:dyDescent="0.25">
      <c r="A1095" s="230" t="s">
        <v>942</v>
      </c>
      <c r="B1095" s="80" t="s">
        <v>4</v>
      </c>
      <c r="C1095" s="230" t="s">
        <v>5</v>
      </c>
      <c r="D1095" s="230" t="s">
        <v>6</v>
      </c>
      <c r="E1095" s="490" t="s">
        <v>28</v>
      </c>
      <c r="F1095" s="490"/>
      <c r="G1095" s="257" t="s">
        <v>7</v>
      </c>
      <c r="H1095" s="80" t="s">
        <v>8</v>
      </c>
      <c r="I1095" s="80" t="s">
        <v>9</v>
      </c>
      <c r="J1095" s="80" t="s">
        <v>11</v>
      </c>
    </row>
    <row r="1096" spans="1:10" ht="38.25" customHeight="1" x14ac:dyDescent="0.25">
      <c r="A1096" s="231" t="s">
        <v>82</v>
      </c>
      <c r="B1096" s="259" t="s">
        <v>1695</v>
      </c>
      <c r="C1096" s="231" t="s">
        <v>0</v>
      </c>
      <c r="D1096" s="231" t="s">
        <v>1696</v>
      </c>
      <c r="E1096" s="491" t="s">
        <v>1846</v>
      </c>
      <c r="F1096" s="491"/>
      <c r="G1096" s="258" t="s">
        <v>14</v>
      </c>
      <c r="H1096" s="261">
        <v>1</v>
      </c>
      <c r="I1096" s="260">
        <v>270.56</v>
      </c>
      <c r="J1096" s="260">
        <v>270.56</v>
      </c>
    </row>
    <row r="1097" spans="1:10" ht="25.5" customHeight="1" x14ac:dyDescent="0.25">
      <c r="A1097" s="229" t="s">
        <v>83</v>
      </c>
      <c r="B1097" s="264" t="s">
        <v>2057</v>
      </c>
      <c r="C1097" s="229" t="s">
        <v>0</v>
      </c>
      <c r="D1097" s="229" t="s">
        <v>2058</v>
      </c>
      <c r="E1097" s="494" t="s">
        <v>88</v>
      </c>
      <c r="F1097" s="494"/>
      <c r="G1097" s="263" t="s">
        <v>1</v>
      </c>
      <c r="H1097" s="266">
        <v>2.9000000000000001E-2</v>
      </c>
      <c r="I1097" s="265">
        <v>449.67</v>
      </c>
      <c r="J1097" s="265">
        <v>13.04</v>
      </c>
    </row>
    <row r="1098" spans="1:10" ht="25.5" customHeight="1" x14ac:dyDescent="0.25">
      <c r="A1098" s="229" t="s">
        <v>83</v>
      </c>
      <c r="B1098" s="264" t="s">
        <v>2059</v>
      </c>
      <c r="C1098" s="229" t="s">
        <v>0</v>
      </c>
      <c r="D1098" s="229" t="s">
        <v>2060</v>
      </c>
      <c r="E1098" s="494" t="s">
        <v>152</v>
      </c>
      <c r="F1098" s="494"/>
      <c r="G1098" s="263" t="s">
        <v>1</v>
      </c>
      <c r="H1098" s="266">
        <v>0.2535</v>
      </c>
      <c r="I1098" s="265">
        <v>173.37</v>
      </c>
      <c r="J1098" s="265">
        <v>43.94</v>
      </c>
    </row>
    <row r="1099" spans="1:10" ht="25.5" customHeight="1" x14ac:dyDescent="0.25">
      <c r="A1099" s="229" t="s">
        <v>83</v>
      </c>
      <c r="B1099" s="264" t="s">
        <v>1590</v>
      </c>
      <c r="C1099" s="229" t="s">
        <v>0</v>
      </c>
      <c r="D1099" s="229" t="s">
        <v>1591</v>
      </c>
      <c r="E1099" s="494" t="s">
        <v>84</v>
      </c>
      <c r="F1099" s="494"/>
      <c r="G1099" s="263" t="s">
        <v>85</v>
      </c>
      <c r="H1099" s="266">
        <v>7.3899999999999993E-2</v>
      </c>
      <c r="I1099" s="265">
        <v>102.89</v>
      </c>
      <c r="J1099" s="265">
        <v>7.6</v>
      </c>
    </row>
    <row r="1100" spans="1:10" ht="25.5" customHeight="1" x14ac:dyDescent="0.25">
      <c r="A1100" s="229" t="s">
        <v>83</v>
      </c>
      <c r="B1100" s="264" t="s">
        <v>1592</v>
      </c>
      <c r="C1100" s="229" t="s">
        <v>0</v>
      </c>
      <c r="D1100" s="229" t="s">
        <v>1593</v>
      </c>
      <c r="E1100" s="494" t="s">
        <v>84</v>
      </c>
      <c r="F1100" s="494"/>
      <c r="G1100" s="263" t="s">
        <v>102</v>
      </c>
      <c r="H1100" s="266">
        <v>0.15049999999999999</v>
      </c>
      <c r="I1100" s="265">
        <v>54.81</v>
      </c>
      <c r="J1100" s="265">
        <v>8.24</v>
      </c>
    </row>
    <row r="1101" spans="1:10" ht="25.5" customHeight="1" x14ac:dyDescent="0.25">
      <c r="A1101" s="229" t="s">
        <v>83</v>
      </c>
      <c r="B1101" s="264" t="s">
        <v>95</v>
      </c>
      <c r="C1101" s="229" t="s">
        <v>0</v>
      </c>
      <c r="D1101" s="229" t="s">
        <v>96</v>
      </c>
      <c r="E1101" s="494" t="s">
        <v>88</v>
      </c>
      <c r="F1101" s="494"/>
      <c r="G1101" s="263" t="s">
        <v>40</v>
      </c>
      <c r="H1101" s="266">
        <v>0.52449999999999997</v>
      </c>
      <c r="I1101" s="265">
        <v>23.27</v>
      </c>
      <c r="J1101" s="265">
        <v>12.2</v>
      </c>
    </row>
    <row r="1102" spans="1:10" ht="25.5" customHeight="1" x14ac:dyDescent="0.25">
      <c r="A1102" s="229" t="s">
        <v>83</v>
      </c>
      <c r="B1102" s="264" t="s">
        <v>86</v>
      </c>
      <c r="C1102" s="229" t="s">
        <v>0</v>
      </c>
      <c r="D1102" s="229" t="s">
        <v>87</v>
      </c>
      <c r="E1102" s="494" t="s">
        <v>88</v>
      </c>
      <c r="F1102" s="494"/>
      <c r="G1102" s="263" t="s">
        <v>40</v>
      </c>
      <c r="H1102" s="266">
        <v>0.41210000000000002</v>
      </c>
      <c r="I1102" s="265">
        <v>18.14</v>
      </c>
      <c r="J1102" s="265">
        <v>7.47</v>
      </c>
    </row>
    <row r="1103" spans="1:10" ht="38.25" customHeight="1" x14ac:dyDescent="0.25">
      <c r="A1103" s="229" t="s">
        <v>83</v>
      </c>
      <c r="B1103" s="264" t="s">
        <v>2061</v>
      </c>
      <c r="C1103" s="229" t="s">
        <v>0</v>
      </c>
      <c r="D1103" s="229" t="s">
        <v>2062</v>
      </c>
      <c r="E1103" s="494" t="s">
        <v>98</v>
      </c>
      <c r="F1103" s="494"/>
      <c r="G1103" s="263" t="s">
        <v>1</v>
      </c>
      <c r="H1103" s="266">
        <v>2.2100000000000002E-2</v>
      </c>
      <c r="I1103" s="265">
        <v>2886.48</v>
      </c>
      <c r="J1103" s="265">
        <v>63.79</v>
      </c>
    </row>
    <row r="1104" spans="1:10" x14ac:dyDescent="0.25">
      <c r="A1104" s="232" t="s">
        <v>94</v>
      </c>
      <c r="B1104" s="268" t="s">
        <v>326</v>
      </c>
      <c r="C1104" s="232" t="s">
        <v>0</v>
      </c>
      <c r="D1104" s="232" t="s">
        <v>1287</v>
      </c>
      <c r="E1104" s="493" t="s">
        <v>37</v>
      </c>
      <c r="F1104" s="493"/>
      <c r="G1104" s="267" t="s">
        <v>14</v>
      </c>
      <c r="H1104" s="270">
        <v>11.780200000000001</v>
      </c>
      <c r="I1104" s="269">
        <v>0.24</v>
      </c>
      <c r="J1104" s="269">
        <v>2.82</v>
      </c>
    </row>
    <row r="1105" spans="1:10" ht="25.5" x14ac:dyDescent="0.25">
      <c r="A1105" s="232" t="s">
        <v>94</v>
      </c>
      <c r="B1105" s="268" t="s">
        <v>1989</v>
      </c>
      <c r="C1105" s="232" t="s">
        <v>0</v>
      </c>
      <c r="D1105" s="232" t="s">
        <v>1990</v>
      </c>
      <c r="E1105" s="493" t="s">
        <v>37</v>
      </c>
      <c r="F1105" s="493"/>
      <c r="G1105" s="267" t="s">
        <v>14</v>
      </c>
      <c r="H1105" s="270">
        <v>1</v>
      </c>
      <c r="I1105" s="269">
        <v>35.46</v>
      </c>
      <c r="J1105" s="269">
        <v>35.46</v>
      </c>
    </row>
    <row r="1106" spans="1:10" ht="38.25" customHeight="1" x14ac:dyDescent="0.25">
      <c r="A1106" s="232" t="s">
        <v>94</v>
      </c>
      <c r="B1106" s="268" t="s">
        <v>1968</v>
      </c>
      <c r="C1106" s="232" t="s">
        <v>0</v>
      </c>
      <c r="D1106" s="232" t="s">
        <v>1969</v>
      </c>
      <c r="E1106" s="493" t="s">
        <v>37</v>
      </c>
      <c r="F1106" s="493"/>
      <c r="G1106" s="267" t="s">
        <v>14</v>
      </c>
      <c r="H1106" s="270">
        <v>1</v>
      </c>
      <c r="I1106" s="269">
        <v>76</v>
      </c>
      <c r="J1106" s="269">
        <v>76</v>
      </c>
    </row>
    <row r="1107" spans="1:10" ht="25.5" customHeight="1" x14ac:dyDescent="0.25">
      <c r="A1107" s="228"/>
      <c r="B1107" s="228"/>
      <c r="C1107" s="228"/>
      <c r="D1107" s="228"/>
      <c r="E1107" s="228" t="s">
        <v>89</v>
      </c>
      <c r="F1107" s="273">
        <v>39.634288921105551</v>
      </c>
      <c r="G1107" s="228" t="s">
        <v>90</v>
      </c>
      <c r="H1107" s="273">
        <v>45.12</v>
      </c>
      <c r="I1107" s="228" t="s">
        <v>91</v>
      </c>
      <c r="J1107" s="273">
        <v>84.75</v>
      </c>
    </row>
    <row r="1108" spans="1:10" ht="25.5" customHeight="1" thickBot="1" x14ac:dyDescent="0.3">
      <c r="A1108" s="228"/>
      <c r="B1108" s="228"/>
      <c r="C1108" s="228"/>
      <c r="D1108" s="228"/>
      <c r="E1108" s="228" t="s">
        <v>92</v>
      </c>
      <c r="F1108" s="273">
        <v>60.79</v>
      </c>
      <c r="G1108" s="228"/>
      <c r="H1108" s="492" t="s">
        <v>93</v>
      </c>
      <c r="I1108" s="492"/>
      <c r="J1108" s="273">
        <v>331.35</v>
      </c>
    </row>
    <row r="1109" spans="1:10" ht="15.75" thickTop="1" x14ac:dyDescent="0.25">
      <c r="A1109" s="262"/>
      <c r="B1109" s="262"/>
      <c r="C1109" s="262"/>
      <c r="D1109" s="262"/>
      <c r="E1109" s="262"/>
      <c r="F1109" s="262"/>
      <c r="G1109" s="262"/>
      <c r="H1109" s="262"/>
      <c r="I1109" s="262"/>
      <c r="J1109" s="262"/>
    </row>
    <row r="1110" spans="1:10" x14ac:dyDescent="0.25">
      <c r="A1110" s="230" t="s">
        <v>943</v>
      </c>
      <c r="B1110" s="80" t="s">
        <v>4</v>
      </c>
      <c r="C1110" s="230" t="s">
        <v>5</v>
      </c>
      <c r="D1110" s="230" t="s">
        <v>6</v>
      </c>
      <c r="E1110" s="490" t="s">
        <v>28</v>
      </c>
      <c r="F1110" s="490"/>
      <c r="G1110" s="257" t="s">
        <v>7</v>
      </c>
      <c r="H1110" s="80" t="s">
        <v>8</v>
      </c>
      <c r="I1110" s="80" t="s">
        <v>9</v>
      </c>
      <c r="J1110" s="80" t="s">
        <v>11</v>
      </c>
    </row>
    <row r="1111" spans="1:10" ht="38.25" x14ac:dyDescent="0.25">
      <c r="A1111" s="231" t="s">
        <v>82</v>
      </c>
      <c r="B1111" s="259" t="s">
        <v>950</v>
      </c>
      <c r="C1111" s="231" t="s">
        <v>105</v>
      </c>
      <c r="D1111" s="231" t="s">
        <v>951</v>
      </c>
      <c r="E1111" s="491" t="s">
        <v>88</v>
      </c>
      <c r="F1111" s="491"/>
      <c r="G1111" s="258" t="s">
        <v>14</v>
      </c>
      <c r="H1111" s="261">
        <v>1</v>
      </c>
      <c r="I1111" s="260">
        <v>102.06</v>
      </c>
      <c r="J1111" s="260">
        <v>102.06</v>
      </c>
    </row>
    <row r="1112" spans="1:10" ht="25.5" customHeight="1" x14ac:dyDescent="0.25">
      <c r="A1112" s="229" t="s">
        <v>83</v>
      </c>
      <c r="B1112" s="264" t="s">
        <v>297</v>
      </c>
      <c r="C1112" s="229" t="s">
        <v>0</v>
      </c>
      <c r="D1112" s="229" t="s">
        <v>298</v>
      </c>
      <c r="E1112" s="494" t="s">
        <v>88</v>
      </c>
      <c r="F1112" s="494"/>
      <c r="G1112" s="263" t="s">
        <v>40</v>
      </c>
      <c r="H1112" s="266">
        <v>0.21690000000000001</v>
      </c>
      <c r="I1112" s="265">
        <v>20.28</v>
      </c>
      <c r="J1112" s="265">
        <v>4.3899999999999997</v>
      </c>
    </row>
    <row r="1113" spans="1:10" ht="25.5" customHeight="1" x14ac:dyDescent="0.25">
      <c r="A1113" s="229" t="s">
        <v>83</v>
      </c>
      <c r="B1113" s="264" t="s">
        <v>195</v>
      </c>
      <c r="C1113" s="229" t="s">
        <v>0</v>
      </c>
      <c r="D1113" s="229" t="s">
        <v>196</v>
      </c>
      <c r="E1113" s="494" t="s">
        <v>88</v>
      </c>
      <c r="F1113" s="494"/>
      <c r="G1113" s="263" t="s">
        <v>40</v>
      </c>
      <c r="H1113" s="266">
        <v>0.21690000000000001</v>
      </c>
      <c r="I1113" s="265">
        <v>24.38</v>
      </c>
      <c r="J1113" s="265">
        <v>5.28</v>
      </c>
    </row>
    <row r="1114" spans="1:10" ht="25.5" customHeight="1" x14ac:dyDescent="0.25">
      <c r="A1114" s="232" t="s">
        <v>94</v>
      </c>
      <c r="B1114" s="268" t="s">
        <v>1902</v>
      </c>
      <c r="C1114" s="232" t="s">
        <v>0</v>
      </c>
      <c r="D1114" s="232" t="s">
        <v>1903</v>
      </c>
      <c r="E1114" s="493" t="s">
        <v>37</v>
      </c>
      <c r="F1114" s="493"/>
      <c r="G1114" s="267" t="s">
        <v>14</v>
      </c>
      <c r="H1114" s="270">
        <v>1</v>
      </c>
      <c r="I1114" s="269">
        <v>57.4</v>
      </c>
      <c r="J1114" s="269">
        <v>57.4</v>
      </c>
    </row>
    <row r="1115" spans="1:10" ht="25.5" x14ac:dyDescent="0.25">
      <c r="A1115" s="228"/>
      <c r="B1115" s="228"/>
      <c r="C1115" s="228"/>
      <c r="D1115" s="228"/>
      <c r="E1115" s="228" t="s">
        <v>89</v>
      </c>
      <c r="F1115" s="273">
        <v>3.7179067483514943</v>
      </c>
      <c r="G1115" s="228" t="s">
        <v>90</v>
      </c>
      <c r="H1115" s="273">
        <v>4.2300000000000004</v>
      </c>
      <c r="I1115" s="228" t="s">
        <v>91</v>
      </c>
      <c r="J1115" s="273">
        <v>7.95</v>
      </c>
    </row>
    <row r="1116" spans="1:10" ht="26.25" thickBot="1" x14ac:dyDescent="0.3">
      <c r="A1116" s="228"/>
      <c r="B1116" s="228"/>
      <c r="C1116" s="228"/>
      <c r="D1116" s="228"/>
      <c r="E1116" s="228" t="s">
        <v>92</v>
      </c>
      <c r="F1116" s="273">
        <v>22.93</v>
      </c>
      <c r="G1116" s="228"/>
      <c r="H1116" s="492" t="s">
        <v>93</v>
      </c>
      <c r="I1116" s="492"/>
      <c r="J1116" s="273">
        <v>124.99</v>
      </c>
    </row>
    <row r="1117" spans="1:10" ht="15.75" thickTop="1" x14ac:dyDescent="0.25">
      <c r="A1117" s="262"/>
      <c r="B1117" s="262"/>
      <c r="C1117" s="262"/>
      <c r="D1117" s="262"/>
      <c r="E1117" s="262"/>
      <c r="F1117" s="262"/>
      <c r="G1117" s="262"/>
      <c r="H1117" s="262"/>
      <c r="I1117" s="262"/>
      <c r="J1117" s="262"/>
    </row>
    <row r="1118" spans="1:10" ht="25.5" customHeight="1" x14ac:dyDescent="0.25">
      <c r="A1118" s="230" t="s">
        <v>946</v>
      </c>
      <c r="B1118" s="80" t="s">
        <v>4</v>
      </c>
      <c r="C1118" s="230" t="s">
        <v>5</v>
      </c>
      <c r="D1118" s="230" t="s">
        <v>6</v>
      </c>
      <c r="E1118" s="490" t="s">
        <v>28</v>
      </c>
      <c r="F1118" s="490"/>
      <c r="G1118" s="257" t="s">
        <v>7</v>
      </c>
      <c r="H1118" s="80" t="s">
        <v>8</v>
      </c>
      <c r="I1118" s="80" t="s">
        <v>9</v>
      </c>
      <c r="J1118" s="80" t="s">
        <v>11</v>
      </c>
    </row>
    <row r="1119" spans="1:10" ht="25.5" customHeight="1" x14ac:dyDescent="0.25">
      <c r="A1119" s="231" t="s">
        <v>82</v>
      </c>
      <c r="B1119" s="259" t="s">
        <v>944</v>
      </c>
      <c r="C1119" s="231" t="s">
        <v>0</v>
      </c>
      <c r="D1119" s="231" t="s">
        <v>945</v>
      </c>
      <c r="E1119" s="491" t="s">
        <v>291</v>
      </c>
      <c r="F1119" s="491"/>
      <c r="G1119" s="258" t="s">
        <v>14</v>
      </c>
      <c r="H1119" s="261">
        <v>1</v>
      </c>
      <c r="I1119" s="260">
        <v>184.97</v>
      </c>
      <c r="J1119" s="260">
        <v>184.97</v>
      </c>
    </row>
    <row r="1120" spans="1:10" ht="25.5" customHeight="1" x14ac:dyDescent="0.25">
      <c r="A1120" s="229" t="s">
        <v>83</v>
      </c>
      <c r="B1120" s="264" t="s">
        <v>1618</v>
      </c>
      <c r="C1120" s="229" t="s">
        <v>0</v>
      </c>
      <c r="D1120" s="229" t="s">
        <v>1619</v>
      </c>
      <c r="E1120" s="494" t="s">
        <v>152</v>
      </c>
      <c r="F1120" s="494"/>
      <c r="G1120" s="263" t="s">
        <v>1</v>
      </c>
      <c r="H1120" s="266">
        <v>1.41E-2</v>
      </c>
      <c r="I1120" s="265">
        <v>180.03</v>
      </c>
      <c r="J1120" s="265">
        <v>2.5299999999999998</v>
      </c>
    </row>
    <row r="1121" spans="1:10" ht="25.5" customHeight="1" x14ac:dyDescent="0.25">
      <c r="A1121" s="229" t="s">
        <v>83</v>
      </c>
      <c r="B1121" s="264" t="s">
        <v>95</v>
      </c>
      <c r="C1121" s="229" t="s">
        <v>0</v>
      </c>
      <c r="D1121" s="229" t="s">
        <v>96</v>
      </c>
      <c r="E1121" s="494" t="s">
        <v>88</v>
      </c>
      <c r="F1121" s="494"/>
      <c r="G1121" s="263" t="s">
        <v>40</v>
      </c>
      <c r="H1121" s="266">
        <v>0.28399999999999997</v>
      </c>
      <c r="I1121" s="265">
        <v>23.27</v>
      </c>
      <c r="J1121" s="265">
        <v>6.6</v>
      </c>
    </row>
    <row r="1122" spans="1:10" ht="25.5" customHeight="1" x14ac:dyDescent="0.25">
      <c r="A1122" s="229" t="s">
        <v>83</v>
      </c>
      <c r="B1122" s="264" t="s">
        <v>86</v>
      </c>
      <c r="C1122" s="229" t="s">
        <v>0</v>
      </c>
      <c r="D1122" s="229" t="s">
        <v>87</v>
      </c>
      <c r="E1122" s="494" t="s">
        <v>88</v>
      </c>
      <c r="F1122" s="494"/>
      <c r="G1122" s="263" t="s">
        <v>40</v>
      </c>
      <c r="H1122" s="266">
        <v>0.22309999999999999</v>
      </c>
      <c r="I1122" s="265">
        <v>18.14</v>
      </c>
      <c r="J1122" s="265">
        <v>4.04</v>
      </c>
    </row>
    <row r="1123" spans="1:10" ht="38.25" x14ac:dyDescent="0.25">
      <c r="A1123" s="232" t="s">
        <v>94</v>
      </c>
      <c r="B1123" s="268" t="s">
        <v>1340</v>
      </c>
      <c r="C1123" s="232" t="s">
        <v>0</v>
      </c>
      <c r="D1123" s="232" t="s">
        <v>1341</v>
      </c>
      <c r="E1123" s="493" t="s">
        <v>37</v>
      </c>
      <c r="F1123" s="493"/>
      <c r="G1123" s="267" t="s">
        <v>14</v>
      </c>
      <c r="H1123" s="270">
        <v>1</v>
      </c>
      <c r="I1123" s="269">
        <v>171.8</v>
      </c>
      <c r="J1123" s="269">
        <v>171.8</v>
      </c>
    </row>
    <row r="1124" spans="1:10" ht="25.5" x14ac:dyDescent="0.25">
      <c r="A1124" s="228"/>
      <c r="B1124" s="228"/>
      <c r="C1124" s="228"/>
      <c r="D1124" s="228"/>
      <c r="E1124" s="228" t="s">
        <v>89</v>
      </c>
      <c r="F1124" s="273">
        <v>4.924472711967451</v>
      </c>
      <c r="G1124" s="228" t="s">
        <v>90</v>
      </c>
      <c r="H1124" s="273">
        <v>5.61</v>
      </c>
      <c r="I1124" s="228" t="s">
        <v>91</v>
      </c>
      <c r="J1124" s="273">
        <v>10.53</v>
      </c>
    </row>
    <row r="1125" spans="1:10" ht="26.25" thickBot="1" x14ac:dyDescent="0.3">
      <c r="A1125" s="228"/>
      <c r="B1125" s="228"/>
      <c r="C1125" s="228"/>
      <c r="D1125" s="228"/>
      <c r="E1125" s="228" t="s">
        <v>92</v>
      </c>
      <c r="F1125" s="273">
        <v>41.56</v>
      </c>
      <c r="G1125" s="228"/>
      <c r="H1125" s="492" t="s">
        <v>93</v>
      </c>
      <c r="I1125" s="492"/>
      <c r="J1125" s="273">
        <v>226.53</v>
      </c>
    </row>
    <row r="1126" spans="1:10" ht="15.75" thickTop="1" x14ac:dyDescent="0.25">
      <c r="A1126" s="262"/>
      <c r="B1126" s="262"/>
      <c r="C1126" s="262"/>
      <c r="D1126" s="262"/>
      <c r="E1126" s="262"/>
      <c r="F1126" s="262"/>
      <c r="G1126" s="262"/>
      <c r="H1126" s="262"/>
      <c r="I1126" s="262"/>
      <c r="J1126" s="262"/>
    </row>
    <row r="1127" spans="1:10" ht="25.5" customHeight="1" x14ac:dyDescent="0.25">
      <c r="A1127" s="230" t="s">
        <v>949</v>
      </c>
      <c r="B1127" s="80" t="s">
        <v>4</v>
      </c>
      <c r="C1127" s="230" t="s">
        <v>5</v>
      </c>
      <c r="D1127" s="230" t="s">
        <v>6</v>
      </c>
      <c r="E1127" s="490" t="s">
        <v>28</v>
      </c>
      <c r="F1127" s="490"/>
      <c r="G1127" s="257" t="s">
        <v>7</v>
      </c>
      <c r="H1127" s="80" t="s">
        <v>8</v>
      </c>
      <c r="I1127" s="80" t="s">
        <v>9</v>
      </c>
      <c r="J1127" s="80" t="s">
        <v>11</v>
      </c>
    </row>
    <row r="1128" spans="1:10" ht="25.5" customHeight="1" x14ac:dyDescent="0.25">
      <c r="A1128" s="231" t="s">
        <v>82</v>
      </c>
      <c r="B1128" s="259" t="s">
        <v>947</v>
      </c>
      <c r="C1128" s="231" t="s">
        <v>0</v>
      </c>
      <c r="D1128" s="231" t="s">
        <v>948</v>
      </c>
      <c r="E1128" s="491" t="s">
        <v>291</v>
      </c>
      <c r="F1128" s="491"/>
      <c r="G1128" s="258" t="s">
        <v>14</v>
      </c>
      <c r="H1128" s="261">
        <v>1</v>
      </c>
      <c r="I1128" s="260">
        <v>11.88</v>
      </c>
      <c r="J1128" s="260">
        <v>11.88</v>
      </c>
    </row>
    <row r="1129" spans="1:10" ht="25.5" customHeight="1" x14ac:dyDescent="0.25">
      <c r="A1129" s="229" t="s">
        <v>83</v>
      </c>
      <c r="B1129" s="264" t="s">
        <v>297</v>
      </c>
      <c r="C1129" s="229" t="s">
        <v>0</v>
      </c>
      <c r="D1129" s="229" t="s">
        <v>298</v>
      </c>
      <c r="E1129" s="494" t="s">
        <v>88</v>
      </c>
      <c r="F1129" s="494"/>
      <c r="G1129" s="263" t="s">
        <v>40</v>
      </c>
      <c r="H1129" s="266">
        <v>0.16520000000000001</v>
      </c>
      <c r="I1129" s="265">
        <v>18.7</v>
      </c>
      <c r="J1129" s="265">
        <v>3.08</v>
      </c>
    </row>
    <row r="1130" spans="1:10" ht="25.5" customHeight="1" x14ac:dyDescent="0.25">
      <c r="A1130" s="229" t="s">
        <v>83</v>
      </c>
      <c r="B1130" s="264" t="s">
        <v>195</v>
      </c>
      <c r="C1130" s="229" t="s">
        <v>0</v>
      </c>
      <c r="D1130" s="229" t="s">
        <v>196</v>
      </c>
      <c r="E1130" s="494" t="s">
        <v>88</v>
      </c>
      <c r="F1130" s="494"/>
      <c r="G1130" s="263" t="s">
        <v>40</v>
      </c>
      <c r="H1130" s="266">
        <v>0.16520000000000001</v>
      </c>
      <c r="I1130" s="265">
        <v>22.8</v>
      </c>
      <c r="J1130" s="265">
        <v>3.76</v>
      </c>
    </row>
    <row r="1131" spans="1:10" x14ac:dyDescent="0.25">
      <c r="A1131" s="232" t="s">
        <v>94</v>
      </c>
      <c r="B1131" s="268" t="s">
        <v>255</v>
      </c>
      <c r="C1131" s="232" t="s">
        <v>0</v>
      </c>
      <c r="D1131" s="232" t="s">
        <v>256</v>
      </c>
      <c r="E1131" s="493" t="s">
        <v>37</v>
      </c>
      <c r="F1131" s="493"/>
      <c r="G1131" s="267" t="s">
        <v>14</v>
      </c>
      <c r="H1131" s="270">
        <v>4.8999999999999998E-3</v>
      </c>
      <c r="I1131" s="269">
        <v>32.22</v>
      </c>
      <c r="J1131" s="269">
        <v>0.15</v>
      </c>
    </row>
    <row r="1132" spans="1:10" ht="25.5" x14ac:dyDescent="0.25">
      <c r="A1132" s="232" t="s">
        <v>94</v>
      </c>
      <c r="B1132" s="268" t="s">
        <v>1520</v>
      </c>
      <c r="C1132" s="232" t="s">
        <v>0</v>
      </c>
      <c r="D1132" s="232" t="s">
        <v>1521</v>
      </c>
      <c r="E1132" s="493" t="s">
        <v>37</v>
      </c>
      <c r="F1132" s="493"/>
      <c r="G1132" s="267" t="s">
        <v>14</v>
      </c>
      <c r="H1132" s="270">
        <v>1</v>
      </c>
      <c r="I1132" s="269">
        <v>4.58</v>
      </c>
      <c r="J1132" s="269">
        <v>4.58</v>
      </c>
    </row>
    <row r="1133" spans="1:10" ht="25.5" x14ac:dyDescent="0.25">
      <c r="A1133" s="232" t="s">
        <v>94</v>
      </c>
      <c r="B1133" s="268" t="s">
        <v>248</v>
      </c>
      <c r="C1133" s="232" t="s">
        <v>0</v>
      </c>
      <c r="D1133" s="232" t="s">
        <v>249</v>
      </c>
      <c r="E1133" s="493" t="s">
        <v>37</v>
      </c>
      <c r="F1133" s="493"/>
      <c r="G1133" s="267" t="s">
        <v>14</v>
      </c>
      <c r="H1133" s="270">
        <v>7.4999999999999997E-3</v>
      </c>
      <c r="I1133" s="269">
        <v>36.51</v>
      </c>
      <c r="J1133" s="269">
        <v>0.27</v>
      </c>
    </row>
    <row r="1134" spans="1:10" ht="38.25" customHeight="1" x14ac:dyDescent="0.25">
      <c r="A1134" s="232" t="s">
        <v>94</v>
      </c>
      <c r="B1134" s="268" t="s">
        <v>421</v>
      </c>
      <c r="C1134" s="232" t="s">
        <v>0</v>
      </c>
      <c r="D1134" s="232" t="s">
        <v>422</v>
      </c>
      <c r="E1134" s="493" t="s">
        <v>37</v>
      </c>
      <c r="F1134" s="493"/>
      <c r="G1134" s="267" t="s">
        <v>14</v>
      </c>
      <c r="H1134" s="270">
        <v>3.5999999999999997E-2</v>
      </c>
      <c r="I1134" s="269">
        <v>1.3</v>
      </c>
      <c r="J1134" s="269">
        <v>0.04</v>
      </c>
    </row>
    <row r="1135" spans="1:10" ht="25.5" customHeight="1" x14ac:dyDescent="0.25">
      <c r="A1135" s="228"/>
      <c r="B1135" s="228"/>
      <c r="C1135" s="228"/>
      <c r="D1135" s="228"/>
      <c r="E1135" s="228" t="s">
        <v>89</v>
      </c>
      <c r="F1135" s="273">
        <v>2.8293504185567975</v>
      </c>
      <c r="G1135" s="228" t="s">
        <v>90</v>
      </c>
      <c r="H1135" s="273">
        <v>3.22</v>
      </c>
      <c r="I1135" s="228" t="s">
        <v>91</v>
      </c>
      <c r="J1135" s="273">
        <v>6.05</v>
      </c>
    </row>
    <row r="1136" spans="1:10" ht="25.5" customHeight="1" thickBot="1" x14ac:dyDescent="0.3">
      <c r="A1136" s="228"/>
      <c r="B1136" s="228"/>
      <c r="C1136" s="228"/>
      <c r="D1136" s="228"/>
      <c r="E1136" s="228" t="s">
        <v>92</v>
      </c>
      <c r="F1136" s="273">
        <v>2.66</v>
      </c>
      <c r="G1136" s="228"/>
      <c r="H1136" s="492" t="s">
        <v>93</v>
      </c>
      <c r="I1136" s="492"/>
      <c r="J1136" s="273">
        <v>14.54</v>
      </c>
    </row>
    <row r="1137" spans="1:10" ht="25.5" customHeight="1" thickTop="1" x14ac:dyDescent="0.25">
      <c r="A1137" s="262"/>
      <c r="B1137" s="262"/>
      <c r="C1137" s="262"/>
      <c r="D1137" s="262"/>
      <c r="E1137" s="262"/>
      <c r="F1137" s="262"/>
      <c r="G1137" s="262"/>
      <c r="H1137" s="262"/>
      <c r="I1137" s="262"/>
      <c r="J1137" s="262"/>
    </row>
    <row r="1138" spans="1:10" ht="25.5" customHeight="1" x14ac:dyDescent="0.25">
      <c r="A1138" s="230" t="s">
        <v>1697</v>
      </c>
      <c r="B1138" s="80" t="s">
        <v>4</v>
      </c>
      <c r="C1138" s="230" t="s">
        <v>5</v>
      </c>
      <c r="D1138" s="230" t="s">
        <v>6</v>
      </c>
      <c r="E1138" s="490" t="s">
        <v>28</v>
      </c>
      <c r="F1138" s="490"/>
      <c r="G1138" s="257" t="s">
        <v>7</v>
      </c>
      <c r="H1138" s="80" t="s">
        <v>8</v>
      </c>
      <c r="I1138" s="80" t="s">
        <v>9</v>
      </c>
      <c r="J1138" s="80" t="s">
        <v>11</v>
      </c>
    </row>
    <row r="1139" spans="1:10" ht="25.5" customHeight="1" x14ac:dyDescent="0.25">
      <c r="A1139" s="231" t="s">
        <v>82</v>
      </c>
      <c r="B1139" s="259" t="s">
        <v>1698</v>
      </c>
      <c r="C1139" s="231" t="s">
        <v>105</v>
      </c>
      <c r="D1139" s="231" t="s">
        <v>1699</v>
      </c>
      <c r="E1139" s="491" t="s">
        <v>88</v>
      </c>
      <c r="F1139" s="491"/>
      <c r="G1139" s="258" t="s">
        <v>1</v>
      </c>
      <c r="H1139" s="261">
        <v>1</v>
      </c>
      <c r="I1139" s="260">
        <v>134.99</v>
      </c>
      <c r="J1139" s="260">
        <v>134.99</v>
      </c>
    </row>
    <row r="1140" spans="1:10" ht="38.25" customHeight="1" x14ac:dyDescent="0.25">
      <c r="A1140" s="229" t="s">
        <v>83</v>
      </c>
      <c r="B1140" s="264" t="s">
        <v>2063</v>
      </c>
      <c r="C1140" s="229" t="s">
        <v>0</v>
      </c>
      <c r="D1140" s="229" t="s">
        <v>2064</v>
      </c>
      <c r="E1140" s="494" t="s">
        <v>98</v>
      </c>
      <c r="F1140" s="494"/>
      <c r="G1140" s="263" t="s">
        <v>2</v>
      </c>
      <c r="H1140" s="266">
        <v>0.56999999999999995</v>
      </c>
      <c r="I1140" s="265">
        <v>196.43</v>
      </c>
      <c r="J1140" s="265">
        <v>111.96</v>
      </c>
    </row>
    <row r="1141" spans="1:10" ht="25.5" customHeight="1" x14ac:dyDescent="0.25">
      <c r="A1141" s="229" t="s">
        <v>83</v>
      </c>
      <c r="B1141" s="264" t="s">
        <v>86</v>
      </c>
      <c r="C1141" s="229" t="s">
        <v>0</v>
      </c>
      <c r="D1141" s="229" t="s">
        <v>87</v>
      </c>
      <c r="E1141" s="494" t="s">
        <v>88</v>
      </c>
      <c r="F1141" s="494"/>
      <c r="G1141" s="263" t="s">
        <v>40</v>
      </c>
      <c r="H1141" s="266">
        <v>1.27</v>
      </c>
      <c r="I1141" s="265">
        <v>18.14</v>
      </c>
      <c r="J1141" s="265">
        <v>23.03</v>
      </c>
    </row>
    <row r="1142" spans="1:10" ht="25.5" customHeight="1" x14ac:dyDescent="0.25">
      <c r="A1142" s="228"/>
      <c r="B1142" s="228"/>
      <c r="C1142" s="228"/>
      <c r="D1142" s="228"/>
      <c r="E1142" s="228" t="s">
        <v>89</v>
      </c>
      <c r="F1142" s="273">
        <v>23.962961230884346</v>
      </c>
      <c r="G1142" s="228" t="s">
        <v>90</v>
      </c>
      <c r="H1142" s="273">
        <v>27.28</v>
      </c>
      <c r="I1142" s="228" t="s">
        <v>91</v>
      </c>
      <c r="J1142" s="273">
        <v>51.24</v>
      </c>
    </row>
    <row r="1143" spans="1:10" ht="25.5" customHeight="1" thickBot="1" x14ac:dyDescent="0.3">
      <c r="A1143" s="228"/>
      <c r="B1143" s="228"/>
      <c r="C1143" s="228"/>
      <c r="D1143" s="228"/>
      <c r="E1143" s="228" t="s">
        <v>92</v>
      </c>
      <c r="F1143" s="273">
        <v>30.33</v>
      </c>
      <c r="G1143" s="228"/>
      <c r="H1143" s="492" t="s">
        <v>93</v>
      </c>
      <c r="I1143" s="492"/>
      <c r="J1143" s="273">
        <v>165.32</v>
      </c>
    </row>
    <row r="1144" spans="1:10" ht="25.5" customHeight="1" thickTop="1" x14ac:dyDescent="0.25">
      <c r="A1144" s="262"/>
      <c r="B1144" s="262"/>
      <c r="C1144" s="262"/>
      <c r="D1144" s="262"/>
      <c r="E1144" s="262"/>
      <c r="F1144" s="262"/>
      <c r="G1144" s="262"/>
      <c r="H1144" s="262"/>
      <c r="I1144" s="262"/>
      <c r="J1144" s="262"/>
    </row>
    <row r="1145" spans="1:10" x14ac:dyDescent="0.25">
      <c r="A1145" s="230" t="s">
        <v>1700</v>
      </c>
      <c r="B1145" s="80" t="s">
        <v>4</v>
      </c>
      <c r="C1145" s="230" t="s">
        <v>5</v>
      </c>
      <c r="D1145" s="230" t="s">
        <v>6</v>
      </c>
      <c r="E1145" s="490" t="s">
        <v>28</v>
      </c>
      <c r="F1145" s="490"/>
      <c r="G1145" s="257" t="s">
        <v>7</v>
      </c>
      <c r="H1145" s="80" t="s">
        <v>8</v>
      </c>
      <c r="I1145" s="80" t="s">
        <v>9</v>
      </c>
      <c r="J1145" s="80" t="s">
        <v>11</v>
      </c>
    </row>
    <row r="1146" spans="1:10" ht="25.5" customHeight="1" x14ac:dyDescent="0.25">
      <c r="A1146" s="231" t="s">
        <v>82</v>
      </c>
      <c r="B1146" s="259" t="s">
        <v>1701</v>
      </c>
      <c r="C1146" s="231" t="s">
        <v>0</v>
      </c>
      <c r="D1146" s="231" t="s">
        <v>1702</v>
      </c>
      <c r="E1146" s="491" t="s">
        <v>98</v>
      </c>
      <c r="F1146" s="491"/>
      <c r="G1146" s="258" t="s">
        <v>1</v>
      </c>
      <c r="H1146" s="261">
        <v>1</v>
      </c>
      <c r="I1146" s="260">
        <v>495.04</v>
      </c>
      <c r="J1146" s="260">
        <v>495.04</v>
      </c>
    </row>
    <row r="1147" spans="1:10" ht="25.5" customHeight="1" x14ac:dyDescent="0.25">
      <c r="A1147" s="229" t="s">
        <v>83</v>
      </c>
      <c r="B1147" s="264" t="s">
        <v>95</v>
      </c>
      <c r="C1147" s="229" t="s">
        <v>0</v>
      </c>
      <c r="D1147" s="229" t="s">
        <v>96</v>
      </c>
      <c r="E1147" s="494" t="s">
        <v>88</v>
      </c>
      <c r="F1147" s="494"/>
      <c r="G1147" s="263" t="s">
        <v>40</v>
      </c>
      <c r="H1147" s="266">
        <v>5.0830000000000002</v>
      </c>
      <c r="I1147" s="265">
        <v>23.27</v>
      </c>
      <c r="J1147" s="265">
        <v>118.28</v>
      </c>
    </row>
    <row r="1148" spans="1:10" ht="25.5" customHeight="1" x14ac:dyDescent="0.25">
      <c r="A1148" s="229" t="s">
        <v>83</v>
      </c>
      <c r="B1148" s="264" t="s">
        <v>86</v>
      </c>
      <c r="C1148" s="229" t="s">
        <v>0</v>
      </c>
      <c r="D1148" s="229" t="s">
        <v>87</v>
      </c>
      <c r="E1148" s="494" t="s">
        <v>88</v>
      </c>
      <c r="F1148" s="494"/>
      <c r="G1148" s="263" t="s">
        <v>40</v>
      </c>
      <c r="H1148" s="266">
        <v>1.8380000000000001</v>
      </c>
      <c r="I1148" s="265">
        <v>18.14</v>
      </c>
      <c r="J1148" s="265">
        <v>33.340000000000003</v>
      </c>
    </row>
    <row r="1149" spans="1:10" ht="25.5" customHeight="1" x14ac:dyDescent="0.25">
      <c r="A1149" s="229" t="s">
        <v>83</v>
      </c>
      <c r="B1149" s="264" t="s">
        <v>197</v>
      </c>
      <c r="C1149" s="229" t="s">
        <v>0</v>
      </c>
      <c r="D1149" s="229" t="s">
        <v>198</v>
      </c>
      <c r="E1149" s="494" t="s">
        <v>98</v>
      </c>
      <c r="F1149" s="494"/>
      <c r="G1149" s="263" t="s">
        <v>1</v>
      </c>
      <c r="H1149" s="266">
        <v>1.38</v>
      </c>
      <c r="I1149" s="265">
        <v>248.86</v>
      </c>
      <c r="J1149" s="265">
        <v>343.42</v>
      </c>
    </row>
    <row r="1150" spans="1:10" ht="25.5" customHeight="1" x14ac:dyDescent="0.25">
      <c r="A1150" s="228"/>
      <c r="B1150" s="228"/>
      <c r="C1150" s="228"/>
      <c r="D1150" s="228"/>
      <c r="E1150" s="228" t="s">
        <v>89</v>
      </c>
      <c r="F1150" s="273">
        <v>103.58228499275126</v>
      </c>
      <c r="G1150" s="228" t="s">
        <v>90</v>
      </c>
      <c r="H1150" s="273">
        <v>117.91</v>
      </c>
      <c r="I1150" s="228" t="s">
        <v>91</v>
      </c>
      <c r="J1150" s="273">
        <v>221.49</v>
      </c>
    </row>
    <row r="1151" spans="1:10" ht="38.25" customHeight="1" thickBot="1" x14ac:dyDescent="0.3">
      <c r="A1151" s="228"/>
      <c r="B1151" s="228"/>
      <c r="C1151" s="228"/>
      <c r="D1151" s="228"/>
      <c r="E1151" s="228" t="s">
        <v>92</v>
      </c>
      <c r="F1151" s="273">
        <v>111.23</v>
      </c>
      <c r="G1151" s="228"/>
      <c r="H1151" s="492" t="s">
        <v>93</v>
      </c>
      <c r="I1151" s="492"/>
      <c r="J1151" s="273">
        <v>606.27</v>
      </c>
    </row>
    <row r="1152" spans="1:10" ht="25.5" customHeight="1" thickTop="1" x14ac:dyDescent="0.25">
      <c r="A1152" s="262"/>
      <c r="B1152" s="262"/>
      <c r="C1152" s="262"/>
      <c r="D1152" s="262"/>
      <c r="E1152" s="262"/>
      <c r="F1152" s="262"/>
      <c r="G1152" s="262"/>
      <c r="H1152" s="262"/>
      <c r="I1152" s="262"/>
      <c r="J1152" s="262"/>
    </row>
    <row r="1153" spans="1:10" ht="25.5" customHeight="1" x14ac:dyDescent="0.25">
      <c r="A1153" s="230" t="s">
        <v>1703</v>
      </c>
      <c r="B1153" s="80" t="s">
        <v>4</v>
      </c>
      <c r="C1153" s="230" t="s">
        <v>5</v>
      </c>
      <c r="D1153" s="230" t="s">
        <v>6</v>
      </c>
      <c r="E1153" s="490" t="s">
        <v>28</v>
      </c>
      <c r="F1153" s="490"/>
      <c r="G1153" s="257" t="s">
        <v>7</v>
      </c>
      <c r="H1153" s="80" t="s">
        <v>8</v>
      </c>
      <c r="I1153" s="80" t="s">
        <v>9</v>
      </c>
      <c r="J1153" s="80" t="s">
        <v>11</v>
      </c>
    </row>
    <row r="1154" spans="1:10" ht="38.25" x14ac:dyDescent="0.25">
      <c r="A1154" s="231" t="s">
        <v>82</v>
      </c>
      <c r="B1154" s="259" t="s">
        <v>1704</v>
      </c>
      <c r="C1154" s="231" t="s">
        <v>105</v>
      </c>
      <c r="D1154" s="231" t="s">
        <v>1705</v>
      </c>
      <c r="E1154" s="491" t="s">
        <v>88</v>
      </c>
      <c r="F1154" s="491"/>
      <c r="G1154" s="258" t="s">
        <v>2</v>
      </c>
      <c r="H1154" s="261">
        <v>1</v>
      </c>
      <c r="I1154" s="260">
        <v>161.68</v>
      </c>
      <c r="J1154" s="260">
        <v>161.68</v>
      </c>
    </row>
    <row r="1155" spans="1:10" ht="25.5" customHeight="1" x14ac:dyDescent="0.25">
      <c r="A1155" s="229" t="s">
        <v>83</v>
      </c>
      <c r="B1155" s="264" t="s">
        <v>206</v>
      </c>
      <c r="C1155" s="229" t="s">
        <v>0</v>
      </c>
      <c r="D1155" s="229" t="s">
        <v>207</v>
      </c>
      <c r="E1155" s="494" t="s">
        <v>84</v>
      </c>
      <c r="F1155" s="494"/>
      <c r="G1155" s="263" t="s">
        <v>85</v>
      </c>
      <c r="H1155" s="266">
        <v>5.7499999999999996E-2</v>
      </c>
      <c r="I1155" s="265">
        <v>31.54</v>
      </c>
      <c r="J1155" s="265">
        <v>1.81</v>
      </c>
    </row>
    <row r="1156" spans="1:10" ht="25.5" customHeight="1" x14ac:dyDescent="0.25">
      <c r="A1156" s="229" t="s">
        <v>83</v>
      </c>
      <c r="B1156" s="264" t="s">
        <v>208</v>
      </c>
      <c r="C1156" s="229" t="s">
        <v>0</v>
      </c>
      <c r="D1156" s="229" t="s">
        <v>209</v>
      </c>
      <c r="E1156" s="494" t="s">
        <v>84</v>
      </c>
      <c r="F1156" s="494"/>
      <c r="G1156" s="263" t="s">
        <v>102</v>
      </c>
      <c r="H1156" s="266">
        <v>0.23114999999999999</v>
      </c>
      <c r="I1156" s="265">
        <v>30.77</v>
      </c>
      <c r="J1156" s="265">
        <v>7.11</v>
      </c>
    </row>
    <row r="1157" spans="1:10" ht="51" customHeight="1" x14ac:dyDescent="0.25">
      <c r="A1157" s="229" t="s">
        <v>83</v>
      </c>
      <c r="B1157" s="264" t="s">
        <v>2065</v>
      </c>
      <c r="C1157" s="229" t="s">
        <v>0</v>
      </c>
      <c r="D1157" s="229" t="s">
        <v>2066</v>
      </c>
      <c r="E1157" s="494" t="s">
        <v>98</v>
      </c>
      <c r="F1157" s="494"/>
      <c r="G1157" s="263" t="s">
        <v>2</v>
      </c>
      <c r="H1157" s="266">
        <v>1.0007522608709873</v>
      </c>
      <c r="I1157" s="265">
        <v>58.34</v>
      </c>
      <c r="J1157" s="265">
        <v>58.38</v>
      </c>
    </row>
    <row r="1158" spans="1:10" ht="25.5" customHeight="1" x14ac:dyDescent="0.25">
      <c r="A1158" s="229" t="s">
        <v>83</v>
      </c>
      <c r="B1158" s="264" t="s">
        <v>191</v>
      </c>
      <c r="C1158" s="229" t="s">
        <v>0</v>
      </c>
      <c r="D1158" s="229" t="s">
        <v>192</v>
      </c>
      <c r="E1158" s="494" t="s">
        <v>88</v>
      </c>
      <c r="F1158" s="494"/>
      <c r="G1158" s="263" t="s">
        <v>40</v>
      </c>
      <c r="H1158" s="266">
        <v>0.28386440000000002</v>
      </c>
      <c r="I1158" s="265">
        <v>18.95</v>
      </c>
      <c r="J1158" s="265">
        <v>5.37</v>
      </c>
    </row>
    <row r="1159" spans="1:10" ht="38.25" customHeight="1" x14ac:dyDescent="0.25">
      <c r="A1159" s="229" t="s">
        <v>83</v>
      </c>
      <c r="B1159" s="264" t="s">
        <v>111</v>
      </c>
      <c r="C1159" s="229" t="s">
        <v>0</v>
      </c>
      <c r="D1159" s="229" t="s">
        <v>112</v>
      </c>
      <c r="E1159" s="494" t="s">
        <v>88</v>
      </c>
      <c r="F1159" s="494"/>
      <c r="G1159" s="263" t="s">
        <v>40</v>
      </c>
      <c r="H1159" s="266">
        <v>0.36763210000000002</v>
      </c>
      <c r="I1159" s="265">
        <v>22.96</v>
      </c>
      <c r="J1159" s="265">
        <v>8.44</v>
      </c>
    </row>
    <row r="1160" spans="1:10" ht="38.25" customHeight="1" x14ac:dyDescent="0.25">
      <c r="A1160" s="232" t="s">
        <v>94</v>
      </c>
      <c r="B1160" s="268" t="s">
        <v>177</v>
      </c>
      <c r="C1160" s="232" t="s">
        <v>0</v>
      </c>
      <c r="D1160" s="232" t="s">
        <v>178</v>
      </c>
      <c r="E1160" s="493" t="s">
        <v>37</v>
      </c>
      <c r="F1160" s="493"/>
      <c r="G1160" s="267" t="s">
        <v>57</v>
      </c>
      <c r="H1160" s="270">
        <v>1.7000000000000001E-2</v>
      </c>
      <c r="I1160" s="269">
        <v>4.34</v>
      </c>
      <c r="J1160" s="269">
        <v>7.0000000000000007E-2</v>
      </c>
    </row>
    <row r="1161" spans="1:10" ht="25.5" customHeight="1" x14ac:dyDescent="0.25">
      <c r="A1161" s="232" t="s">
        <v>94</v>
      </c>
      <c r="B1161" s="268" t="s">
        <v>225</v>
      </c>
      <c r="C1161" s="232" t="s">
        <v>0</v>
      </c>
      <c r="D1161" s="232" t="s">
        <v>226</v>
      </c>
      <c r="E1161" s="493" t="s">
        <v>37</v>
      </c>
      <c r="F1161" s="493"/>
      <c r="G1161" s="267" t="s">
        <v>13</v>
      </c>
      <c r="H1161" s="270">
        <v>4.4320000000000004</v>
      </c>
      <c r="I1161" s="269">
        <v>1.98</v>
      </c>
      <c r="J1161" s="269">
        <v>8.77</v>
      </c>
    </row>
    <row r="1162" spans="1:10" ht="25.5" customHeight="1" x14ac:dyDescent="0.25">
      <c r="A1162" s="232" t="s">
        <v>94</v>
      </c>
      <c r="B1162" s="268" t="s">
        <v>706</v>
      </c>
      <c r="C1162" s="232" t="s">
        <v>0</v>
      </c>
      <c r="D1162" s="232" t="s">
        <v>707</v>
      </c>
      <c r="E1162" s="493" t="s">
        <v>37</v>
      </c>
      <c r="F1162" s="493"/>
      <c r="G1162" s="267" t="s">
        <v>44</v>
      </c>
      <c r="H1162" s="270">
        <v>0.12589999999999998</v>
      </c>
      <c r="I1162" s="269">
        <v>11.53</v>
      </c>
      <c r="J1162" s="269">
        <v>1.45</v>
      </c>
    </row>
    <row r="1163" spans="1:10" ht="25.5" customHeight="1" x14ac:dyDescent="0.25">
      <c r="A1163" s="232" t="s">
        <v>94</v>
      </c>
      <c r="B1163" s="268" t="s">
        <v>1890</v>
      </c>
      <c r="C1163" s="232" t="s">
        <v>0</v>
      </c>
      <c r="D1163" s="232" t="s">
        <v>1891</v>
      </c>
      <c r="E1163" s="493" t="s">
        <v>37</v>
      </c>
      <c r="F1163" s="493"/>
      <c r="G1163" s="267" t="s">
        <v>13</v>
      </c>
      <c r="H1163" s="270">
        <v>7.5095000000000001</v>
      </c>
      <c r="I1163" s="269">
        <v>9.36</v>
      </c>
      <c r="J1163" s="269">
        <v>70.28</v>
      </c>
    </row>
    <row r="1164" spans="1:10" ht="25.5" customHeight="1" x14ac:dyDescent="0.25">
      <c r="A1164" s="228"/>
      <c r="B1164" s="228"/>
      <c r="C1164" s="228"/>
      <c r="D1164" s="228"/>
      <c r="E1164" s="228" t="s">
        <v>89</v>
      </c>
      <c r="F1164" s="273">
        <v>21.04475517934808</v>
      </c>
      <c r="G1164" s="228" t="s">
        <v>90</v>
      </c>
      <c r="H1164" s="273">
        <v>23.96</v>
      </c>
      <c r="I1164" s="228" t="s">
        <v>91</v>
      </c>
      <c r="J1164" s="273">
        <v>45</v>
      </c>
    </row>
    <row r="1165" spans="1:10" ht="25.5" customHeight="1" thickBot="1" x14ac:dyDescent="0.3">
      <c r="A1165" s="228"/>
      <c r="B1165" s="228"/>
      <c r="C1165" s="228"/>
      <c r="D1165" s="228"/>
      <c r="E1165" s="228" t="s">
        <v>92</v>
      </c>
      <c r="F1165" s="273">
        <v>36.32</v>
      </c>
      <c r="G1165" s="228"/>
      <c r="H1165" s="492" t="s">
        <v>93</v>
      </c>
      <c r="I1165" s="492"/>
      <c r="J1165" s="273">
        <v>198</v>
      </c>
    </row>
    <row r="1166" spans="1:10" ht="15.75" thickTop="1" x14ac:dyDescent="0.25">
      <c r="A1166" s="262"/>
      <c r="B1166" s="262"/>
      <c r="C1166" s="262"/>
      <c r="D1166" s="262"/>
      <c r="E1166" s="262"/>
      <c r="F1166" s="262"/>
      <c r="G1166" s="262"/>
      <c r="H1166" s="262"/>
      <c r="I1166" s="262"/>
      <c r="J1166" s="262"/>
    </row>
    <row r="1167" spans="1:10" x14ac:dyDescent="0.25">
      <c r="A1167" s="230" t="s">
        <v>1706</v>
      </c>
      <c r="B1167" s="80" t="s">
        <v>4</v>
      </c>
      <c r="C1167" s="230" t="s">
        <v>5</v>
      </c>
      <c r="D1167" s="230" t="s">
        <v>6</v>
      </c>
      <c r="E1167" s="490" t="s">
        <v>28</v>
      </c>
      <c r="F1167" s="490"/>
      <c r="G1167" s="257" t="s">
        <v>7</v>
      </c>
      <c r="H1167" s="80" t="s">
        <v>8</v>
      </c>
      <c r="I1167" s="80" t="s">
        <v>9</v>
      </c>
      <c r="J1167" s="80" t="s">
        <v>11</v>
      </c>
    </row>
    <row r="1168" spans="1:10" ht="38.25" customHeight="1" x14ac:dyDescent="0.25">
      <c r="A1168" s="231" t="s">
        <v>82</v>
      </c>
      <c r="B1168" s="259" t="s">
        <v>1707</v>
      </c>
      <c r="C1168" s="231" t="s">
        <v>0</v>
      </c>
      <c r="D1168" s="231" t="s">
        <v>1708</v>
      </c>
      <c r="E1168" s="491" t="s">
        <v>98</v>
      </c>
      <c r="F1168" s="491"/>
      <c r="G1168" s="258" t="s">
        <v>44</v>
      </c>
      <c r="H1168" s="261">
        <v>1</v>
      </c>
      <c r="I1168" s="260">
        <v>9.6199999999999992</v>
      </c>
      <c r="J1168" s="260">
        <v>9.6199999999999992</v>
      </c>
    </row>
    <row r="1169" spans="1:10" ht="25.5" customHeight="1" x14ac:dyDescent="0.25">
      <c r="A1169" s="229" t="s">
        <v>83</v>
      </c>
      <c r="B1169" s="264" t="s">
        <v>204</v>
      </c>
      <c r="C1169" s="229" t="s">
        <v>0</v>
      </c>
      <c r="D1169" s="229" t="s">
        <v>205</v>
      </c>
      <c r="E1169" s="494" t="s">
        <v>88</v>
      </c>
      <c r="F1169" s="494"/>
      <c r="G1169" s="263" t="s">
        <v>40</v>
      </c>
      <c r="H1169" s="266">
        <v>1.66E-2</v>
      </c>
      <c r="I1169" s="265">
        <v>18.98</v>
      </c>
      <c r="J1169" s="265">
        <v>0.31</v>
      </c>
    </row>
    <row r="1170" spans="1:10" ht="25.5" customHeight="1" x14ac:dyDescent="0.25">
      <c r="A1170" s="229" t="s">
        <v>83</v>
      </c>
      <c r="B1170" s="264" t="s">
        <v>189</v>
      </c>
      <c r="C1170" s="229" t="s">
        <v>0</v>
      </c>
      <c r="D1170" s="229" t="s">
        <v>190</v>
      </c>
      <c r="E1170" s="494" t="s">
        <v>88</v>
      </c>
      <c r="F1170" s="494"/>
      <c r="G1170" s="263" t="s">
        <v>40</v>
      </c>
      <c r="H1170" s="266">
        <v>0.10150000000000001</v>
      </c>
      <c r="I1170" s="265">
        <v>23.05</v>
      </c>
      <c r="J1170" s="265">
        <v>2.33</v>
      </c>
    </row>
    <row r="1171" spans="1:10" ht="25.5" customHeight="1" x14ac:dyDescent="0.25">
      <c r="A1171" s="229" t="s">
        <v>83</v>
      </c>
      <c r="B1171" s="264" t="s">
        <v>443</v>
      </c>
      <c r="C1171" s="229" t="s">
        <v>0</v>
      </c>
      <c r="D1171" s="229" t="s">
        <v>444</v>
      </c>
      <c r="E1171" s="494" t="s">
        <v>98</v>
      </c>
      <c r="F1171" s="494"/>
      <c r="G1171" s="263" t="s">
        <v>44</v>
      </c>
      <c r="H1171" s="266">
        <v>1</v>
      </c>
      <c r="I1171" s="265">
        <v>6.61</v>
      </c>
      <c r="J1171" s="265">
        <v>6.61</v>
      </c>
    </row>
    <row r="1172" spans="1:10" ht="38.25" x14ac:dyDescent="0.25">
      <c r="A1172" s="232" t="s">
        <v>94</v>
      </c>
      <c r="B1172" s="268" t="s">
        <v>167</v>
      </c>
      <c r="C1172" s="232" t="s">
        <v>0</v>
      </c>
      <c r="D1172" s="232" t="s">
        <v>168</v>
      </c>
      <c r="E1172" s="493" t="s">
        <v>37</v>
      </c>
      <c r="F1172" s="493"/>
      <c r="G1172" s="267" t="s">
        <v>14</v>
      </c>
      <c r="H1172" s="270">
        <v>0.74299999999999999</v>
      </c>
      <c r="I1172" s="269">
        <v>0.11</v>
      </c>
      <c r="J1172" s="269">
        <v>0.08</v>
      </c>
    </row>
    <row r="1173" spans="1:10" ht="25.5" x14ac:dyDescent="0.25">
      <c r="A1173" s="232" t="s">
        <v>94</v>
      </c>
      <c r="B1173" s="268" t="s">
        <v>163</v>
      </c>
      <c r="C1173" s="232" t="s">
        <v>0</v>
      </c>
      <c r="D1173" s="232" t="s">
        <v>164</v>
      </c>
      <c r="E1173" s="493" t="s">
        <v>37</v>
      </c>
      <c r="F1173" s="493"/>
      <c r="G1173" s="267" t="s">
        <v>44</v>
      </c>
      <c r="H1173" s="270">
        <v>2.5000000000000001E-2</v>
      </c>
      <c r="I1173" s="269">
        <v>11.88</v>
      </c>
      <c r="J1173" s="269">
        <v>0.28999999999999998</v>
      </c>
    </row>
    <row r="1174" spans="1:10" ht="25.5" x14ac:dyDescent="0.25">
      <c r="A1174" s="228"/>
      <c r="B1174" s="228"/>
      <c r="C1174" s="228"/>
      <c r="D1174" s="228"/>
      <c r="E1174" s="228" t="s">
        <v>89</v>
      </c>
      <c r="F1174" s="273">
        <v>1.2486554739746527</v>
      </c>
      <c r="G1174" s="228" t="s">
        <v>90</v>
      </c>
      <c r="H1174" s="273">
        <v>1.42</v>
      </c>
      <c r="I1174" s="228" t="s">
        <v>91</v>
      </c>
      <c r="J1174" s="273">
        <v>2.67</v>
      </c>
    </row>
    <row r="1175" spans="1:10" ht="26.25" thickBot="1" x14ac:dyDescent="0.3">
      <c r="A1175" s="228"/>
      <c r="B1175" s="228"/>
      <c r="C1175" s="228"/>
      <c r="D1175" s="228"/>
      <c r="E1175" s="228" t="s">
        <v>92</v>
      </c>
      <c r="F1175" s="273">
        <v>2.16</v>
      </c>
      <c r="G1175" s="228"/>
      <c r="H1175" s="492" t="s">
        <v>93</v>
      </c>
      <c r="I1175" s="492"/>
      <c r="J1175" s="273">
        <v>11.78</v>
      </c>
    </row>
    <row r="1176" spans="1:10" ht="15.75" thickTop="1" x14ac:dyDescent="0.25">
      <c r="A1176" s="262"/>
      <c r="B1176" s="262"/>
      <c r="C1176" s="262"/>
      <c r="D1176" s="262"/>
      <c r="E1176" s="262"/>
      <c r="F1176" s="262"/>
      <c r="G1176" s="262"/>
      <c r="H1176" s="262"/>
      <c r="I1176" s="262"/>
      <c r="J1176" s="262"/>
    </row>
    <row r="1177" spans="1:10" x14ac:dyDescent="0.25">
      <c r="A1177" s="230" t="s">
        <v>1709</v>
      </c>
      <c r="B1177" s="80" t="s">
        <v>4</v>
      </c>
      <c r="C1177" s="230" t="s">
        <v>5</v>
      </c>
      <c r="D1177" s="230" t="s">
        <v>6</v>
      </c>
      <c r="E1177" s="490" t="s">
        <v>28</v>
      </c>
      <c r="F1177" s="490"/>
      <c r="G1177" s="257" t="s">
        <v>7</v>
      </c>
      <c r="H1177" s="80" t="s">
        <v>8</v>
      </c>
      <c r="I1177" s="80" t="s">
        <v>9</v>
      </c>
      <c r="J1177" s="80" t="s">
        <v>11</v>
      </c>
    </row>
    <row r="1178" spans="1:10" ht="25.5" customHeight="1" x14ac:dyDescent="0.25">
      <c r="A1178" s="231" t="s">
        <v>82</v>
      </c>
      <c r="B1178" s="259" t="s">
        <v>1710</v>
      </c>
      <c r="C1178" s="231" t="s">
        <v>0</v>
      </c>
      <c r="D1178" s="231" t="s">
        <v>1711</v>
      </c>
      <c r="E1178" s="491" t="s">
        <v>98</v>
      </c>
      <c r="F1178" s="491"/>
      <c r="G1178" s="258" t="s">
        <v>44</v>
      </c>
      <c r="H1178" s="261">
        <v>1</v>
      </c>
      <c r="I1178" s="260">
        <v>8.25</v>
      </c>
      <c r="J1178" s="260">
        <v>8.25</v>
      </c>
    </row>
    <row r="1179" spans="1:10" ht="38.25" customHeight="1" x14ac:dyDescent="0.25">
      <c r="A1179" s="229" t="s">
        <v>83</v>
      </c>
      <c r="B1179" s="264" t="s">
        <v>204</v>
      </c>
      <c r="C1179" s="229" t="s">
        <v>0</v>
      </c>
      <c r="D1179" s="229" t="s">
        <v>205</v>
      </c>
      <c r="E1179" s="494" t="s">
        <v>88</v>
      </c>
      <c r="F1179" s="494"/>
      <c r="G1179" s="263" t="s">
        <v>40</v>
      </c>
      <c r="H1179" s="266">
        <v>1.1599999999999999E-2</v>
      </c>
      <c r="I1179" s="265">
        <v>18.98</v>
      </c>
      <c r="J1179" s="265">
        <v>0.22</v>
      </c>
    </row>
    <row r="1180" spans="1:10" ht="25.5" customHeight="1" x14ac:dyDescent="0.25">
      <c r="A1180" s="229" t="s">
        <v>83</v>
      </c>
      <c r="B1180" s="264" t="s">
        <v>189</v>
      </c>
      <c r="C1180" s="229" t="s">
        <v>0</v>
      </c>
      <c r="D1180" s="229" t="s">
        <v>190</v>
      </c>
      <c r="E1180" s="494" t="s">
        <v>88</v>
      </c>
      <c r="F1180" s="494"/>
      <c r="G1180" s="263" t="s">
        <v>40</v>
      </c>
      <c r="H1180" s="266">
        <v>7.0900000000000005E-2</v>
      </c>
      <c r="I1180" s="265">
        <v>23.05</v>
      </c>
      <c r="J1180" s="265">
        <v>1.63</v>
      </c>
    </row>
    <row r="1181" spans="1:10" ht="25.5" customHeight="1" x14ac:dyDescent="0.25">
      <c r="A1181" s="229" t="s">
        <v>83</v>
      </c>
      <c r="B1181" s="264" t="s">
        <v>2067</v>
      </c>
      <c r="C1181" s="229" t="s">
        <v>0</v>
      </c>
      <c r="D1181" s="229" t="s">
        <v>2068</v>
      </c>
      <c r="E1181" s="494" t="s">
        <v>98</v>
      </c>
      <c r="F1181" s="494"/>
      <c r="G1181" s="263" t="s">
        <v>44</v>
      </c>
      <c r="H1181" s="266">
        <v>1</v>
      </c>
      <c r="I1181" s="265">
        <v>6.06</v>
      </c>
      <c r="J1181" s="265">
        <v>6.06</v>
      </c>
    </row>
    <row r="1182" spans="1:10" ht="38.25" x14ac:dyDescent="0.25">
      <c r="A1182" s="232" t="s">
        <v>94</v>
      </c>
      <c r="B1182" s="268" t="s">
        <v>167</v>
      </c>
      <c r="C1182" s="232" t="s">
        <v>0</v>
      </c>
      <c r="D1182" s="232" t="s">
        <v>168</v>
      </c>
      <c r="E1182" s="493" t="s">
        <v>37</v>
      </c>
      <c r="F1182" s="493"/>
      <c r="G1182" s="267" t="s">
        <v>14</v>
      </c>
      <c r="H1182" s="270">
        <v>0.54300000000000004</v>
      </c>
      <c r="I1182" s="269">
        <v>0.11</v>
      </c>
      <c r="J1182" s="269">
        <v>0.05</v>
      </c>
    </row>
    <row r="1183" spans="1:10" ht="25.5" x14ac:dyDescent="0.25">
      <c r="A1183" s="232" t="s">
        <v>94</v>
      </c>
      <c r="B1183" s="268" t="s">
        <v>163</v>
      </c>
      <c r="C1183" s="232" t="s">
        <v>0</v>
      </c>
      <c r="D1183" s="232" t="s">
        <v>164</v>
      </c>
      <c r="E1183" s="493" t="s">
        <v>37</v>
      </c>
      <c r="F1183" s="493"/>
      <c r="G1183" s="267" t="s">
        <v>44</v>
      </c>
      <c r="H1183" s="270">
        <v>2.5000000000000001E-2</v>
      </c>
      <c r="I1183" s="269">
        <v>11.88</v>
      </c>
      <c r="J1183" s="269">
        <v>0.28999999999999998</v>
      </c>
    </row>
    <row r="1184" spans="1:10" ht="25.5" x14ac:dyDescent="0.25">
      <c r="A1184" s="228"/>
      <c r="B1184" s="228"/>
      <c r="C1184" s="228"/>
      <c r="D1184" s="228"/>
      <c r="E1184" s="228" t="s">
        <v>89</v>
      </c>
      <c r="F1184" s="273">
        <v>0.84179020717392317</v>
      </c>
      <c r="G1184" s="228" t="s">
        <v>90</v>
      </c>
      <c r="H1184" s="273">
        <v>0.96</v>
      </c>
      <c r="I1184" s="228" t="s">
        <v>91</v>
      </c>
      <c r="J1184" s="273">
        <v>1.8</v>
      </c>
    </row>
    <row r="1185" spans="1:10" ht="26.25" thickBot="1" x14ac:dyDescent="0.3">
      <c r="A1185" s="228"/>
      <c r="B1185" s="228"/>
      <c r="C1185" s="228"/>
      <c r="D1185" s="228"/>
      <c r="E1185" s="228" t="s">
        <v>92</v>
      </c>
      <c r="F1185" s="273">
        <v>1.85</v>
      </c>
      <c r="G1185" s="228"/>
      <c r="H1185" s="492" t="s">
        <v>93</v>
      </c>
      <c r="I1185" s="492"/>
      <c r="J1185" s="273">
        <v>10.1</v>
      </c>
    </row>
    <row r="1186" spans="1:10" ht="15.75" thickTop="1" x14ac:dyDescent="0.25">
      <c r="A1186" s="262"/>
      <c r="B1186" s="262"/>
      <c r="C1186" s="262"/>
      <c r="D1186" s="262"/>
      <c r="E1186" s="262"/>
      <c r="F1186" s="262"/>
      <c r="G1186" s="262"/>
      <c r="H1186" s="262"/>
      <c r="I1186" s="262"/>
      <c r="J1186" s="262"/>
    </row>
    <row r="1187" spans="1:10" ht="25.5" customHeight="1" x14ac:dyDescent="0.25">
      <c r="A1187" s="230" t="s">
        <v>1712</v>
      </c>
      <c r="B1187" s="80" t="s">
        <v>4</v>
      </c>
      <c r="C1187" s="230" t="s">
        <v>5</v>
      </c>
      <c r="D1187" s="230" t="s">
        <v>6</v>
      </c>
      <c r="E1187" s="490" t="s">
        <v>28</v>
      </c>
      <c r="F1187" s="490"/>
      <c r="G1187" s="257" t="s">
        <v>7</v>
      </c>
      <c r="H1187" s="80" t="s">
        <v>8</v>
      </c>
      <c r="I1187" s="80" t="s">
        <v>9</v>
      </c>
      <c r="J1187" s="80" t="s">
        <v>11</v>
      </c>
    </row>
    <row r="1188" spans="1:10" ht="38.25" customHeight="1" x14ac:dyDescent="0.25">
      <c r="A1188" s="231" t="s">
        <v>82</v>
      </c>
      <c r="B1188" s="259" t="s">
        <v>1713</v>
      </c>
      <c r="C1188" s="231" t="s">
        <v>0</v>
      </c>
      <c r="D1188" s="231" t="s">
        <v>1714</v>
      </c>
      <c r="E1188" s="491" t="s">
        <v>98</v>
      </c>
      <c r="F1188" s="491"/>
      <c r="G1188" s="258" t="s">
        <v>44</v>
      </c>
      <c r="H1188" s="261">
        <v>1</v>
      </c>
      <c r="I1188" s="260">
        <v>8.02</v>
      </c>
      <c r="J1188" s="260">
        <v>8.02</v>
      </c>
    </row>
    <row r="1189" spans="1:10" ht="25.5" customHeight="1" x14ac:dyDescent="0.25">
      <c r="A1189" s="229" t="s">
        <v>83</v>
      </c>
      <c r="B1189" s="264" t="s">
        <v>204</v>
      </c>
      <c r="C1189" s="229" t="s">
        <v>0</v>
      </c>
      <c r="D1189" s="229" t="s">
        <v>205</v>
      </c>
      <c r="E1189" s="494" t="s">
        <v>88</v>
      </c>
      <c r="F1189" s="494"/>
      <c r="G1189" s="263" t="s">
        <v>40</v>
      </c>
      <c r="H1189" s="266">
        <v>6.6E-3</v>
      </c>
      <c r="I1189" s="265">
        <v>18.98</v>
      </c>
      <c r="J1189" s="265">
        <v>0.12</v>
      </c>
    </row>
    <row r="1190" spans="1:10" ht="25.5" customHeight="1" x14ac:dyDescent="0.25">
      <c r="A1190" s="229" t="s">
        <v>83</v>
      </c>
      <c r="B1190" s="264" t="s">
        <v>189</v>
      </c>
      <c r="C1190" s="229" t="s">
        <v>0</v>
      </c>
      <c r="D1190" s="229" t="s">
        <v>190</v>
      </c>
      <c r="E1190" s="494" t="s">
        <v>88</v>
      </c>
      <c r="F1190" s="494"/>
      <c r="G1190" s="263" t="s">
        <v>40</v>
      </c>
      <c r="H1190" s="266">
        <v>4.0300000000000002E-2</v>
      </c>
      <c r="I1190" s="265">
        <v>23.05</v>
      </c>
      <c r="J1190" s="265">
        <v>0.92</v>
      </c>
    </row>
    <row r="1191" spans="1:10" ht="25.5" customHeight="1" x14ac:dyDescent="0.25">
      <c r="A1191" s="229" t="s">
        <v>83</v>
      </c>
      <c r="B1191" s="264" t="s">
        <v>443</v>
      </c>
      <c r="C1191" s="229" t="s">
        <v>0</v>
      </c>
      <c r="D1191" s="229" t="s">
        <v>444</v>
      </c>
      <c r="E1191" s="494" t="s">
        <v>98</v>
      </c>
      <c r="F1191" s="494"/>
      <c r="G1191" s="263" t="s">
        <v>44</v>
      </c>
      <c r="H1191" s="266">
        <v>1</v>
      </c>
      <c r="I1191" s="265">
        <v>6.61</v>
      </c>
      <c r="J1191" s="265">
        <v>6.61</v>
      </c>
    </row>
    <row r="1192" spans="1:10" ht="38.25" x14ac:dyDescent="0.25">
      <c r="A1192" s="232" t="s">
        <v>94</v>
      </c>
      <c r="B1192" s="268" t="s">
        <v>167</v>
      </c>
      <c r="C1192" s="232" t="s">
        <v>0</v>
      </c>
      <c r="D1192" s="232" t="s">
        <v>168</v>
      </c>
      <c r="E1192" s="493" t="s">
        <v>37</v>
      </c>
      <c r="F1192" s="493"/>
      <c r="G1192" s="267" t="s">
        <v>14</v>
      </c>
      <c r="H1192" s="270">
        <v>0.72799999999999998</v>
      </c>
      <c r="I1192" s="269">
        <v>0.11</v>
      </c>
      <c r="J1192" s="269">
        <v>0.08</v>
      </c>
    </row>
    <row r="1193" spans="1:10" ht="25.5" x14ac:dyDescent="0.25">
      <c r="A1193" s="232" t="s">
        <v>94</v>
      </c>
      <c r="B1193" s="268" t="s">
        <v>163</v>
      </c>
      <c r="C1193" s="232" t="s">
        <v>0</v>
      </c>
      <c r="D1193" s="232" t="s">
        <v>164</v>
      </c>
      <c r="E1193" s="493" t="s">
        <v>37</v>
      </c>
      <c r="F1193" s="493"/>
      <c r="G1193" s="267" t="s">
        <v>44</v>
      </c>
      <c r="H1193" s="270">
        <v>2.5000000000000001E-2</v>
      </c>
      <c r="I1193" s="269">
        <v>11.88</v>
      </c>
      <c r="J1193" s="269">
        <v>0.28999999999999998</v>
      </c>
    </row>
    <row r="1194" spans="1:10" ht="25.5" x14ac:dyDescent="0.25">
      <c r="A1194" s="228"/>
      <c r="B1194" s="228"/>
      <c r="C1194" s="228"/>
      <c r="D1194" s="228"/>
      <c r="E1194" s="228" t="s">
        <v>89</v>
      </c>
      <c r="F1194" s="273">
        <v>0.59392975728382369</v>
      </c>
      <c r="G1194" s="228" t="s">
        <v>90</v>
      </c>
      <c r="H1194" s="273">
        <v>0.68</v>
      </c>
      <c r="I1194" s="228" t="s">
        <v>91</v>
      </c>
      <c r="J1194" s="273">
        <v>1.27</v>
      </c>
    </row>
    <row r="1195" spans="1:10" ht="26.25" thickBot="1" x14ac:dyDescent="0.3">
      <c r="A1195" s="228"/>
      <c r="B1195" s="228"/>
      <c r="C1195" s="228"/>
      <c r="D1195" s="228"/>
      <c r="E1195" s="228" t="s">
        <v>92</v>
      </c>
      <c r="F1195" s="273">
        <v>1.8</v>
      </c>
      <c r="G1195" s="228"/>
      <c r="H1195" s="492" t="s">
        <v>93</v>
      </c>
      <c r="I1195" s="492"/>
      <c r="J1195" s="273">
        <v>9.82</v>
      </c>
    </row>
    <row r="1196" spans="1:10" ht="15.75" thickTop="1" x14ac:dyDescent="0.25">
      <c r="A1196" s="262"/>
      <c r="B1196" s="262"/>
      <c r="C1196" s="262"/>
      <c r="D1196" s="262"/>
      <c r="E1196" s="262"/>
      <c r="F1196" s="262"/>
      <c r="G1196" s="262"/>
      <c r="H1196" s="262"/>
      <c r="I1196" s="262"/>
      <c r="J1196" s="262"/>
    </row>
    <row r="1197" spans="1:10" ht="25.5" customHeight="1" x14ac:dyDescent="0.25">
      <c r="A1197" s="230" t="s">
        <v>1715</v>
      </c>
      <c r="B1197" s="80" t="s">
        <v>4</v>
      </c>
      <c r="C1197" s="230" t="s">
        <v>5</v>
      </c>
      <c r="D1197" s="230" t="s">
        <v>6</v>
      </c>
      <c r="E1197" s="490" t="s">
        <v>28</v>
      </c>
      <c r="F1197" s="490"/>
      <c r="G1197" s="257" t="s">
        <v>7</v>
      </c>
      <c r="H1197" s="80" t="s">
        <v>8</v>
      </c>
      <c r="I1197" s="80" t="s">
        <v>9</v>
      </c>
      <c r="J1197" s="80" t="s">
        <v>11</v>
      </c>
    </row>
    <row r="1198" spans="1:10" ht="25.5" customHeight="1" x14ac:dyDescent="0.25">
      <c r="A1198" s="231" t="s">
        <v>82</v>
      </c>
      <c r="B1198" s="259" t="s">
        <v>1716</v>
      </c>
      <c r="C1198" s="231" t="s">
        <v>0</v>
      </c>
      <c r="D1198" s="231" t="s">
        <v>1717</v>
      </c>
      <c r="E1198" s="491" t="s">
        <v>98</v>
      </c>
      <c r="F1198" s="491"/>
      <c r="G1198" s="258" t="s">
        <v>44</v>
      </c>
      <c r="H1198" s="261">
        <v>1</v>
      </c>
      <c r="I1198" s="260">
        <v>9.5299999999999994</v>
      </c>
      <c r="J1198" s="260">
        <v>9.5299999999999994</v>
      </c>
    </row>
    <row r="1199" spans="1:10" ht="25.5" customHeight="1" x14ac:dyDescent="0.25">
      <c r="A1199" s="229" t="s">
        <v>83</v>
      </c>
      <c r="B1199" s="264" t="s">
        <v>204</v>
      </c>
      <c r="C1199" s="229" t="s">
        <v>0</v>
      </c>
      <c r="D1199" s="229" t="s">
        <v>205</v>
      </c>
      <c r="E1199" s="494" t="s">
        <v>88</v>
      </c>
      <c r="F1199" s="494"/>
      <c r="G1199" s="263" t="s">
        <v>40</v>
      </c>
      <c r="H1199" s="266">
        <v>1.3599999999999999E-2</v>
      </c>
      <c r="I1199" s="265">
        <v>18.98</v>
      </c>
      <c r="J1199" s="265">
        <v>0.25</v>
      </c>
    </row>
    <row r="1200" spans="1:10" ht="25.5" customHeight="1" x14ac:dyDescent="0.25">
      <c r="A1200" s="229" t="s">
        <v>83</v>
      </c>
      <c r="B1200" s="264" t="s">
        <v>189</v>
      </c>
      <c r="C1200" s="229" t="s">
        <v>0</v>
      </c>
      <c r="D1200" s="229" t="s">
        <v>190</v>
      </c>
      <c r="E1200" s="494" t="s">
        <v>88</v>
      </c>
      <c r="F1200" s="494"/>
      <c r="G1200" s="263" t="s">
        <v>40</v>
      </c>
      <c r="H1200" s="266">
        <v>8.3599999999999994E-2</v>
      </c>
      <c r="I1200" s="265">
        <v>23.05</v>
      </c>
      <c r="J1200" s="265">
        <v>1.92</v>
      </c>
    </row>
    <row r="1201" spans="1:10" ht="25.5" customHeight="1" x14ac:dyDescent="0.25">
      <c r="A1201" s="229" t="s">
        <v>83</v>
      </c>
      <c r="B1201" s="264" t="s">
        <v>2069</v>
      </c>
      <c r="C1201" s="229" t="s">
        <v>0</v>
      </c>
      <c r="D1201" s="229" t="s">
        <v>2070</v>
      </c>
      <c r="E1201" s="494" t="s">
        <v>98</v>
      </c>
      <c r="F1201" s="494"/>
      <c r="G1201" s="263" t="s">
        <v>44</v>
      </c>
      <c r="H1201" s="266">
        <v>1</v>
      </c>
      <c r="I1201" s="265">
        <v>6.84</v>
      </c>
      <c r="J1201" s="265">
        <v>6.84</v>
      </c>
    </row>
    <row r="1202" spans="1:10" ht="38.25" x14ac:dyDescent="0.25">
      <c r="A1202" s="232" t="s">
        <v>94</v>
      </c>
      <c r="B1202" s="268" t="s">
        <v>167</v>
      </c>
      <c r="C1202" s="232" t="s">
        <v>0</v>
      </c>
      <c r="D1202" s="232" t="s">
        <v>168</v>
      </c>
      <c r="E1202" s="493" t="s">
        <v>37</v>
      </c>
      <c r="F1202" s="493"/>
      <c r="G1202" s="267" t="s">
        <v>14</v>
      </c>
      <c r="H1202" s="270">
        <v>2.1179999999999999</v>
      </c>
      <c r="I1202" s="269">
        <v>0.11</v>
      </c>
      <c r="J1202" s="269">
        <v>0.23</v>
      </c>
    </row>
    <row r="1203" spans="1:10" ht="25.5" x14ac:dyDescent="0.25">
      <c r="A1203" s="232" t="s">
        <v>94</v>
      </c>
      <c r="B1203" s="268" t="s">
        <v>163</v>
      </c>
      <c r="C1203" s="232" t="s">
        <v>0</v>
      </c>
      <c r="D1203" s="232" t="s">
        <v>164</v>
      </c>
      <c r="E1203" s="493" t="s">
        <v>37</v>
      </c>
      <c r="F1203" s="493"/>
      <c r="G1203" s="267" t="s">
        <v>44</v>
      </c>
      <c r="H1203" s="270">
        <v>2.5000000000000001E-2</v>
      </c>
      <c r="I1203" s="269">
        <v>11.88</v>
      </c>
      <c r="J1203" s="269">
        <v>0.28999999999999998</v>
      </c>
    </row>
    <row r="1204" spans="1:10" ht="25.5" customHeight="1" x14ac:dyDescent="0.25">
      <c r="A1204" s="228"/>
      <c r="B1204" s="228"/>
      <c r="C1204" s="228"/>
      <c r="D1204" s="228"/>
      <c r="E1204" s="228" t="s">
        <v>89</v>
      </c>
      <c r="F1204" s="273">
        <v>1.5058691483889071</v>
      </c>
      <c r="G1204" s="228" t="s">
        <v>90</v>
      </c>
      <c r="H1204" s="273">
        <v>1.71</v>
      </c>
      <c r="I1204" s="228" t="s">
        <v>91</v>
      </c>
      <c r="J1204" s="273">
        <v>3.22</v>
      </c>
    </row>
    <row r="1205" spans="1:10" ht="51" customHeight="1" thickBot="1" x14ac:dyDescent="0.3">
      <c r="A1205" s="228"/>
      <c r="B1205" s="228"/>
      <c r="C1205" s="228"/>
      <c r="D1205" s="228"/>
      <c r="E1205" s="228" t="s">
        <v>92</v>
      </c>
      <c r="F1205" s="273">
        <v>2.14</v>
      </c>
      <c r="G1205" s="228"/>
      <c r="H1205" s="492" t="s">
        <v>93</v>
      </c>
      <c r="I1205" s="492"/>
      <c r="J1205" s="273">
        <v>11.67</v>
      </c>
    </row>
    <row r="1206" spans="1:10" ht="51" customHeight="1" thickTop="1" x14ac:dyDescent="0.25">
      <c r="A1206" s="262"/>
      <c r="B1206" s="262"/>
      <c r="C1206" s="262"/>
      <c r="D1206" s="262"/>
      <c r="E1206" s="262"/>
      <c r="F1206" s="262"/>
      <c r="G1206" s="262"/>
      <c r="H1206" s="262"/>
      <c r="I1206" s="262"/>
      <c r="J1206" s="262"/>
    </row>
    <row r="1207" spans="1:10" ht="25.5" customHeight="1" x14ac:dyDescent="0.25">
      <c r="A1207" s="230" t="s">
        <v>1718</v>
      </c>
      <c r="B1207" s="80" t="s">
        <v>4</v>
      </c>
      <c r="C1207" s="230" t="s">
        <v>5</v>
      </c>
      <c r="D1207" s="230" t="s">
        <v>6</v>
      </c>
      <c r="E1207" s="490" t="s">
        <v>28</v>
      </c>
      <c r="F1207" s="490"/>
      <c r="G1207" s="257" t="s">
        <v>7</v>
      </c>
      <c r="H1207" s="80" t="s">
        <v>8</v>
      </c>
      <c r="I1207" s="80" t="s">
        <v>9</v>
      </c>
      <c r="J1207" s="80" t="s">
        <v>11</v>
      </c>
    </row>
    <row r="1208" spans="1:10" ht="38.25" customHeight="1" x14ac:dyDescent="0.25">
      <c r="A1208" s="231" t="s">
        <v>82</v>
      </c>
      <c r="B1208" s="259" t="s">
        <v>1719</v>
      </c>
      <c r="C1208" s="231" t="s">
        <v>0</v>
      </c>
      <c r="D1208" s="231" t="s">
        <v>1720</v>
      </c>
      <c r="E1208" s="491" t="s">
        <v>98</v>
      </c>
      <c r="F1208" s="491"/>
      <c r="G1208" s="258" t="s">
        <v>44</v>
      </c>
      <c r="H1208" s="261">
        <v>1</v>
      </c>
      <c r="I1208" s="260">
        <v>7.04</v>
      </c>
      <c r="J1208" s="260">
        <v>7.04</v>
      </c>
    </row>
    <row r="1209" spans="1:10" ht="38.25" customHeight="1" x14ac:dyDescent="0.25">
      <c r="A1209" s="229" t="s">
        <v>83</v>
      </c>
      <c r="B1209" s="264" t="s">
        <v>204</v>
      </c>
      <c r="C1209" s="229" t="s">
        <v>0</v>
      </c>
      <c r="D1209" s="229" t="s">
        <v>205</v>
      </c>
      <c r="E1209" s="494" t="s">
        <v>88</v>
      </c>
      <c r="F1209" s="494"/>
      <c r="G1209" s="263" t="s">
        <v>40</v>
      </c>
      <c r="H1209" s="266">
        <v>4.1999999999999997E-3</v>
      </c>
      <c r="I1209" s="265">
        <v>18.98</v>
      </c>
      <c r="J1209" s="265">
        <v>7.0000000000000007E-2</v>
      </c>
    </row>
    <row r="1210" spans="1:10" ht="25.5" customHeight="1" x14ac:dyDescent="0.25">
      <c r="A1210" s="229" t="s">
        <v>83</v>
      </c>
      <c r="B1210" s="264" t="s">
        <v>189</v>
      </c>
      <c r="C1210" s="229" t="s">
        <v>0</v>
      </c>
      <c r="D1210" s="229" t="s">
        <v>190</v>
      </c>
      <c r="E1210" s="494" t="s">
        <v>88</v>
      </c>
      <c r="F1210" s="494"/>
      <c r="G1210" s="263" t="s">
        <v>40</v>
      </c>
      <c r="H1210" s="266">
        <v>2.5899999999999999E-2</v>
      </c>
      <c r="I1210" s="265">
        <v>23.05</v>
      </c>
      <c r="J1210" s="265">
        <v>0.59</v>
      </c>
    </row>
    <row r="1211" spans="1:10" ht="25.5" customHeight="1" x14ac:dyDescent="0.25">
      <c r="A1211" s="229" t="s">
        <v>83</v>
      </c>
      <c r="B1211" s="264" t="s">
        <v>2067</v>
      </c>
      <c r="C1211" s="229" t="s">
        <v>0</v>
      </c>
      <c r="D1211" s="229" t="s">
        <v>2068</v>
      </c>
      <c r="E1211" s="494" t="s">
        <v>98</v>
      </c>
      <c r="F1211" s="494"/>
      <c r="G1211" s="263" t="s">
        <v>44</v>
      </c>
      <c r="H1211" s="266">
        <v>1</v>
      </c>
      <c r="I1211" s="265">
        <v>6.06</v>
      </c>
      <c r="J1211" s="265">
        <v>6.06</v>
      </c>
    </row>
    <row r="1212" spans="1:10" ht="38.25" x14ac:dyDescent="0.25">
      <c r="A1212" s="232" t="s">
        <v>94</v>
      </c>
      <c r="B1212" s="268" t="s">
        <v>167</v>
      </c>
      <c r="C1212" s="232" t="s">
        <v>0</v>
      </c>
      <c r="D1212" s="232" t="s">
        <v>168</v>
      </c>
      <c r="E1212" s="493" t="s">
        <v>37</v>
      </c>
      <c r="F1212" s="493"/>
      <c r="G1212" s="267" t="s">
        <v>14</v>
      </c>
      <c r="H1212" s="270">
        <v>0.35699999999999998</v>
      </c>
      <c r="I1212" s="269">
        <v>0.11</v>
      </c>
      <c r="J1212" s="269">
        <v>0.03</v>
      </c>
    </row>
    <row r="1213" spans="1:10" ht="25.5" x14ac:dyDescent="0.25">
      <c r="A1213" s="232" t="s">
        <v>94</v>
      </c>
      <c r="B1213" s="268" t="s">
        <v>163</v>
      </c>
      <c r="C1213" s="232" t="s">
        <v>0</v>
      </c>
      <c r="D1213" s="232" t="s">
        <v>164</v>
      </c>
      <c r="E1213" s="493" t="s">
        <v>37</v>
      </c>
      <c r="F1213" s="493"/>
      <c r="G1213" s="267" t="s">
        <v>44</v>
      </c>
      <c r="H1213" s="270">
        <v>2.5000000000000001E-2</v>
      </c>
      <c r="I1213" s="269">
        <v>11.88</v>
      </c>
      <c r="J1213" s="269">
        <v>0.28999999999999998</v>
      </c>
    </row>
    <row r="1214" spans="1:10" ht="25.5" customHeight="1" x14ac:dyDescent="0.25">
      <c r="A1214" s="228"/>
      <c r="B1214" s="228"/>
      <c r="C1214" s="228"/>
      <c r="D1214" s="228"/>
      <c r="E1214" s="228" t="s">
        <v>89</v>
      </c>
      <c r="F1214" s="273">
        <v>0.36009914417995603</v>
      </c>
      <c r="G1214" s="228" t="s">
        <v>90</v>
      </c>
      <c r="H1214" s="273">
        <v>0.41</v>
      </c>
      <c r="I1214" s="228" t="s">
        <v>91</v>
      </c>
      <c r="J1214" s="273">
        <v>0.77</v>
      </c>
    </row>
    <row r="1215" spans="1:10" ht="38.25" customHeight="1" thickBot="1" x14ac:dyDescent="0.3">
      <c r="A1215" s="228"/>
      <c r="B1215" s="228"/>
      <c r="C1215" s="228"/>
      <c r="D1215" s="228"/>
      <c r="E1215" s="228" t="s">
        <v>92</v>
      </c>
      <c r="F1215" s="273">
        <v>1.58</v>
      </c>
      <c r="G1215" s="228"/>
      <c r="H1215" s="492" t="s">
        <v>93</v>
      </c>
      <c r="I1215" s="492"/>
      <c r="J1215" s="273">
        <v>8.6199999999999992</v>
      </c>
    </row>
    <row r="1216" spans="1:10" ht="25.5" customHeight="1" thickTop="1" x14ac:dyDescent="0.25">
      <c r="A1216" s="262"/>
      <c r="B1216" s="262"/>
      <c r="C1216" s="262"/>
      <c r="D1216" s="262"/>
      <c r="E1216" s="262"/>
      <c r="F1216" s="262"/>
      <c r="G1216" s="262"/>
      <c r="H1216" s="262"/>
      <c r="I1216" s="262"/>
      <c r="J1216" s="262"/>
    </row>
    <row r="1217" spans="1:10" ht="25.5" customHeight="1" x14ac:dyDescent="0.25">
      <c r="A1217" s="230" t="s">
        <v>1721</v>
      </c>
      <c r="B1217" s="80" t="s">
        <v>4</v>
      </c>
      <c r="C1217" s="230" t="s">
        <v>5</v>
      </c>
      <c r="D1217" s="230" t="s">
        <v>6</v>
      </c>
      <c r="E1217" s="490" t="s">
        <v>28</v>
      </c>
      <c r="F1217" s="490"/>
      <c r="G1217" s="257" t="s">
        <v>7</v>
      </c>
      <c r="H1217" s="80" t="s">
        <v>8</v>
      </c>
      <c r="I1217" s="80" t="s">
        <v>9</v>
      </c>
      <c r="J1217" s="80" t="s">
        <v>11</v>
      </c>
    </row>
    <row r="1218" spans="1:10" ht="63.75" x14ac:dyDescent="0.25">
      <c r="A1218" s="231" t="s">
        <v>82</v>
      </c>
      <c r="B1218" s="259" t="s">
        <v>1722</v>
      </c>
      <c r="C1218" s="231" t="s">
        <v>0</v>
      </c>
      <c r="D1218" s="231" t="s">
        <v>1723</v>
      </c>
      <c r="E1218" s="491" t="s">
        <v>98</v>
      </c>
      <c r="F1218" s="491"/>
      <c r="G1218" s="258" t="s">
        <v>1</v>
      </c>
      <c r="H1218" s="261">
        <v>1</v>
      </c>
      <c r="I1218" s="260">
        <v>342.89</v>
      </c>
      <c r="J1218" s="260">
        <v>342.89</v>
      </c>
    </row>
    <row r="1219" spans="1:10" ht="25.5" customHeight="1" x14ac:dyDescent="0.25">
      <c r="A1219" s="229" t="s">
        <v>83</v>
      </c>
      <c r="B1219" s="264" t="s">
        <v>111</v>
      </c>
      <c r="C1219" s="229" t="s">
        <v>0</v>
      </c>
      <c r="D1219" s="229" t="s">
        <v>112</v>
      </c>
      <c r="E1219" s="494" t="s">
        <v>88</v>
      </c>
      <c r="F1219" s="494"/>
      <c r="G1219" s="263" t="s">
        <v>40</v>
      </c>
      <c r="H1219" s="266">
        <v>0.112</v>
      </c>
      <c r="I1219" s="265">
        <v>22.96</v>
      </c>
      <c r="J1219" s="265">
        <v>2.57</v>
      </c>
    </row>
    <row r="1220" spans="1:10" ht="25.5" customHeight="1" x14ac:dyDescent="0.25">
      <c r="A1220" s="229" t="s">
        <v>83</v>
      </c>
      <c r="B1220" s="264" t="s">
        <v>95</v>
      </c>
      <c r="C1220" s="229" t="s">
        <v>0</v>
      </c>
      <c r="D1220" s="229" t="s">
        <v>96</v>
      </c>
      <c r="E1220" s="494" t="s">
        <v>88</v>
      </c>
      <c r="F1220" s="494"/>
      <c r="G1220" s="263" t="s">
        <v>40</v>
      </c>
      <c r="H1220" s="266">
        <v>0.44900000000000001</v>
      </c>
      <c r="I1220" s="265">
        <v>23.27</v>
      </c>
      <c r="J1220" s="265">
        <v>10.44</v>
      </c>
    </row>
    <row r="1221" spans="1:10" ht="25.5" customHeight="1" x14ac:dyDescent="0.25">
      <c r="A1221" s="229" t="s">
        <v>83</v>
      </c>
      <c r="B1221" s="264" t="s">
        <v>86</v>
      </c>
      <c r="C1221" s="229" t="s">
        <v>0</v>
      </c>
      <c r="D1221" s="229" t="s">
        <v>87</v>
      </c>
      <c r="E1221" s="494" t="s">
        <v>88</v>
      </c>
      <c r="F1221" s="494"/>
      <c r="G1221" s="263" t="s">
        <v>40</v>
      </c>
      <c r="H1221" s="266">
        <v>0.505</v>
      </c>
      <c r="I1221" s="265">
        <v>18.14</v>
      </c>
      <c r="J1221" s="265">
        <v>9.16</v>
      </c>
    </row>
    <row r="1222" spans="1:10" ht="25.5" customHeight="1" x14ac:dyDescent="0.25">
      <c r="A1222" s="229" t="s">
        <v>83</v>
      </c>
      <c r="B1222" s="264" t="s">
        <v>2071</v>
      </c>
      <c r="C1222" s="229" t="s">
        <v>0</v>
      </c>
      <c r="D1222" s="229" t="s">
        <v>2072</v>
      </c>
      <c r="E1222" s="494" t="s">
        <v>84</v>
      </c>
      <c r="F1222" s="494"/>
      <c r="G1222" s="263" t="s">
        <v>85</v>
      </c>
      <c r="H1222" s="266">
        <v>5.5E-2</v>
      </c>
      <c r="I1222" s="265">
        <v>0.72</v>
      </c>
      <c r="J1222" s="265">
        <v>0.03</v>
      </c>
    </row>
    <row r="1223" spans="1:10" ht="25.5" customHeight="1" x14ac:dyDescent="0.25">
      <c r="A1223" s="229" t="s">
        <v>83</v>
      </c>
      <c r="B1223" s="264" t="s">
        <v>2073</v>
      </c>
      <c r="C1223" s="229" t="s">
        <v>0</v>
      </c>
      <c r="D1223" s="229" t="s">
        <v>2074</v>
      </c>
      <c r="E1223" s="494" t="s">
        <v>84</v>
      </c>
      <c r="F1223" s="494"/>
      <c r="G1223" s="263" t="s">
        <v>102</v>
      </c>
      <c r="H1223" s="266">
        <v>5.8000000000000003E-2</v>
      </c>
      <c r="I1223" s="265">
        <v>0.27</v>
      </c>
      <c r="J1223" s="265">
        <v>0.01</v>
      </c>
    </row>
    <row r="1224" spans="1:10" ht="38.25" customHeight="1" x14ac:dyDescent="0.25">
      <c r="A1224" s="232" t="s">
        <v>94</v>
      </c>
      <c r="B1224" s="268" t="s">
        <v>1898</v>
      </c>
      <c r="C1224" s="232" t="s">
        <v>0</v>
      </c>
      <c r="D1224" s="232" t="s">
        <v>1899</v>
      </c>
      <c r="E1224" s="493" t="s">
        <v>37</v>
      </c>
      <c r="F1224" s="493"/>
      <c r="G1224" s="267" t="s">
        <v>1</v>
      </c>
      <c r="H1224" s="270">
        <v>1.08</v>
      </c>
      <c r="I1224" s="269">
        <v>296.93</v>
      </c>
      <c r="J1224" s="269">
        <v>320.68</v>
      </c>
    </row>
    <row r="1225" spans="1:10" ht="25.5" customHeight="1" x14ac:dyDescent="0.25">
      <c r="A1225" s="228"/>
      <c r="B1225" s="228"/>
      <c r="C1225" s="228"/>
      <c r="D1225" s="228"/>
      <c r="E1225" s="228" t="s">
        <v>89</v>
      </c>
      <c r="F1225" s="273">
        <v>8.9837721554505912</v>
      </c>
      <c r="G1225" s="228" t="s">
        <v>90</v>
      </c>
      <c r="H1225" s="273">
        <v>10.23</v>
      </c>
      <c r="I1225" s="228" t="s">
        <v>91</v>
      </c>
      <c r="J1225" s="273">
        <v>19.21</v>
      </c>
    </row>
    <row r="1226" spans="1:10" ht="25.5" customHeight="1" thickBot="1" x14ac:dyDescent="0.3">
      <c r="A1226" s="228"/>
      <c r="B1226" s="228"/>
      <c r="C1226" s="228"/>
      <c r="D1226" s="228"/>
      <c r="E1226" s="228" t="s">
        <v>92</v>
      </c>
      <c r="F1226" s="273">
        <v>77.040000000000006</v>
      </c>
      <c r="G1226" s="228"/>
      <c r="H1226" s="492" t="s">
        <v>93</v>
      </c>
      <c r="I1226" s="492"/>
      <c r="J1226" s="273">
        <v>419.93</v>
      </c>
    </row>
    <row r="1227" spans="1:10" ht="15.75" thickTop="1" x14ac:dyDescent="0.25">
      <c r="A1227" s="262"/>
      <c r="B1227" s="262"/>
      <c r="C1227" s="262"/>
      <c r="D1227" s="262"/>
      <c r="E1227" s="262"/>
      <c r="F1227" s="262"/>
      <c r="G1227" s="262"/>
      <c r="H1227" s="262"/>
      <c r="I1227" s="262"/>
      <c r="J1227" s="262"/>
    </row>
    <row r="1228" spans="1:10" x14ac:dyDescent="0.25">
      <c r="A1228" s="230" t="s">
        <v>1724</v>
      </c>
      <c r="B1228" s="80" t="s">
        <v>4</v>
      </c>
      <c r="C1228" s="230" t="s">
        <v>5</v>
      </c>
      <c r="D1228" s="230" t="s">
        <v>6</v>
      </c>
      <c r="E1228" s="490" t="s">
        <v>28</v>
      </c>
      <c r="F1228" s="490"/>
      <c r="G1228" s="257" t="s">
        <v>7</v>
      </c>
      <c r="H1228" s="80" t="s">
        <v>8</v>
      </c>
      <c r="I1228" s="80" t="s">
        <v>9</v>
      </c>
      <c r="J1228" s="80" t="s">
        <v>11</v>
      </c>
    </row>
    <row r="1229" spans="1:10" ht="38.25" x14ac:dyDescent="0.25">
      <c r="A1229" s="231" t="s">
        <v>82</v>
      </c>
      <c r="B1229" s="259" t="s">
        <v>1698</v>
      </c>
      <c r="C1229" s="231" t="s">
        <v>105</v>
      </c>
      <c r="D1229" s="231" t="s">
        <v>1699</v>
      </c>
      <c r="E1229" s="491" t="s">
        <v>88</v>
      </c>
      <c r="F1229" s="491"/>
      <c r="G1229" s="258" t="s">
        <v>1</v>
      </c>
      <c r="H1229" s="261">
        <v>1</v>
      </c>
      <c r="I1229" s="260">
        <v>134.99</v>
      </c>
      <c r="J1229" s="260">
        <v>134.99</v>
      </c>
    </row>
    <row r="1230" spans="1:10" ht="38.25" customHeight="1" x14ac:dyDescent="0.25">
      <c r="A1230" s="229" t="s">
        <v>83</v>
      </c>
      <c r="B1230" s="264" t="s">
        <v>2063</v>
      </c>
      <c r="C1230" s="229" t="s">
        <v>0</v>
      </c>
      <c r="D1230" s="229" t="s">
        <v>2064</v>
      </c>
      <c r="E1230" s="494" t="s">
        <v>98</v>
      </c>
      <c r="F1230" s="494"/>
      <c r="G1230" s="263" t="s">
        <v>2</v>
      </c>
      <c r="H1230" s="266">
        <v>0.56999999999999995</v>
      </c>
      <c r="I1230" s="265">
        <v>196.43</v>
      </c>
      <c r="J1230" s="265">
        <v>111.96</v>
      </c>
    </row>
    <row r="1231" spans="1:10" ht="38.25" customHeight="1" x14ac:dyDescent="0.25">
      <c r="A1231" s="229" t="s">
        <v>83</v>
      </c>
      <c r="B1231" s="264" t="s">
        <v>86</v>
      </c>
      <c r="C1231" s="229" t="s">
        <v>0</v>
      </c>
      <c r="D1231" s="229" t="s">
        <v>87</v>
      </c>
      <c r="E1231" s="494" t="s">
        <v>88</v>
      </c>
      <c r="F1231" s="494"/>
      <c r="G1231" s="263" t="s">
        <v>40</v>
      </c>
      <c r="H1231" s="266">
        <v>1.27</v>
      </c>
      <c r="I1231" s="265">
        <v>18.14</v>
      </c>
      <c r="J1231" s="265">
        <v>23.03</v>
      </c>
    </row>
    <row r="1232" spans="1:10" ht="25.5" customHeight="1" x14ac:dyDescent="0.25">
      <c r="A1232" s="228"/>
      <c r="B1232" s="228"/>
      <c r="C1232" s="228"/>
      <c r="D1232" s="228"/>
      <c r="E1232" s="228" t="s">
        <v>89</v>
      </c>
      <c r="F1232" s="273">
        <v>23.962961230884346</v>
      </c>
      <c r="G1232" s="228" t="s">
        <v>90</v>
      </c>
      <c r="H1232" s="273">
        <v>27.28</v>
      </c>
      <c r="I1232" s="228" t="s">
        <v>91</v>
      </c>
      <c r="J1232" s="273">
        <v>51.24</v>
      </c>
    </row>
    <row r="1233" spans="1:10" ht="15" customHeight="1" thickBot="1" x14ac:dyDescent="0.3">
      <c r="A1233" s="228"/>
      <c r="B1233" s="228"/>
      <c r="C1233" s="228"/>
      <c r="D1233" s="228"/>
      <c r="E1233" s="228" t="s">
        <v>92</v>
      </c>
      <c r="F1233" s="273">
        <v>30.33</v>
      </c>
      <c r="G1233" s="228"/>
      <c r="H1233" s="492" t="s">
        <v>93</v>
      </c>
      <c r="I1233" s="492"/>
      <c r="J1233" s="273">
        <v>165.32</v>
      </c>
    </row>
    <row r="1234" spans="1:10" ht="25.5" customHeight="1" thickTop="1" x14ac:dyDescent="0.25">
      <c r="A1234" s="262"/>
      <c r="B1234" s="262"/>
      <c r="C1234" s="262"/>
      <c r="D1234" s="262"/>
      <c r="E1234" s="262"/>
      <c r="F1234" s="262"/>
      <c r="G1234" s="262"/>
      <c r="H1234" s="262"/>
      <c r="I1234" s="262"/>
      <c r="J1234" s="262"/>
    </row>
    <row r="1235" spans="1:10" x14ac:dyDescent="0.25">
      <c r="A1235" s="230" t="s">
        <v>1725</v>
      </c>
      <c r="B1235" s="80" t="s">
        <v>4</v>
      </c>
      <c r="C1235" s="230" t="s">
        <v>5</v>
      </c>
      <c r="D1235" s="230" t="s">
        <v>6</v>
      </c>
      <c r="E1235" s="490" t="s">
        <v>28</v>
      </c>
      <c r="F1235" s="490"/>
      <c r="G1235" s="257" t="s">
        <v>7</v>
      </c>
      <c r="H1235" s="80" t="s">
        <v>8</v>
      </c>
      <c r="I1235" s="80" t="s">
        <v>9</v>
      </c>
      <c r="J1235" s="80" t="s">
        <v>11</v>
      </c>
    </row>
    <row r="1236" spans="1:10" ht="25.5" customHeight="1" x14ac:dyDescent="0.25">
      <c r="A1236" s="231" t="s">
        <v>82</v>
      </c>
      <c r="B1236" s="259" t="s">
        <v>1701</v>
      </c>
      <c r="C1236" s="231" t="s">
        <v>0</v>
      </c>
      <c r="D1236" s="231" t="s">
        <v>1702</v>
      </c>
      <c r="E1236" s="491" t="s">
        <v>98</v>
      </c>
      <c r="F1236" s="491"/>
      <c r="G1236" s="258" t="s">
        <v>1</v>
      </c>
      <c r="H1236" s="261">
        <v>1</v>
      </c>
      <c r="I1236" s="260">
        <v>495.04</v>
      </c>
      <c r="J1236" s="260">
        <v>495.04</v>
      </c>
    </row>
    <row r="1237" spans="1:10" ht="25.5" customHeight="1" x14ac:dyDescent="0.25">
      <c r="A1237" s="229" t="s">
        <v>83</v>
      </c>
      <c r="B1237" s="264" t="s">
        <v>95</v>
      </c>
      <c r="C1237" s="229" t="s">
        <v>0</v>
      </c>
      <c r="D1237" s="229" t="s">
        <v>96</v>
      </c>
      <c r="E1237" s="494" t="s">
        <v>88</v>
      </c>
      <c r="F1237" s="494"/>
      <c r="G1237" s="263" t="s">
        <v>40</v>
      </c>
      <c r="H1237" s="266">
        <v>5.0830000000000002</v>
      </c>
      <c r="I1237" s="265">
        <v>23.27</v>
      </c>
      <c r="J1237" s="265">
        <v>118.28</v>
      </c>
    </row>
    <row r="1238" spans="1:10" ht="25.5" customHeight="1" x14ac:dyDescent="0.25">
      <c r="A1238" s="229" t="s">
        <v>83</v>
      </c>
      <c r="B1238" s="264" t="s">
        <v>86</v>
      </c>
      <c r="C1238" s="229" t="s">
        <v>0</v>
      </c>
      <c r="D1238" s="229" t="s">
        <v>87</v>
      </c>
      <c r="E1238" s="494" t="s">
        <v>88</v>
      </c>
      <c r="F1238" s="494"/>
      <c r="G1238" s="263" t="s">
        <v>40</v>
      </c>
      <c r="H1238" s="266">
        <v>1.8380000000000001</v>
      </c>
      <c r="I1238" s="265">
        <v>18.14</v>
      </c>
      <c r="J1238" s="265">
        <v>33.340000000000003</v>
      </c>
    </row>
    <row r="1239" spans="1:10" ht="25.5" customHeight="1" x14ac:dyDescent="0.25">
      <c r="A1239" s="229" t="s">
        <v>83</v>
      </c>
      <c r="B1239" s="264" t="s">
        <v>197</v>
      </c>
      <c r="C1239" s="229" t="s">
        <v>0</v>
      </c>
      <c r="D1239" s="229" t="s">
        <v>198</v>
      </c>
      <c r="E1239" s="494" t="s">
        <v>98</v>
      </c>
      <c r="F1239" s="494"/>
      <c r="G1239" s="263" t="s">
        <v>1</v>
      </c>
      <c r="H1239" s="266">
        <v>1.38</v>
      </c>
      <c r="I1239" s="265">
        <v>248.86</v>
      </c>
      <c r="J1239" s="265">
        <v>343.42</v>
      </c>
    </row>
    <row r="1240" spans="1:10" ht="51" customHeight="1" x14ac:dyDescent="0.25">
      <c r="A1240" s="228"/>
      <c r="B1240" s="228"/>
      <c r="C1240" s="228"/>
      <c r="D1240" s="228"/>
      <c r="E1240" s="228" t="s">
        <v>89</v>
      </c>
      <c r="F1240" s="273">
        <v>103.58228499275126</v>
      </c>
      <c r="G1240" s="228" t="s">
        <v>90</v>
      </c>
      <c r="H1240" s="273">
        <v>117.91</v>
      </c>
      <c r="I1240" s="228" t="s">
        <v>91</v>
      </c>
      <c r="J1240" s="273">
        <v>221.49</v>
      </c>
    </row>
    <row r="1241" spans="1:10" ht="25.5" customHeight="1" thickBot="1" x14ac:dyDescent="0.3">
      <c r="A1241" s="228"/>
      <c r="B1241" s="228"/>
      <c r="C1241" s="228"/>
      <c r="D1241" s="228"/>
      <c r="E1241" s="228" t="s">
        <v>92</v>
      </c>
      <c r="F1241" s="273">
        <v>111.23</v>
      </c>
      <c r="G1241" s="228"/>
      <c r="H1241" s="492" t="s">
        <v>93</v>
      </c>
      <c r="I1241" s="492"/>
      <c r="J1241" s="273">
        <v>606.27</v>
      </c>
    </row>
    <row r="1242" spans="1:10" ht="25.5" customHeight="1" thickTop="1" x14ac:dyDescent="0.25">
      <c r="A1242" s="262"/>
      <c r="B1242" s="262"/>
      <c r="C1242" s="262"/>
      <c r="D1242" s="262"/>
      <c r="E1242" s="262"/>
      <c r="F1242" s="262"/>
      <c r="G1242" s="262"/>
      <c r="H1242" s="262"/>
      <c r="I1242" s="262"/>
      <c r="J1242" s="262"/>
    </row>
    <row r="1243" spans="1:10" x14ac:dyDescent="0.25">
      <c r="A1243" s="230" t="s">
        <v>1726</v>
      </c>
      <c r="B1243" s="80" t="s">
        <v>4</v>
      </c>
      <c r="C1243" s="230" t="s">
        <v>5</v>
      </c>
      <c r="D1243" s="230" t="s">
        <v>6</v>
      </c>
      <c r="E1243" s="490" t="s">
        <v>28</v>
      </c>
      <c r="F1243" s="490"/>
      <c r="G1243" s="257" t="s">
        <v>7</v>
      </c>
      <c r="H1243" s="80" t="s">
        <v>8</v>
      </c>
      <c r="I1243" s="80" t="s">
        <v>9</v>
      </c>
      <c r="J1243" s="80" t="s">
        <v>11</v>
      </c>
    </row>
    <row r="1244" spans="1:10" ht="38.25" x14ac:dyDescent="0.25">
      <c r="A1244" s="231" t="s">
        <v>82</v>
      </c>
      <c r="B1244" s="259" t="s">
        <v>1704</v>
      </c>
      <c r="C1244" s="231" t="s">
        <v>105</v>
      </c>
      <c r="D1244" s="231" t="s">
        <v>1705</v>
      </c>
      <c r="E1244" s="491" t="s">
        <v>88</v>
      </c>
      <c r="F1244" s="491"/>
      <c r="G1244" s="258" t="s">
        <v>2</v>
      </c>
      <c r="H1244" s="261">
        <v>1</v>
      </c>
      <c r="I1244" s="260">
        <v>120</v>
      </c>
      <c r="J1244" s="260">
        <v>120</v>
      </c>
    </row>
    <row r="1245" spans="1:10" ht="25.5" customHeight="1" x14ac:dyDescent="0.25">
      <c r="A1245" s="229" t="s">
        <v>83</v>
      </c>
      <c r="B1245" s="264" t="s">
        <v>206</v>
      </c>
      <c r="C1245" s="229" t="s">
        <v>0</v>
      </c>
      <c r="D1245" s="229" t="s">
        <v>207</v>
      </c>
      <c r="E1245" s="494" t="s">
        <v>84</v>
      </c>
      <c r="F1245" s="494"/>
      <c r="G1245" s="263" t="s">
        <v>85</v>
      </c>
      <c r="H1245" s="266">
        <v>5.7499999999999996E-2</v>
      </c>
      <c r="I1245" s="265">
        <v>31.54</v>
      </c>
      <c r="J1245" s="265">
        <v>1.81</v>
      </c>
    </row>
    <row r="1246" spans="1:10" ht="25.5" customHeight="1" x14ac:dyDescent="0.25">
      <c r="A1246" s="229" t="s">
        <v>83</v>
      </c>
      <c r="B1246" s="264" t="s">
        <v>208</v>
      </c>
      <c r="C1246" s="229" t="s">
        <v>0</v>
      </c>
      <c r="D1246" s="229" t="s">
        <v>209</v>
      </c>
      <c r="E1246" s="494" t="s">
        <v>84</v>
      </c>
      <c r="F1246" s="494"/>
      <c r="G1246" s="263" t="s">
        <v>102</v>
      </c>
      <c r="H1246" s="266">
        <v>0.23114999999999999</v>
      </c>
      <c r="I1246" s="265">
        <v>30.77</v>
      </c>
      <c r="J1246" s="265">
        <v>7.11</v>
      </c>
    </row>
    <row r="1247" spans="1:10" ht="51" customHeight="1" x14ac:dyDescent="0.25">
      <c r="A1247" s="229" t="s">
        <v>83</v>
      </c>
      <c r="B1247" s="264" t="s">
        <v>2065</v>
      </c>
      <c r="C1247" s="229" t="s">
        <v>0</v>
      </c>
      <c r="D1247" s="229" t="s">
        <v>2066</v>
      </c>
      <c r="E1247" s="494" t="s">
        <v>98</v>
      </c>
      <c r="F1247" s="494"/>
      <c r="G1247" s="263" t="s">
        <v>2</v>
      </c>
      <c r="H1247" s="266">
        <v>1.0007522608709873</v>
      </c>
      <c r="I1247" s="265">
        <v>58.34</v>
      </c>
      <c r="J1247" s="265">
        <v>58.38</v>
      </c>
    </row>
    <row r="1248" spans="1:10" ht="25.5" customHeight="1" x14ac:dyDescent="0.25">
      <c r="A1248" s="229" t="s">
        <v>83</v>
      </c>
      <c r="B1248" s="264" t="s">
        <v>191</v>
      </c>
      <c r="C1248" s="229" t="s">
        <v>0</v>
      </c>
      <c r="D1248" s="229" t="s">
        <v>192</v>
      </c>
      <c r="E1248" s="494" t="s">
        <v>88</v>
      </c>
      <c r="F1248" s="494"/>
      <c r="G1248" s="263" t="s">
        <v>40</v>
      </c>
      <c r="H1248" s="266">
        <v>0.28386440000000002</v>
      </c>
      <c r="I1248" s="265">
        <v>18.95</v>
      </c>
      <c r="J1248" s="265">
        <v>5.37</v>
      </c>
    </row>
    <row r="1249" spans="1:10" ht="25.5" customHeight="1" x14ac:dyDescent="0.25">
      <c r="A1249" s="229" t="s">
        <v>83</v>
      </c>
      <c r="B1249" s="264" t="s">
        <v>111</v>
      </c>
      <c r="C1249" s="229" t="s">
        <v>0</v>
      </c>
      <c r="D1249" s="229" t="s">
        <v>112</v>
      </c>
      <c r="E1249" s="494" t="s">
        <v>88</v>
      </c>
      <c r="F1249" s="494"/>
      <c r="G1249" s="263" t="s">
        <v>40</v>
      </c>
      <c r="H1249" s="266">
        <v>0.36763210000000002</v>
      </c>
      <c r="I1249" s="265">
        <v>22.96</v>
      </c>
      <c r="J1249" s="265">
        <v>8.44</v>
      </c>
    </row>
    <row r="1250" spans="1:10" ht="25.5" customHeight="1" x14ac:dyDescent="0.25">
      <c r="A1250" s="232" t="s">
        <v>94</v>
      </c>
      <c r="B1250" s="268" t="s">
        <v>177</v>
      </c>
      <c r="C1250" s="232" t="s">
        <v>0</v>
      </c>
      <c r="D1250" s="232" t="s">
        <v>178</v>
      </c>
      <c r="E1250" s="493" t="s">
        <v>37</v>
      </c>
      <c r="F1250" s="493"/>
      <c r="G1250" s="267" t="s">
        <v>57</v>
      </c>
      <c r="H1250" s="270">
        <v>1.7000000000000001E-2</v>
      </c>
      <c r="I1250" s="269">
        <v>4.34</v>
      </c>
      <c r="J1250" s="269">
        <v>7.0000000000000007E-2</v>
      </c>
    </row>
    <row r="1251" spans="1:10" ht="25.5" customHeight="1" x14ac:dyDescent="0.25">
      <c r="A1251" s="232" t="s">
        <v>94</v>
      </c>
      <c r="B1251" s="268" t="s">
        <v>225</v>
      </c>
      <c r="C1251" s="232" t="s">
        <v>0</v>
      </c>
      <c r="D1251" s="232" t="s">
        <v>226</v>
      </c>
      <c r="E1251" s="493" t="s">
        <v>37</v>
      </c>
      <c r="F1251" s="493"/>
      <c r="G1251" s="267" t="s">
        <v>13</v>
      </c>
      <c r="H1251" s="270">
        <v>4.4320000000000004</v>
      </c>
      <c r="I1251" s="269">
        <v>1.98</v>
      </c>
      <c r="J1251" s="269">
        <v>8.77</v>
      </c>
    </row>
    <row r="1252" spans="1:10" ht="38.25" customHeight="1" x14ac:dyDescent="0.25">
      <c r="A1252" s="232" t="s">
        <v>94</v>
      </c>
      <c r="B1252" s="268" t="s">
        <v>706</v>
      </c>
      <c r="C1252" s="232" t="s">
        <v>0</v>
      </c>
      <c r="D1252" s="232" t="s">
        <v>707</v>
      </c>
      <c r="E1252" s="493" t="s">
        <v>37</v>
      </c>
      <c r="F1252" s="493"/>
      <c r="G1252" s="267" t="s">
        <v>44</v>
      </c>
      <c r="H1252" s="270">
        <v>0.12589999999999998</v>
      </c>
      <c r="I1252" s="269">
        <v>11.53</v>
      </c>
      <c r="J1252" s="269">
        <v>1.45</v>
      </c>
    </row>
    <row r="1253" spans="1:10" ht="38.25" customHeight="1" x14ac:dyDescent="0.25">
      <c r="A1253" s="232" t="s">
        <v>94</v>
      </c>
      <c r="B1253" s="268" t="s">
        <v>1890</v>
      </c>
      <c r="C1253" s="232" t="s">
        <v>0</v>
      </c>
      <c r="D1253" s="232" t="s">
        <v>1891</v>
      </c>
      <c r="E1253" s="493" t="s">
        <v>37</v>
      </c>
      <c r="F1253" s="493"/>
      <c r="G1253" s="267" t="s">
        <v>13</v>
      </c>
      <c r="H1253" s="270">
        <v>7.5095000000000001</v>
      </c>
      <c r="I1253" s="269">
        <v>9.36</v>
      </c>
      <c r="J1253" s="269">
        <v>70.28</v>
      </c>
    </row>
    <row r="1254" spans="1:10" ht="25.5" customHeight="1" x14ac:dyDescent="0.25">
      <c r="A1254" s="228"/>
      <c r="B1254" s="228"/>
      <c r="C1254" s="228"/>
      <c r="D1254" s="228"/>
      <c r="E1254" s="228" t="s">
        <v>89</v>
      </c>
      <c r="F1254" s="273">
        <v>13.81</v>
      </c>
      <c r="G1254" s="228" t="s">
        <v>90</v>
      </c>
      <c r="H1254" s="273">
        <v>1.1000000000000001</v>
      </c>
      <c r="I1254" s="228" t="s">
        <v>91</v>
      </c>
      <c r="J1254" s="273">
        <v>14.91</v>
      </c>
    </row>
    <row r="1255" spans="1:10" ht="25.5" customHeight="1" thickBot="1" x14ac:dyDescent="0.3">
      <c r="A1255" s="228"/>
      <c r="B1255" s="228"/>
      <c r="C1255" s="228"/>
      <c r="D1255" s="228"/>
      <c r="E1255" s="228" t="s">
        <v>92</v>
      </c>
      <c r="F1255" s="273">
        <v>26.96</v>
      </c>
      <c r="G1255" s="228"/>
      <c r="H1255" s="492" t="s">
        <v>93</v>
      </c>
      <c r="I1255" s="492"/>
      <c r="J1255" s="273">
        <v>146.96</v>
      </c>
    </row>
    <row r="1256" spans="1:10" ht="15.75" thickTop="1" x14ac:dyDescent="0.25">
      <c r="A1256" s="262"/>
      <c r="B1256" s="262"/>
      <c r="C1256" s="262"/>
      <c r="D1256" s="262"/>
      <c r="E1256" s="262"/>
      <c r="F1256" s="262"/>
      <c r="G1256" s="262"/>
      <c r="H1256" s="262"/>
      <c r="I1256" s="262"/>
      <c r="J1256" s="262"/>
    </row>
    <row r="1257" spans="1:10" ht="25.5" customHeight="1" x14ac:dyDescent="0.25">
      <c r="A1257" s="230" t="s">
        <v>1727</v>
      </c>
      <c r="B1257" s="80" t="s">
        <v>4</v>
      </c>
      <c r="C1257" s="230" t="s">
        <v>5</v>
      </c>
      <c r="D1257" s="230" t="s">
        <v>6</v>
      </c>
      <c r="E1257" s="490" t="s">
        <v>28</v>
      </c>
      <c r="F1257" s="490"/>
      <c r="G1257" s="257" t="s">
        <v>7</v>
      </c>
      <c r="H1257" s="80" t="s">
        <v>8</v>
      </c>
      <c r="I1257" s="80" t="s">
        <v>9</v>
      </c>
      <c r="J1257" s="80" t="s">
        <v>11</v>
      </c>
    </row>
    <row r="1258" spans="1:10" ht="25.5" customHeight="1" x14ac:dyDescent="0.25">
      <c r="A1258" s="231" t="s">
        <v>82</v>
      </c>
      <c r="B1258" s="259" t="s">
        <v>1707</v>
      </c>
      <c r="C1258" s="231" t="s">
        <v>0</v>
      </c>
      <c r="D1258" s="231" t="s">
        <v>1708</v>
      </c>
      <c r="E1258" s="491" t="s">
        <v>98</v>
      </c>
      <c r="F1258" s="491"/>
      <c r="G1258" s="258" t="s">
        <v>44</v>
      </c>
      <c r="H1258" s="261">
        <v>1</v>
      </c>
      <c r="I1258" s="260">
        <v>9.6199999999999992</v>
      </c>
      <c r="J1258" s="260">
        <v>9.6199999999999992</v>
      </c>
    </row>
    <row r="1259" spans="1:10" ht="25.5" customHeight="1" x14ac:dyDescent="0.25">
      <c r="A1259" s="229" t="s">
        <v>83</v>
      </c>
      <c r="B1259" s="264" t="s">
        <v>204</v>
      </c>
      <c r="C1259" s="229" t="s">
        <v>0</v>
      </c>
      <c r="D1259" s="229" t="s">
        <v>205</v>
      </c>
      <c r="E1259" s="494" t="s">
        <v>88</v>
      </c>
      <c r="F1259" s="494"/>
      <c r="G1259" s="263" t="s">
        <v>40</v>
      </c>
      <c r="H1259" s="266">
        <v>1.66E-2</v>
      </c>
      <c r="I1259" s="265">
        <v>18.98</v>
      </c>
      <c r="J1259" s="265">
        <v>0.31</v>
      </c>
    </row>
    <row r="1260" spans="1:10" ht="25.5" customHeight="1" x14ac:dyDescent="0.25">
      <c r="A1260" s="229" t="s">
        <v>83</v>
      </c>
      <c r="B1260" s="264" t="s">
        <v>189</v>
      </c>
      <c r="C1260" s="229" t="s">
        <v>0</v>
      </c>
      <c r="D1260" s="229" t="s">
        <v>190</v>
      </c>
      <c r="E1260" s="494" t="s">
        <v>88</v>
      </c>
      <c r="F1260" s="494"/>
      <c r="G1260" s="263" t="s">
        <v>40</v>
      </c>
      <c r="H1260" s="266">
        <v>0.10150000000000001</v>
      </c>
      <c r="I1260" s="265">
        <v>23.05</v>
      </c>
      <c r="J1260" s="265">
        <v>2.33</v>
      </c>
    </row>
    <row r="1261" spans="1:10" ht="25.5" customHeight="1" x14ac:dyDescent="0.25">
      <c r="A1261" s="229" t="s">
        <v>83</v>
      </c>
      <c r="B1261" s="264" t="s">
        <v>443</v>
      </c>
      <c r="C1261" s="229" t="s">
        <v>0</v>
      </c>
      <c r="D1261" s="229" t="s">
        <v>444</v>
      </c>
      <c r="E1261" s="494" t="s">
        <v>98</v>
      </c>
      <c r="F1261" s="494"/>
      <c r="G1261" s="263" t="s">
        <v>44</v>
      </c>
      <c r="H1261" s="266">
        <v>1</v>
      </c>
      <c r="I1261" s="265">
        <v>6.61</v>
      </c>
      <c r="J1261" s="265">
        <v>6.61</v>
      </c>
    </row>
    <row r="1262" spans="1:10" ht="38.25" x14ac:dyDescent="0.25">
      <c r="A1262" s="232" t="s">
        <v>94</v>
      </c>
      <c r="B1262" s="268" t="s">
        <v>167</v>
      </c>
      <c r="C1262" s="232" t="s">
        <v>0</v>
      </c>
      <c r="D1262" s="232" t="s">
        <v>168</v>
      </c>
      <c r="E1262" s="493" t="s">
        <v>37</v>
      </c>
      <c r="F1262" s="493"/>
      <c r="G1262" s="267" t="s">
        <v>14</v>
      </c>
      <c r="H1262" s="270">
        <v>0.74299999999999999</v>
      </c>
      <c r="I1262" s="269">
        <v>0.11</v>
      </c>
      <c r="J1262" s="269">
        <v>0.08</v>
      </c>
    </row>
    <row r="1263" spans="1:10" ht="25.5" x14ac:dyDescent="0.25">
      <c r="A1263" s="232" t="s">
        <v>94</v>
      </c>
      <c r="B1263" s="268" t="s">
        <v>163</v>
      </c>
      <c r="C1263" s="232" t="s">
        <v>0</v>
      </c>
      <c r="D1263" s="232" t="s">
        <v>164</v>
      </c>
      <c r="E1263" s="493" t="s">
        <v>37</v>
      </c>
      <c r="F1263" s="493"/>
      <c r="G1263" s="267" t="s">
        <v>44</v>
      </c>
      <c r="H1263" s="270">
        <v>2.5000000000000001E-2</v>
      </c>
      <c r="I1263" s="269">
        <v>11.88</v>
      </c>
      <c r="J1263" s="269">
        <v>0.28999999999999998</v>
      </c>
    </row>
    <row r="1264" spans="1:10" ht="25.5" customHeight="1" x14ac:dyDescent="0.25">
      <c r="A1264" s="228"/>
      <c r="B1264" s="228"/>
      <c r="C1264" s="228"/>
      <c r="D1264" s="228"/>
      <c r="E1264" s="228" t="s">
        <v>89</v>
      </c>
      <c r="F1264" s="273">
        <v>1.2486554739746527</v>
      </c>
      <c r="G1264" s="228" t="s">
        <v>90</v>
      </c>
      <c r="H1264" s="273">
        <v>1.42</v>
      </c>
      <c r="I1264" s="228" t="s">
        <v>91</v>
      </c>
      <c r="J1264" s="273">
        <v>2.67</v>
      </c>
    </row>
    <row r="1265" spans="1:10" ht="25.5" customHeight="1" thickBot="1" x14ac:dyDescent="0.3">
      <c r="A1265" s="228"/>
      <c r="B1265" s="228"/>
      <c r="C1265" s="228"/>
      <c r="D1265" s="228"/>
      <c r="E1265" s="228" t="s">
        <v>92</v>
      </c>
      <c r="F1265" s="273">
        <v>2.16</v>
      </c>
      <c r="G1265" s="228"/>
      <c r="H1265" s="492" t="s">
        <v>93</v>
      </c>
      <c r="I1265" s="492"/>
      <c r="J1265" s="273">
        <v>11.78</v>
      </c>
    </row>
    <row r="1266" spans="1:10" ht="51" customHeight="1" thickTop="1" x14ac:dyDescent="0.25">
      <c r="A1266" s="262"/>
      <c r="B1266" s="262"/>
      <c r="C1266" s="262"/>
      <c r="D1266" s="262"/>
      <c r="E1266" s="262"/>
      <c r="F1266" s="262"/>
      <c r="G1266" s="262"/>
      <c r="H1266" s="262"/>
      <c r="I1266" s="262"/>
      <c r="J1266" s="262"/>
    </row>
    <row r="1267" spans="1:10" ht="25.5" customHeight="1" x14ac:dyDescent="0.25">
      <c r="A1267" s="230" t="s">
        <v>1728</v>
      </c>
      <c r="B1267" s="80" t="s">
        <v>4</v>
      </c>
      <c r="C1267" s="230" t="s">
        <v>5</v>
      </c>
      <c r="D1267" s="230" t="s">
        <v>6</v>
      </c>
      <c r="E1267" s="490" t="s">
        <v>28</v>
      </c>
      <c r="F1267" s="490"/>
      <c r="G1267" s="257" t="s">
        <v>7</v>
      </c>
      <c r="H1267" s="80" t="s">
        <v>8</v>
      </c>
      <c r="I1267" s="80" t="s">
        <v>9</v>
      </c>
      <c r="J1267" s="80" t="s">
        <v>11</v>
      </c>
    </row>
    <row r="1268" spans="1:10" ht="25.5" customHeight="1" x14ac:dyDescent="0.25">
      <c r="A1268" s="231" t="s">
        <v>82</v>
      </c>
      <c r="B1268" s="259" t="s">
        <v>1710</v>
      </c>
      <c r="C1268" s="231" t="s">
        <v>0</v>
      </c>
      <c r="D1268" s="231" t="s">
        <v>1711</v>
      </c>
      <c r="E1268" s="491" t="s">
        <v>98</v>
      </c>
      <c r="F1268" s="491"/>
      <c r="G1268" s="258" t="s">
        <v>44</v>
      </c>
      <c r="H1268" s="261">
        <v>1</v>
      </c>
      <c r="I1268" s="260">
        <v>8.25</v>
      </c>
      <c r="J1268" s="260">
        <v>8.25</v>
      </c>
    </row>
    <row r="1269" spans="1:10" ht="25.5" customHeight="1" x14ac:dyDescent="0.25">
      <c r="A1269" s="229" t="s">
        <v>83</v>
      </c>
      <c r="B1269" s="264" t="s">
        <v>204</v>
      </c>
      <c r="C1269" s="229" t="s">
        <v>0</v>
      </c>
      <c r="D1269" s="229" t="s">
        <v>205</v>
      </c>
      <c r="E1269" s="494" t="s">
        <v>88</v>
      </c>
      <c r="F1269" s="494"/>
      <c r="G1269" s="263" t="s">
        <v>40</v>
      </c>
      <c r="H1269" s="266">
        <v>1.1599999999999999E-2</v>
      </c>
      <c r="I1269" s="265">
        <v>18.98</v>
      </c>
      <c r="J1269" s="265">
        <v>0.22</v>
      </c>
    </row>
    <row r="1270" spans="1:10" ht="25.5" customHeight="1" x14ac:dyDescent="0.25">
      <c r="A1270" s="229" t="s">
        <v>83</v>
      </c>
      <c r="B1270" s="264" t="s">
        <v>189</v>
      </c>
      <c r="C1270" s="229" t="s">
        <v>0</v>
      </c>
      <c r="D1270" s="229" t="s">
        <v>190</v>
      </c>
      <c r="E1270" s="494" t="s">
        <v>88</v>
      </c>
      <c r="F1270" s="494"/>
      <c r="G1270" s="263" t="s">
        <v>40</v>
      </c>
      <c r="H1270" s="266">
        <v>7.0900000000000005E-2</v>
      </c>
      <c r="I1270" s="265">
        <v>23.05</v>
      </c>
      <c r="J1270" s="265">
        <v>1.63</v>
      </c>
    </row>
    <row r="1271" spans="1:10" ht="25.5" customHeight="1" x14ac:dyDescent="0.25">
      <c r="A1271" s="229" t="s">
        <v>83</v>
      </c>
      <c r="B1271" s="264" t="s">
        <v>2067</v>
      </c>
      <c r="C1271" s="229" t="s">
        <v>0</v>
      </c>
      <c r="D1271" s="229" t="s">
        <v>2068</v>
      </c>
      <c r="E1271" s="494" t="s">
        <v>98</v>
      </c>
      <c r="F1271" s="494"/>
      <c r="G1271" s="263" t="s">
        <v>44</v>
      </c>
      <c r="H1271" s="266">
        <v>1</v>
      </c>
      <c r="I1271" s="265">
        <v>6.06</v>
      </c>
      <c r="J1271" s="265">
        <v>6.06</v>
      </c>
    </row>
    <row r="1272" spans="1:10" ht="38.25" x14ac:dyDescent="0.25">
      <c r="A1272" s="232" t="s">
        <v>94</v>
      </c>
      <c r="B1272" s="268" t="s">
        <v>167</v>
      </c>
      <c r="C1272" s="232" t="s">
        <v>0</v>
      </c>
      <c r="D1272" s="232" t="s">
        <v>168</v>
      </c>
      <c r="E1272" s="493" t="s">
        <v>37</v>
      </c>
      <c r="F1272" s="493"/>
      <c r="G1272" s="267" t="s">
        <v>14</v>
      </c>
      <c r="H1272" s="270">
        <v>0.54300000000000004</v>
      </c>
      <c r="I1272" s="269">
        <v>0.11</v>
      </c>
      <c r="J1272" s="269">
        <v>0.05</v>
      </c>
    </row>
    <row r="1273" spans="1:10" ht="25.5" customHeight="1" x14ac:dyDescent="0.25">
      <c r="A1273" s="232" t="s">
        <v>94</v>
      </c>
      <c r="B1273" s="268" t="s">
        <v>163</v>
      </c>
      <c r="C1273" s="232" t="s">
        <v>0</v>
      </c>
      <c r="D1273" s="232" t="s">
        <v>164</v>
      </c>
      <c r="E1273" s="493" t="s">
        <v>37</v>
      </c>
      <c r="F1273" s="493"/>
      <c r="G1273" s="267" t="s">
        <v>44</v>
      </c>
      <c r="H1273" s="270">
        <v>2.5000000000000001E-2</v>
      </c>
      <c r="I1273" s="269">
        <v>11.88</v>
      </c>
      <c r="J1273" s="269">
        <v>0.28999999999999998</v>
      </c>
    </row>
    <row r="1274" spans="1:10" ht="25.5" customHeight="1" x14ac:dyDescent="0.25">
      <c r="A1274" s="228"/>
      <c r="B1274" s="228"/>
      <c r="C1274" s="228"/>
      <c r="D1274" s="228"/>
      <c r="E1274" s="228" t="s">
        <v>89</v>
      </c>
      <c r="F1274" s="273">
        <v>0.84179020717392317</v>
      </c>
      <c r="G1274" s="228" t="s">
        <v>90</v>
      </c>
      <c r="H1274" s="273">
        <v>0.96</v>
      </c>
      <c r="I1274" s="228" t="s">
        <v>91</v>
      </c>
      <c r="J1274" s="273">
        <v>1.8</v>
      </c>
    </row>
    <row r="1275" spans="1:10" ht="25.5" customHeight="1" thickBot="1" x14ac:dyDescent="0.3">
      <c r="A1275" s="228"/>
      <c r="B1275" s="228"/>
      <c r="C1275" s="228"/>
      <c r="D1275" s="228"/>
      <c r="E1275" s="228" t="s">
        <v>92</v>
      </c>
      <c r="F1275" s="273">
        <v>1.85</v>
      </c>
      <c r="G1275" s="228"/>
      <c r="H1275" s="492" t="s">
        <v>93</v>
      </c>
      <c r="I1275" s="492"/>
      <c r="J1275" s="273">
        <v>10.1</v>
      </c>
    </row>
    <row r="1276" spans="1:10" ht="25.5" customHeight="1" thickTop="1" x14ac:dyDescent="0.25">
      <c r="A1276" s="262"/>
      <c r="B1276" s="262"/>
      <c r="C1276" s="262"/>
      <c r="D1276" s="262"/>
      <c r="E1276" s="262"/>
      <c r="F1276" s="262"/>
      <c r="G1276" s="262"/>
      <c r="H1276" s="262"/>
      <c r="I1276" s="262"/>
      <c r="J1276" s="262"/>
    </row>
    <row r="1277" spans="1:10" x14ac:dyDescent="0.25">
      <c r="A1277" s="230" t="s">
        <v>1729</v>
      </c>
      <c r="B1277" s="80" t="s">
        <v>4</v>
      </c>
      <c r="C1277" s="230" t="s">
        <v>5</v>
      </c>
      <c r="D1277" s="230" t="s">
        <v>6</v>
      </c>
      <c r="E1277" s="490" t="s">
        <v>28</v>
      </c>
      <c r="F1277" s="490"/>
      <c r="G1277" s="257" t="s">
        <v>7</v>
      </c>
      <c r="H1277" s="80" t="s">
        <v>8</v>
      </c>
      <c r="I1277" s="80" t="s">
        <v>9</v>
      </c>
      <c r="J1277" s="80" t="s">
        <v>11</v>
      </c>
    </row>
    <row r="1278" spans="1:10" ht="38.25" customHeight="1" x14ac:dyDescent="0.25">
      <c r="A1278" s="231" t="s">
        <v>82</v>
      </c>
      <c r="B1278" s="259" t="s">
        <v>1713</v>
      </c>
      <c r="C1278" s="231" t="s">
        <v>0</v>
      </c>
      <c r="D1278" s="231" t="s">
        <v>1714</v>
      </c>
      <c r="E1278" s="491" t="s">
        <v>98</v>
      </c>
      <c r="F1278" s="491"/>
      <c r="G1278" s="258" t="s">
        <v>44</v>
      </c>
      <c r="H1278" s="261">
        <v>1</v>
      </c>
      <c r="I1278" s="260">
        <v>8.02</v>
      </c>
      <c r="J1278" s="260">
        <v>8.02</v>
      </c>
    </row>
    <row r="1279" spans="1:10" ht="25.5" customHeight="1" x14ac:dyDescent="0.25">
      <c r="A1279" s="229" t="s">
        <v>83</v>
      </c>
      <c r="B1279" s="264" t="s">
        <v>204</v>
      </c>
      <c r="C1279" s="229" t="s">
        <v>0</v>
      </c>
      <c r="D1279" s="229" t="s">
        <v>205</v>
      </c>
      <c r="E1279" s="494" t="s">
        <v>88</v>
      </c>
      <c r="F1279" s="494"/>
      <c r="G1279" s="263" t="s">
        <v>40</v>
      </c>
      <c r="H1279" s="266">
        <v>6.6E-3</v>
      </c>
      <c r="I1279" s="265">
        <v>18.98</v>
      </c>
      <c r="J1279" s="265">
        <v>0.12</v>
      </c>
    </row>
    <row r="1280" spans="1:10" ht="25.5" customHeight="1" x14ac:dyDescent="0.25">
      <c r="A1280" s="229" t="s">
        <v>83</v>
      </c>
      <c r="B1280" s="264" t="s">
        <v>189</v>
      </c>
      <c r="C1280" s="229" t="s">
        <v>0</v>
      </c>
      <c r="D1280" s="229" t="s">
        <v>190</v>
      </c>
      <c r="E1280" s="494" t="s">
        <v>88</v>
      </c>
      <c r="F1280" s="494"/>
      <c r="G1280" s="263" t="s">
        <v>40</v>
      </c>
      <c r="H1280" s="266">
        <v>4.0300000000000002E-2</v>
      </c>
      <c r="I1280" s="265">
        <v>23.05</v>
      </c>
      <c r="J1280" s="265">
        <v>0.92</v>
      </c>
    </row>
    <row r="1281" spans="1:10" ht="25.5" customHeight="1" x14ac:dyDescent="0.25">
      <c r="A1281" s="229" t="s">
        <v>83</v>
      </c>
      <c r="B1281" s="264" t="s">
        <v>443</v>
      </c>
      <c r="C1281" s="229" t="s">
        <v>0</v>
      </c>
      <c r="D1281" s="229" t="s">
        <v>444</v>
      </c>
      <c r="E1281" s="494" t="s">
        <v>98</v>
      </c>
      <c r="F1281" s="494"/>
      <c r="G1281" s="263" t="s">
        <v>44</v>
      </c>
      <c r="H1281" s="266">
        <v>1</v>
      </c>
      <c r="I1281" s="265">
        <v>6.61</v>
      </c>
      <c r="J1281" s="265">
        <v>6.61</v>
      </c>
    </row>
    <row r="1282" spans="1:10" ht="25.5" customHeight="1" x14ac:dyDescent="0.25">
      <c r="A1282" s="232" t="s">
        <v>94</v>
      </c>
      <c r="B1282" s="268" t="s">
        <v>167</v>
      </c>
      <c r="C1282" s="232" t="s">
        <v>0</v>
      </c>
      <c r="D1282" s="232" t="s">
        <v>168</v>
      </c>
      <c r="E1282" s="493" t="s">
        <v>37</v>
      </c>
      <c r="F1282" s="493"/>
      <c r="G1282" s="267" t="s">
        <v>14</v>
      </c>
      <c r="H1282" s="270">
        <v>0.72799999999999998</v>
      </c>
      <c r="I1282" s="269">
        <v>0.11</v>
      </c>
      <c r="J1282" s="269">
        <v>0.08</v>
      </c>
    </row>
    <row r="1283" spans="1:10" ht="25.5" customHeight="1" x14ac:dyDescent="0.25">
      <c r="A1283" s="232" t="s">
        <v>94</v>
      </c>
      <c r="B1283" s="268" t="s">
        <v>163</v>
      </c>
      <c r="C1283" s="232" t="s">
        <v>0</v>
      </c>
      <c r="D1283" s="232" t="s">
        <v>164</v>
      </c>
      <c r="E1283" s="493" t="s">
        <v>37</v>
      </c>
      <c r="F1283" s="493"/>
      <c r="G1283" s="267" t="s">
        <v>44</v>
      </c>
      <c r="H1283" s="270">
        <v>2.5000000000000001E-2</v>
      </c>
      <c r="I1283" s="269">
        <v>11.88</v>
      </c>
      <c r="J1283" s="269">
        <v>0.28999999999999998</v>
      </c>
    </row>
    <row r="1284" spans="1:10" ht="25.5" customHeight="1" x14ac:dyDescent="0.25">
      <c r="A1284" s="228"/>
      <c r="B1284" s="228"/>
      <c r="C1284" s="228"/>
      <c r="D1284" s="228"/>
      <c r="E1284" s="228" t="s">
        <v>89</v>
      </c>
      <c r="F1284" s="273">
        <v>0.59392975728382369</v>
      </c>
      <c r="G1284" s="228" t="s">
        <v>90</v>
      </c>
      <c r="H1284" s="273">
        <v>0.68</v>
      </c>
      <c r="I1284" s="228" t="s">
        <v>91</v>
      </c>
      <c r="J1284" s="273">
        <v>1.27</v>
      </c>
    </row>
    <row r="1285" spans="1:10" ht="26.25" thickBot="1" x14ac:dyDescent="0.3">
      <c r="A1285" s="228"/>
      <c r="B1285" s="228"/>
      <c r="C1285" s="228"/>
      <c r="D1285" s="228"/>
      <c r="E1285" s="228" t="s">
        <v>92</v>
      </c>
      <c r="F1285" s="273">
        <v>1.8</v>
      </c>
      <c r="G1285" s="228"/>
      <c r="H1285" s="492" t="s">
        <v>93</v>
      </c>
      <c r="I1285" s="492"/>
      <c r="J1285" s="273">
        <v>9.82</v>
      </c>
    </row>
    <row r="1286" spans="1:10" ht="15.75" thickTop="1" x14ac:dyDescent="0.25">
      <c r="A1286" s="262"/>
      <c r="B1286" s="262"/>
      <c r="C1286" s="262"/>
      <c r="D1286" s="262"/>
      <c r="E1286" s="262"/>
      <c r="F1286" s="262"/>
      <c r="G1286" s="262"/>
      <c r="H1286" s="262"/>
      <c r="I1286" s="262"/>
      <c r="J1286" s="262"/>
    </row>
    <row r="1287" spans="1:10" x14ac:dyDescent="0.25">
      <c r="A1287" s="230" t="s">
        <v>1730</v>
      </c>
      <c r="B1287" s="80" t="s">
        <v>4</v>
      </c>
      <c r="C1287" s="230" t="s">
        <v>5</v>
      </c>
      <c r="D1287" s="230" t="s">
        <v>6</v>
      </c>
      <c r="E1287" s="490" t="s">
        <v>28</v>
      </c>
      <c r="F1287" s="490"/>
      <c r="G1287" s="257" t="s">
        <v>7</v>
      </c>
      <c r="H1287" s="80" t="s">
        <v>8</v>
      </c>
      <c r="I1287" s="80" t="s">
        <v>9</v>
      </c>
      <c r="J1287" s="80" t="s">
        <v>11</v>
      </c>
    </row>
    <row r="1288" spans="1:10" ht="38.25" customHeight="1" x14ac:dyDescent="0.25">
      <c r="A1288" s="231" t="s">
        <v>82</v>
      </c>
      <c r="B1288" s="259" t="s">
        <v>1716</v>
      </c>
      <c r="C1288" s="231" t="s">
        <v>0</v>
      </c>
      <c r="D1288" s="231" t="s">
        <v>1717</v>
      </c>
      <c r="E1288" s="491" t="s">
        <v>98</v>
      </c>
      <c r="F1288" s="491"/>
      <c r="G1288" s="258" t="s">
        <v>44</v>
      </c>
      <c r="H1288" s="261">
        <v>1</v>
      </c>
      <c r="I1288" s="260">
        <v>9.5299999999999994</v>
      </c>
      <c r="J1288" s="260">
        <v>9.5299999999999994</v>
      </c>
    </row>
    <row r="1289" spans="1:10" ht="25.5" customHeight="1" x14ac:dyDescent="0.25">
      <c r="A1289" s="229" t="s">
        <v>83</v>
      </c>
      <c r="B1289" s="264" t="s">
        <v>204</v>
      </c>
      <c r="C1289" s="229" t="s">
        <v>0</v>
      </c>
      <c r="D1289" s="229" t="s">
        <v>205</v>
      </c>
      <c r="E1289" s="494" t="s">
        <v>88</v>
      </c>
      <c r="F1289" s="494"/>
      <c r="G1289" s="263" t="s">
        <v>40</v>
      </c>
      <c r="H1289" s="266">
        <v>1.3599999999999999E-2</v>
      </c>
      <c r="I1289" s="265">
        <v>18.98</v>
      </c>
      <c r="J1289" s="265">
        <v>0.25</v>
      </c>
    </row>
    <row r="1290" spans="1:10" ht="25.5" customHeight="1" x14ac:dyDescent="0.25">
      <c r="A1290" s="229" t="s">
        <v>83</v>
      </c>
      <c r="B1290" s="264" t="s">
        <v>189</v>
      </c>
      <c r="C1290" s="229" t="s">
        <v>0</v>
      </c>
      <c r="D1290" s="229" t="s">
        <v>190</v>
      </c>
      <c r="E1290" s="494" t="s">
        <v>88</v>
      </c>
      <c r="F1290" s="494"/>
      <c r="G1290" s="263" t="s">
        <v>40</v>
      </c>
      <c r="H1290" s="266">
        <v>8.3599999999999994E-2</v>
      </c>
      <c r="I1290" s="265">
        <v>23.05</v>
      </c>
      <c r="J1290" s="265">
        <v>1.92</v>
      </c>
    </row>
    <row r="1291" spans="1:10" ht="25.5" customHeight="1" x14ac:dyDescent="0.25">
      <c r="A1291" s="229" t="s">
        <v>83</v>
      </c>
      <c r="B1291" s="264" t="s">
        <v>2069</v>
      </c>
      <c r="C1291" s="229" t="s">
        <v>0</v>
      </c>
      <c r="D1291" s="229" t="s">
        <v>2070</v>
      </c>
      <c r="E1291" s="494" t="s">
        <v>98</v>
      </c>
      <c r="F1291" s="494"/>
      <c r="G1291" s="263" t="s">
        <v>44</v>
      </c>
      <c r="H1291" s="266">
        <v>1</v>
      </c>
      <c r="I1291" s="265">
        <v>6.84</v>
      </c>
      <c r="J1291" s="265">
        <v>6.84</v>
      </c>
    </row>
    <row r="1292" spans="1:10" ht="25.5" customHeight="1" x14ac:dyDescent="0.25">
      <c r="A1292" s="232" t="s">
        <v>94</v>
      </c>
      <c r="B1292" s="268" t="s">
        <v>167</v>
      </c>
      <c r="C1292" s="232" t="s">
        <v>0</v>
      </c>
      <c r="D1292" s="232" t="s">
        <v>168</v>
      </c>
      <c r="E1292" s="493" t="s">
        <v>37</v>
      </c>
      <c r="F1292" s="493"/>
      <c r="G1292" s="267" t="s">
        <v>14</v>
      </c>
      <c r="H1292" s="270">
        <v>2.1179999999999999</v>
      </c>
      <c r="I1292" s="269">
        <v>0.11</v>
      </c>
      <c r="J1292" s="269">
        <v>0.23</v>
      </c>
    </row>
    <row r="1293" spans="1:10" ht="25.5" customHeight="1" x14ac:dyDescent="0.25">
      <c r="A1293" s="232" t="s">
        <v>94</v>
      </c>
      <c r="B1293" s="268" t="s">
        <v>163</v>
      </c>
      <c r="C1293" s="232" t="s">
        <v>0</v>
      </c>
      <c r="D1293" s="232" t="s">
        <v>164</v>
      </c>
      <c r="E1293" s="493" t="s">
        <v>37</v>
      </c>
      <c r="F1293" s="493"/>
      <c r="G1293" s="267" t="s">
        <v>44</v>
      </c>
      <c r="H1293" s="270">
        <v>2.5000000000000001E-2</v>
      </c>
      <c r="I1293" s="269">
        <v>11.88</v>
      </c>
      <c r="J1293" s="269">
        <v>0.28999999999999998</v>
      </c>
    </row>
    <row r="1294" spans="1:10" ht="25.5" customHeight="1" x14ac:dyDescent="0.25">
      <c r="A1294" s="228"/>
      <c r="B1294" s="228"/>
      <c r="C1294" s="228"/>
      <c r="D1294" s="228"/>
      <c r="E1294" s="228" t="s">
        <v>89</v>
      </c>
      <c r="F1294" s="273">
        <v>1.5058691483889071</v>
      </c>
      <c r="G1294" s="228" t="s">
        <v>90</v>
      </c>
      <c r="H1294" s="273">
        <v>1.71</v>
      </c>
      <c r="I1294" s="228" t="s">
        <v>91</v>
      </c>
      <c r="J1294" s="273">
        <v>3.22</v>
      </c>
    </row>
    <row r="1295" spans="1:10" ht="25.5" customHeight="1" thickBot="1" x14ac:dyDescent="0.3">
      <c r="A1295" s="228"/>
      <c r="B1295" s="228"/>
      <c r="C1295" s="228"/>
      <c r="D1295" s="228"/>
      <c r="E1295" s="228" t="s">
        <v>92</v>
      </c>
      <c r="F1295" s="273">
        <v>2.14</v>
      </c>
      <c r="G1295" s="228"/>
      <c r="H1295" s="492" t="s">
        <v>93</v>
      </c>
      <c r="I1295" s="492"/>
      <c r="J1295" s="273">
        <v>11.67</v>
      </c>
    </row>
    <row r="1296" spans="1:10" ht="38.25" customHeight="1" thickTop="1" x14ac:dyDescent="0.25">
      <c r="A1296" s="262"/>
      <c r="B1296" s="262"/>
      <c r="C1296" s="262"/>
      <c r="D1296" s="262"/>
      <c r="E1296" s="262"/>
      <c r="F1296" s="262"/>
      <c r="G1296" s="262"/>
      <c r="H1296" s="262"/>
      <c r="I1296" s="262"/>
      <c r="J1296" s="262"/>
    </row>
    <row r="1297" spans="1:10" x14ac:dyDescent="0.25">
      <c r="A1297" s="230" t="s">
        <v>1731</v>
      </c>
      <c r="B1297" s="80" t="s">
        <v>4</v>
      </c>
      <c r="C1297" s="230" t="s">
        <v>5</v>
      </c>
      <c r="D1297" s="230" t="s">
        <v>6</v>
      </c>
      <c r="E1297" s="490" t="s">
        <v>28</v>
      </c>
      <c r="F1297" s="490"/>
      <c r="G1297" s="257" t="s">
        <v>7</v>
      </c>
      <c r="H1297" s="80" t="s">
        <v>8</v>
      </c>
      <c r="I1297" s="80" t="s">
        <v>9</v>
      </c>
      <c r="J1297" s="80" t="s">
        <v>11</v>
      </c>
    </row>
    <row r="1298" spans="1:10" ht="38.25" customHeight="1" x14ac:dyDescent="0.25">
      <c r="A1298" s="231" t="s">
        <v>82</v>
      </c>
      <c r="B1298" s="259" t="s">
        <v>1719</v>
      </c>
      <c r="C1298" s="231" t="s">
        <v>0</v>
      </c>
      <c r="D1298" s="231" t="s">
        <v>1720</v>
      </c>
      <c r="E1298" s="491" t="s">
        <v>98</v>
      </c>
      <c r="F1298" s="491"/>
      <c r="G1298" s="258" t="s">
        <v>44</v>
      </c>
      <c r="H1298" s="261">
        <v>1</v>
      </c>
      <c r="I1298" s="260">
        <v>7.04</v>
      </c>
      <c r="J1298" s="260">
        <v>7.04</v>
      </c>
    </row>
    <row r="1299" spans="1:10" ht="25.5" customHeight="1" x14ac:dyDescent="0.25">
      <c r="A1299" s="229" t="s">
        <v>83</v>
      </c>
      <c r="B1299" s="264" t="s">
        <v>204</v>
      </c>
      <c r="C1299" s="229" t="s">
        <v>0</v>
      </c>
      <c r="D1299" s="229" t="s">
        <v>205</v>
      </c>
      <c r="E1299" s="494" t="s">
        <v>88</v>
      </c>
      <c r="F1299" s="494"/>
      <c r="G1299" s="263" t="s">
        <v>40</v>
      </c>
      <c r="H1299" s="266">
        <v>4.1999999999999997E-3</v>
      </c>
      <c r="I1299" s="265">
        <v>18.98</v>
      </c>
      <c r="J1299" s="265">
        <v>7.0000000000000007E-2</v>
      </c>
    </row>
    <row r="1300" spans="1:10" ht="25.5" customHeight="1" x14ac:dyDescent="0.25">
      <c r="A1300" s="229" t="s">
        <v>83</v>
      </c>
      <c r="B1300" s="264" t="s">
        <v>189</v>
      </c>
      <c r="C1300" s="229" t="s">
        <v>0</v>
      </c>
      <c r="D1300" s="229" t="s">
        <v>190</v>
      </c>
      <c r="E1300" s="494" t="s">
        <v>88</v>
      </c>
      <c r="F1300" s="494"/>
      <c r="G1300" s="263" t="s">
        <v>40</v>
      </c>
      <c r="H1300" s="266">
        <v>2.5899999999999999E-2</v>
      </c>
      <c r="I1300" s="265">
        <v>23.05</v>
      </c>
      <c r="J1300" s="265">
        <v>0.59</v>
      </c>
    </row>
    <row r="1301" spans="1:10" ht="25.5" customHeight="1" x14ac:dyDescent="0.25">
      <c r="A1301" s="229" t="s">
        <v>83</v>
      </c>
      <c r="B1301" s="264" t="s">
        <v>2067</v>
      </c>
      <c r="C1301" s="229" t="s">
        <v>0</v>
      </c>
      <c r="D1301" s="229" t="s">
        <v>2068</v>
      </c>
      <c r="E1301" s="494" t="s">
        <v>98</v>
      </c>
      <c r="F1301" s="494"/>
      <c r="G1301" s="263" t="s">
        <v>44</v>
      </c>
      <c r="H1301" s="266">
        <v>1</v>
      </c>
      <c r="I1301" s="265">
        <v>6.06</v>
      </c>
      <c r="J1301" s="265">
        <v>6.06</v>
      </c>
    </row>
    <row r="1302" spans="1:10" ht="38.25" x14ac:dyDescent="0.25">
      <c r="A1302" s="232" t="s">
        <v>94</v>
      </c>
      <c r="B1302" s="268" t="s">
        <v>167</v>
      </c>
      <c r="C1302" s="232" t="s">
        <v>0</v>
      </c>
      <c r="D1302" s="232" t="s">
        <v>168</v>
      </c>
      <c r="E1302" s="493" t="s">
        <v>37</v>
      </c>
      <c r="F1302" s="493"/>
      <c r="G1302" s="267" t="s">
        <v>14</v>
      </c>
      <c r="H1302" s="270">
        <v>0.35699999999999998</v>
      </c>
      <c r="I1302" s="269">
        <v>0.11</v>
      </c>
      <c r="J1302" s="269">
        <v>0.03</v>
      </c>
    </row>
    <row r="1303" spans="1:10" ht="25.5" x14ac:dyDescent="0.25">
      <c r="A1303" s="232" t="s">
        <v>94</v>
      </c>
      <c r="B1303" s="268" t="s">
        <v>163</v>
      </c>
      <c r="C1303" s="232" t="s">
        <v>0</v>
      </c>
      <c r="D1303" s="232" t="s">
        <v>164</v>
      </c>
      <c r="E1303" s="493" t="s">
        <v>37</v>
      </c>
      <c r="F1303" s="493"/>
      <c r="G1303" s="267" t="s">
        <v>44</v>
      </c>
      <c r="H1303" s="270">
        <v>2.5000000000000001E-2</v>
      </c>
      <c r="I1303" s="269">
        <v>11.88</v>
      </c>
      <c r="J1303" s="269">
        <v>0.28999999999999998</v>
      </c>
    </row>
    <row r="1304" spans="1:10" ht="38.25" customHeight="1" x14ac:dyDescent="0.25">
      <c r="A1304" s="228"/>
      <c r="B1304" s="228"/>
      <c r="C1304" s="228"/>
      <c r="D1304" s="228"/>
      <c r="E1304" s="228" t="s">
        <v>89</v>
      </c>
      <c r="F1304" s="273">
        <v>0.36009914417995603</v>
      </c>
      <c r="G1304" s="228" t="s">
        <v>90</v>
      </c>
      <c r="H1304" s="273">
        <v>0.41</v>
      </c>
      <c r="I1304" s="228" t="s">
        <v>91</v>
      </c>
      <c r="J1304" s="273">
        <v>0.77</v>
      </c>
    </row>
    <row r="1305" spans="1:10" ht="38.25" customHeight="1" thickBot="1" x14ac:dyDescent="0.3">
      <c r="A1305" s="228"/>
      <c r="B1305" s="228"/>
      <c r="C1305" s="228"/>
      <c r="D1305" s="228"/>
      <c r="E1305" s="228" t="s">
        <v>92</v>
      </c>
      <c r="F1305" s="273">
        <v>1.58</v>
      </c>
      <c r="G1305" s="228"/>
      <c r="H1305" s="492" t="s">
        <v>93</v>
      </c>
      <c r="I1305" s="492"/>
      <c r="J1305" s="273">
        <v>8.6199999999999992</v>
      </c>
    </row>
    <row r="1306" spans="1:10" ht="25.5" customHeight="1" thickTop="1" x14ac:dyDescent="0.25">
      <c r="A1306" s="262"/>
      <c r="B1306" s="262"/>
      <c r="C1306" s="262"/>
      <c r="D1306" s="262"/>
      <c r="E1306" s="262"/>
      <c r="F1306" s="262"/>
      <c r="G1306" s="262"/>
      <c r="H1306" s="262"/>
      <c r="I1306" s="262"/>
      <c r="J1306" s="262"/>
    </row>
    <row r="1307" spans="1:10" ht="25.5" customHeight="1" x14ac:dyDescent="0.25">
      <c r="A1307" s="230" t="s">
        <v>1732</v>
      </c>
      <c r="B1307" s="80" t="s">
        <v>4</v>
      </c>
      <c r="C1307" s="230" t="s">
        <v>5</v>
      </c>
      <c r="D1307" s="230" t="s">
        <v>6</v>
      </c>
      <c r="E1307" s="490" t="s">
        <v>28</v>
      </c>
      <c r="F1307" s="490"/>
      <c r="G1307" s="257" t="s">
        <v>7</v>
      </c>
      <c r="H1307" s="80" t="s">
        <v>8</v>
      </c>
      <c r="I1307" s="80" t="s">
        <v>9</v>
      </c>
      <c r="J1307" s="80" t="s">
        <v>11</v>
      </c>
    </row>
    <row r="1308" spans="1:10" ht="25.5" customHeight="1" x14ac:dyDescent="0.25">
      <c r="A1308" s="231" t="s">
        <v>82</v>
      </c>
      <c r="B1308" s="259" t="s">
        <v>1722</v>
      </c>
      <c r="C1308" s="231" t="s">
        <v>0</v>
      </c>
      <c r="D1308" s="231" t="s">
        <v>1723</v>
      </c>
      <c r="E1308" s="491" t="s">
        <v>98</v>
      </c>
      <c r="F1308" s="491"/>
      <c r="G1308" s="258" t="s">
        <v>1</v>
      </c>
      <c r="H1308" s="261">
        <v>1</v>
      </c>
      <c r="I1308" s="260">
        <v>342.89</v>
      </c>
      <c r="J1308" s="260">
        <v>342.89</v>
      </c>
    </row>
    <row r="1309" spans="1:10" ht="25.5" customHeight="1" x14ac:dyDescent="0.25">
      <c r="A1309" s="229" t="s">
        <v>83</v>
      </c>
      <c r="B1309" s="264" t="s">
        <v>111</v>
      </c>
      <c r="C1309" s="229" t="s">
        <v>0</v>
      </c>
      <c r="D1309" s="229" t="s">
        <v>112</v>
      </c>
      <c r="E1309" s="494" t="s">
        <v>88</v>
      </c>
      <c r="F1309" s="494"/>
      <c r="G1309" s="263" t="s">
        <v>40</v>
      </c>
      <c r="H1309" s="266">
        <v>0.112</v>
      </c>
      <c r="I1309" s="265">
        <v>22.96</v>
      </c>
      <c r="J1309" s="265">
        <v>2.57</v>
      </c>
    </row>
    <row r="1310" spans="1:10" ht="25.5" customHeight="1" x14ac:dyDescent="0.25">
      <c r="A1310" s="229" t="s">
        <v>83</v>
      </c>
      <c r="B1310" s="264" t="s">
        <v>95</v>
      </c>
      <c r="C1310" s="229" t="s">
        <v>0</v>
      </c>
      <c r="D1310" s="229" t="s">
        <v>96</v>
      </c>
      <c r="E1310" s="494" t="s">
        <v>88</v>
      </c>
      <c r="F1310" s="494"/>
      <c r="G1310" s="263" t="s">
        <v>40</v>
      </c>
      <c r="H1310" s="266">
        <v>0.44900000000000001</v>
      </c>
      <c r="I1310" s="265">
        <v>23.27</v>
      </c>
      <c r="J1310" s="265">
        <v>10.44</v>
      </c>
    </row>
    <row r="1311" spans="1:10" ht="25.5" customHeight="1" x14ac:dyDescent="0.25">
      <c r="A1311" s="229" t="s">
        <v>83</v>
      </c>
      <c r="B1311" s="264" t="s">
        <v>86</v>
      </c>
      <c r="C1311" s="229" t="s">
        <v>0</v>
      </c>
      <c r="D1311" s="229" t="s">
        <v>87</v>
      </c>
      <c r="E1311" s="494" t="s">
        <v>88</v>
      </c>
      <c r="F1311" s="494"/>
      <c r="G1311" s="263" t="s">
        <v>40</v>
      </c>
      <c r="H1311" s="266">
        <v>0.505</v>
      </c>
      <c r="I1311" s="265">
        <v>18.14</v>
      </c>
      <c r="J1311" s="265">
        <v>9.16</v>
      </c>
    </row>
    <row r="1312" spans="1:10" ht="25.5" customHeight="1" x14ac:dyDescent="0.25">
      <c r="A1312" s="229" t="s">
        <v>83</v>
      </c>
      <c r="B1312" s="264" t="s">
        <v>2071</v>
      </c>
      <c r="C1312" s="229" t="s">
        <v>0</v>
      </c>
      <c r="D1312" s="229" t="s">
        <v>2072</v>
      </c>
      <c r="E1312" s="494" t="s">
        <v>84</v>
      </c>
      <c r="F1312" s="494"/>
      <c r="G1312" s="263" t="s">
        <v>85</v>
      </c>
      <c r="H1312" s="266">
        <v>5.5E-2</v>
      </c>
      <c r="I1312" s="265">
        <v>0.72</v>
      </c>
      <c r="J1312" s="265">
        <v>0.03</v>
      </c>
    </row>
    <row r="1313" spans="1:10" ht="25.5" customHeight="1" x14ac:dyDescent="0.25">
      <c r="A1313" s="229" t="s">
        <v>83</v>
      </c>
      <c r="B1313" s="264" t="s">
        <v>2073</v>
      </c>
      <c r="C1313" s="229" t="s">
        <v>0</v>
      </c>
      <c r="D1313" s="229" t="s">
        <v>2074</v>
      </c>
      <c r="E1313" s="494" t="s">
        <v>84</v>
      </c>
      <c r="F1313" s="494"/>
      <c r="G1313" s="263" t="s">
        <v>102</v>
      </c>
      <c r="H1313" s="266">
        <v>5.8000000000000003E-2</v>
      </c>
      <c r="I1313" s="265">
        <v>0.27</v>
      </c>
      <c r="J1313" s="265">
        <v>0.01</v>
      </c>
    </row>
    <row r="1314" spans="1:10" ht="38.25" x14ac:dyDescent="0.25">
      <c r="A1314" s="232" t="s">
        <v>94</v>
      </c>
      <c r="B1314" s="268" t="s">
        <v>1898</v>
      </c>
      <c r="C1314" s="232" t="s">
        <v>0</v>
      </c>
      <c r="D1314" s="232" t="s">
        <v>1899</v>
      </c>
      <c r="E1314" s="493" t="s">
        <v>37</v>
      </c>
      <c r="F1314" s="493"/>
      <c r="G1314" s="267" t="s">
        <v>1</v>
      </c>
      <c r="H1314" s="270">
        <v>1.08</v>
      </c>
      <c r="I1314" s="269">
        <v>296.93</v>
      </c>
      <c r="J1314" s="269">
        <v>320.68</v>
      </c>
    </row>
    <row r="1315" spans="1:10" ht="25.5" customHeight="1" x14ac:dyDescent="0.25">
      <c r="A1315" s="228"/>
      <c r="B1315" s="228"/>
      <c r="C1315" s="228"/>
      <c r="D1315" s="228"/>
      <c r="E1315" s="228" t="s">
        <v>89</v>
      </c>
      <c r="F1315" s="273">
        <v>8.9837721554505912</v>
      </c>
      <c r="G1315" s="228" t="s">
        <v>90</v>
      </c>
      <c r="H1315" s="273">
        <v>10.23</v>
      </c>
      <c r="I1315" s="228" t="s">
        <v>91</v>
      </c>
      <c r="J1315" s="273">
        <v>19.21</v>
      </c>
    </row>
    <row r="1316" spans="1:10" ht="25.5" customHeight="1" thickBot="1" x14ac:dyDescent="0.3">
      <c r="A1316" s="228"/>
      <c r="B1316" s="228"/>
      <c r="C1316" s="228"/>
      <c r="D1316" s="228"/>
      <c r="E1316" s="228" t="s">
        <v>92</v>
      </c>
      <c r="F1316" s="273">
        <v>77.040000000000006</v>
      </c>
      <c r="G1316" s="228"/>
      <c r="H1316" s="492" t="s">
        <v>93</v>
      </c>
      <c r="I1316" s="492"/>
      <c r="J1316" s="273">
        <v>419.93</v>
      </c>
    </row>
    <row r="1317" spans="1:10" ht="15.75" thickTop="1" x14ac:dyDescent="0.25">
      <c r="A1317" s="262"/>
      <c r="B1317" s="262"/>
      <c r="C1317" s="262"/>
      <c r="D1317" s="262"/>
      <c r="E1317" s="262"/>
      <c r="F1317" s="262"/>
      <c r="G1317" s="262"/>
      <c r="H1317" s="262"/>
      <c r="I1317" s="262"/>
      <c r="J1317" s="262"/>
    </row>
    <row r="1318" spans="1:10" x14ac:dyDescent="0.25">
      <c r="A1318" s="230" t="s">
        <v>1733</v>
      </c>
      <c r="B1318" s="80" t="s">
        <v>4</v>
      </c>
      <c r="C1318" s="230" t="s">
        <v>5</v>
      </c>
      <c r="D1318" s="230" t="s">
        <v>6</v>
      </c>
      <c r="E1318" s="490" t="s">
        <v>28</v>
      </c>
      <c r="F1318" s="490"/>
      <c r="G1318" s="257" t="s">
        <v>7</v>
      </c>
      <c r="H1318" s="80" t="s">
        <v>8</v>
      </c>
      <c r="I1318" s="80" t="s">
        <v>9</v>
      </c>
      <c r="J1318" s="80" t="s">
        <v>11</v>
      </c>
    </row>
    <row r="1319" spans="1:10" ht="25.5" customHeight="1" x14ac:dyDescent="0.25">
      <c r="A1319" s="231" t="s">
        <v>82</v>
      </c>
      <c r="B1319" s="259" t="s">
        <v>1734</v>
      </c>
      <c r="C1319" s="231" t="s">
        <v>0</v>
      </c>
      <c r="D1319" s="231" t="s">
        <v>1735</v>
      </c>
      <c r="E1319" s="491" t="s">
        <v>98</v>
      </c>
      <c r="F1319" s="491"/>
      <c r="G1319" s="258" t="s">
        <v>1</v>
      </c>
      <c r="H1319" s="261">
        <v>1</v>
      </c>
      <c r="I1319" s="260">
        <v>1791.99</v>
      </c>
      <c r="J1319" s="260">
        <v>1791.99</v>
      </c>
    </row>
    <row r="1320" spans="1:10" ht="25.5" customHeight="1" x14ac:dyDescent="0.25">
      <c r="A1320" s="229" t="s">
        <v>83</v>
      </c>
      <c r="B1320" s="264" t="s">
        <v>191</v>
      </c>
      <c r="C1320" s="229" t="s">
        <v>0</v>
      </c>
      <c r="D1320" s="229" t="s">
        <v>192</v>
      </c>
      <c r="E1320" s="494" t="s">
        <v>88</v>
      </c>
      <c r="F1320" s="494"/>
      <c r="G1320" s="263" t="s">
        <v>40</v>
      </c>
      <c r="H1320" s="266">
        <v>0.73560000000000003</v>
      </c>
      <c r="I1320" s="265">
        <v>18.95</v>
      </c>
      <c r="J1320" s="265">
        <v>13.93</v>
      </c>
    </row>
    <row r="1321" spans="1:10" ht="25.5" customHeight="1" x14ac:dyDescent="0.25">
      <c r="A1321" s="229" t="s">
        <v>83</v>
      </c>
      <c r="B1321" s="264" t="s">
        <v>441</v>
      </c>
      <c r="C1321" s="229" t="s">
        <v>0</v>
      </c>
      <c r="D1321" s="229" t="s">
        <v>442</v>
      </c>
      <c r="E1321" s="494" t="s">
        <v>88</v>
      </c>
      <c r="F1321" s="494"/>
      <c r="G1321" s="263" t="s">
        <v>40</v>
      </c>
      <c r="H1321" s="266">
        <v>3.6779999999999999</v>
      </c>
      <c r="I1321" s="265">
        <v>22.06</v>
      </c>
      <c r="J1321" s="265">
        <v>81.13</v>
      </c>
    </row>
    <row r="1322" spans="1:10" ht="25.5" customHeight="1" x14ac:dyDescent="0.25">
      <c r="A1322" s="229" t="s">
        <v>83</v>
      </c>
      <c r="B1322" s="264" t="s">
        <v>95</v>
      </c>
      <c r="C1322" s="229" t="s">
        <v>0</v>
      </c>
      <c r="D1322" s="229" t="s">
        <v>96</v>
      </c>
      <c r="E1322" s="494" t="s">
        <v>88</v>
      </c>
      <c r="F1322" s="494"/>
      <c r="G1322" s="263" t="s">
        <v>40</v>
      </c>
      <c r="H1322" s="266">
        <v>22.497399999999999</v>
      </c>
      <c r="I1322" s="265">
        <v>23.27</v>
      </c>
      <c r="J1322" s="265">
        <v>523.51</v>
      </c>
    </row>
    <row r="1323" spans="1:10" ht="25.5" customHeight="1" x14ac:dyDescent="0.25">
      <c r="A1323" s="229" t="s">
        <v>83</v>
      </c>
      <c r="B1323" s="264" t="s">
        <v>86</v>
      </c>
      <c r="C1323" s="229" t="s">
        <v>0</v>
      </c>
      <c r="D1323" s="229" t="s">
        <v>87</v>
      </c>
      <c r="E1323" s="494" t="s">
        <v>88</v>
      </c>
      <c r="F1323" s="494"/>
      <c r="G1323" s="263" t="s">
        <v>40</v>
      </c>
      <c r="H1323" s="266">
        <v>22.497399999999999</v>
      </c>
      <c r="I1323" s="265">
        <v>18.14</v>
      </c>
      <c r="J1323" s="265">
        <v>408.1</v>
      </c>
    </row>
    <row r="1324" spans="1:10" ht="25.5" customHeight="1" x14ac:dyDescent="0.25">
      <c r="A1324" s="229" t="s">
        <v>83</v>
      </c>
      <c r="B1324" s="264" t="s">
        <v>2071</v>
      </c>
      <c r="C1324" s="229" t="s">
        <v>0</v>
      </c>
      <c r="D1324" s="229" t="s">
        <v>2072</v>
      </c>
      <c r="E1324" s="494" t="s">
        <v>84</v>
      </c>
      <c r="F1324" s="494"/>
      <c r="G1324" s="263" t="s">
        <v>85</v>
      </c>
      <c r="H1324" s="266">
        <v>4.6864999999999997</v>
      </c>
      <c r="I1324" s="265">
        <v>0.72</v>
      </c>
      <c r="J1324" s="265">
        <v>3.37</v>
      </c>
    </row>
    <row r="1325" spans="1:10" ht="25.5" customHeight="1" x14ac:dyDescent="0.25">
      <c r="A1325" s="229" t="s">
        <v>83</v>
      </c>
      <c r="B1325" s="264" t="s">
        <v>2073</v>
      </c>
      <c r="C1325" s="229" t="s">
        <v>0</v>
      </c>
      <c r="D1325" s="229" t="s">
        <v>2074</v>
      </c>
      <c r="E1325" s="494" t="s">
        <v>84</v>
      </c>
      <c r="F1325" s="494"/>
      <c r="G1325" s="263" t="s">
        <v>102</v>
      </c>
      <c r="H1325" s="266">
        <v>12.7788</v>
      </c>
      <c r="I1325" s="265">
        <v>0.27</v>
      </c>
      <c r="J1325" s="265">
        <v>3.45</v>
      </c>
    </row>
    <row r="1326" spans="1:10" ht="25.5" customHeight="1" x14ac:dyDescent="0.25">
      <c r="A1326" s="229" t="s">
        <v>83</v>
      </c>
      <c r="B1326" s="264" t="s">
        <v>206</v>
      </c>
      <c r="C1326" s="229" t="s">
        <v>0</v>
      </c>
      <c r="D1326" s="229" t="s">
        <v>207</v>
      </c>
      <c r="E1326" s="494" t="s">
        <v>84</v>
      </c>
      <c r="F1326" s="494"/>
      <c r="G1326" s="263" t="s">
        <v>85</v>
      </c>
      <c r="H1326" s="266">
        <v>0.313</v>
      </c>
      <c r="I1326" s="265">
        <v>31.54</v>
      </c>
      <c r="J1326" s="265">
        <v>9.8699999999999992</v>
      </c>
    </row>
    <row r="1327" spans="1:10" ht="25.5" customHeight="1" x14ac:dyDescent="0.25">
      <c r="A1327" s="229" t="s">
        <v>83</v>
      </c>
      <c r="B1327" s="264" t="s">
        <v>208</v>
      </c>
      <c r="C1327" s="229" t="s">
        <v>0</v>
      </c>
      <c r="D1327" s="229" t="s">
        <v>209</v>
      </c>
      <c r="E1327" s="494" t="s">
        <v>84</v>
      </c>
      <c r="F1327" s="494"/>
      <c r="G1327" s="263" t="s">
        <v>102</v>
      </c>
      <c r="H1327" s="266">
        <v>0.42259999999999998</v>
      </c>
      <c r="I1327" s="265">
        <v>30.77</v>
      </c>
      <c r="J1327" s="265">
        <v>13</v>
      </c>
    </row>
    <row r="1328" spans="1:10" ht="38.25" customHeight="1" x14ac:dyDescent="0.25">
      <c r="A1328" s="229" t="s">
        <v>83</v>
      </c>
      <c r="B1328" s="264" t="s">
        <v>2075</v>
      </c>
      <c r="C1328" s="229" t="s">
        <v>0</v>
      </c>
      <c r="D1328" s="229" t="s">
        <v>2076</v>
      </c>
      <c r="E1328" s="494" t="s">
        <v>98</v>
      </c>
      <c r="F1328" s="494"/>
      <c r="G1328" s="263" t="s">
        <v>44</v>
      </c>
      <c r="H1328" s="266">
        <v>28.936900000000001</v>
      </c>
      <c r="I1328" s="265">
        <v>11.1</v>
      </c>
      <c r="J1328" s="265">
        <v>321.19</v>
      </c>
    </row>
    <row r="1329" spans="1:10" ht="38.25" customHeight="1" x14ac:dyDescent="0.25">
      <c r="A1329" s="229" t="s">
        <v>83</v>
      </c>
      <c r="B1329" s="264" t="s">
        <v>2077</v>
      </c>
      <c r="C1329" s="229" t="s">
        <v>0</v>
      </c>
      <c r="D1329" s="229" t="s">
        <v>2078</v>
      </c>
      <c r="E1329" s="494" t="s">
        <v>98</v>
      </c>
      <c r="F1329" s="494"/>
      <c r="G1329" s="263" t="s">
        <v>1</v>
      </c>
      <c r="H1329" s="266">
        <v>1.2</v>
      </c>
      <c r="I1329" s="265">
        <v>305.54000000000002</v>
      </c>
      <c r="J1329" s="265">
        <v>366.64</v>
      </c>
    </row>
    <row r="1330" spans="1:10" ht="38.25" x14ac:dyDescent="0.25">
      <c r="A1330" s="232" t="s">
        <v>94</v>
      </c>
      <c r="B1330" s="268" t="s">
        <v>1935</v>
      </c>
      <c r="C1330" s="232" t="s">
        <v>0</v>
      </c>
      <c r="D1330" s="232" t="s">
        <v>1936</v>
      </c>
      <c r="E1330" s="493" t="s">
        <v>37</v>
      </c>
      <c r="F1330" s="493"/>
      <c r="G1330" s="267" t="s">
        <v>2</v>
      </c>
      <c r="H1330" s="270">
        <v>1.3111999999999999</v>
      </c>
      <c r="I1330" s="269">
        <v>27.46</v>
      </c>
      <c r="J1330" s="269">
        <v>36</v>
      </c>
    </row>
    <row r="1331" spans="1:10" ht="25.5" customHeight="1" x14ac:dyDescent="0.25">
      <c r="A1331" s="232" t="s">
        <v>94</v>
      </c>
      <c r="B1331" s="268" t="s">
        <v>177</v>
      </c>
      <c r="C1331" s="232" t="s">
        <v>0</v>
      </c>
      <c r="D1331" s="232" t="s">
        <v>178</v>
      </c>
      <c r="E1331" s="493" t="s">
        <v>37</v>
      </c>
      <c r="F1331" s="493"/>
      <c r="G1331" s="267" t="s">
        <v>57</v>
      </c>
      <c r="H1331" s="270">
        <v>5.67E-2</v>
      </c>
      <c r="I1331" s="269">
        <v>4.34</v>
      </c>
      <c r="J1331" s="269">
        <v>0.24</v>
      </c>
    </row>
    <row r="1332" spans="1:10" ht="25.5" customHeight="1" x14ac:dyDescent="0.25">
      <c r="A1332" s="232" t="s">
        <v>94</v>
      </c>
      <c r="B1332" s="268" t="s">
        <v>225</v>
      </c>
      <c r="C1332" s="232" t="s">
        <v>0</v>
      </c>
      <c r="D1332" s="232" t="s">
        <v>226</v>
      </c>
      <c r="E1332" s="493" t="s">
        <v>37</v>
      </c>
      <c r="F1332" s="493"/>
      <c r="G1332" s="267" t="s">
        <v>13</v>
      </c>
      <c r="H1332" s="270">
        <v>4.4770000000000003</v>
      </c>
      <c r="I1332" s="269">
        <v>1.98</v>
      </c>
      <c r="J1332" s="269">
        <v>8.86</v>
      </c>
    </row>
    <row r="1333" spans="1:10" ht="25.5" customHeight="1" x14ac:dyDescent="0.25">
      <c r="A1333" s="232" t="s">
        <v>94</v>
      </c>
      <c r="B1333" s="268" t="s">
        <v>2002</v>
      </c>
      <c r="C1333" s="232" t="s">
        <v>0</v>
      </c>
      <c r="D1333" s="232" t="s">
        <v>2003</v>
      </c>
      <c r="E1333" s="493" t="s">
        <v>37</v>
      </c>
      <c r="F1333" s="493"/>
      <c r="G1333" s="267" t="s">
        <v>44</v>
      </c>
      <c r="H1333" s="270">
        <v>0.26190000000000002</v>
      </c>
      <c r="I1333" s="269">
        <v>10.34</v>
      </c>
      <c r="J1333" s="269">
        <v>2.7</v>
      </c>
    </row>
    <row r="1334" spans="1:10" ht="25.5" x14ac:dyDescent="0.25">
      <c r="A1334" s="228"/>
      <c r="B1334" s="228"/>
      <c r="C1334" s="228"/>
      <c r="D1334" s="228"/>
      <c r="E1334" s="228" t="s">
        <v>89</v>
      </c>
      <c r="F1334" s="273">
        <v>520.91848664827194</v>
      </c>
      <c r="G1334" s="228" t="s">
        <v>90</v>
      </c>
      <c r="H1334" s="273">
        <v>592.96</v>
      </c>
      <c r="I1334" s="228" t="s">
        <v>91</v>
      </c>
      <c r="J1334" s="273">
        <v>1113.8800000000001</v>
      </c>
    </row>
    <row r="1335" spans="1:10" ht="26.25" thickBot="1" x14ac:dyDescent="0.3">
      <c r="A1335" s="228"/>
      <c r="B1335" s="228"/>
      <c r="C1335" s="228"/>
      <c r="D1335" s="228"/>
      <c r="E1335" s="228" t="s">
        <v>92</v>
      </c>
      <c r="F1335" s="273">
        <v>402.66</v>
      </c>
      <c r="G1335" s="228"/>
      <c r="H1335" s="492" t="s">
        <v>93</v>
      </c>
      <c r="I1335" s="492"/>
      <c r="J1335" s="273">
        <v>2194.65</v>
      </c>
    </row>
    <row r="1336" spans="1:10" ht="15.75" thickTop="1" x14ac:dyDescent="0.25">
      <c r="A1336" s="262"/>
      <c r="B1336" s="262"/>
      <c r="C1336" s="262"/>
      <c r="D1336" s="262"/>
      <c r="E1336" s="262"/>
      <c r="F1336" s="262"/>
      <c r="G1336" s="262"/>
      <c r="H1336" s="262"/>
      <c r="I1336" s="262"/>
      <c r="J1336" s="262"/>
    </row>
    <row r="1337" spans="1:10" x14ac:dyDescent="0.25">
      <c r="A1337" s="230" t="s">
        <v>1736</v>
      </c>
      <c r="B1337" s="80" t="s">
        <v>4</v>
      </c>
      <c r="C1337" s="230" t="s">
        <v>5</v>
      </c>
      <c r="D1337" s="230" t="s">
        <v>6</v>
      </c>
      <c r="E1337" s="490" t="s">
        <v>28</v>
      </c>
      <c r="F1337" s="490"/>
      <c r="G1337" s="257" t="s">
        <v>7</v>
      </c>
      <c r="H1337" s="80" t="s">
        <v>8</v>
      </c>
      <c r="I1337" s="80" t="s">
        <v>9</v>
      </c>
      <c r="J1337" s="80" t="s">
        <v>11</v>
      </c>
    </row>
    <row r="1338" spans="1:10" ht="25.5" customHeight="1" x14ac:dyDescent="0.25">
      <c r="A1338" s="231" t="s">
        <v>82</v>
      </c>
      <c r="B1338" s="259" t="s">
        <v>1737</v>
      </c>
      <c r="C1338" s="231" t="s">
        <v>0</v>
      </c>
      <c r="D1338" s="231" t="s">
        <v>1738</v>
      </c>
      <c r="E1338" s="491" t="s">
        <v>1846</v>
      </c>
      <c r="F1338" s="491"/>
      <c r="G1338" s="258" t="s">
        <v>1</v>
      </c>
      <c r="H1338" s="261">
        <v>1</v>
      </c>
      <c r="I1338" s="260">
        <v>93.31</v>
      </c>
      <c r="J1338" s="260">
        <v>93.31</v>
      </c>
    </row>
    <row r="1339" spans="1:10" ht="25.5" customHeight="1" x14ac:dyDescent="0.25">
      <c r="A1339" s="229" t="s">
        <v>83</v>
      </c>
      <c r="B1339" s="264" t="s">
        <v>95</v>
      </c>
      <c r="C1339" s="229" t="s">
        <v>0</v>
      </c>
      <c r="D1339" s="229" t="s">
        <v>96</v>
      </c>
      <c r="E1339" s="494" t="s">
        <v>88</v>
      </c>
      <c r="F1339" s="494"/>
      <c r="G1339" s="263" t="s">
        <v>40</v>
      </c>
      <c r="H1339" s="266">
        <v>0.37109999999999999</v>
      </c>
      <c r="I1339" s="265">
        <v>23.27</v>
      </c>
      <c r="J1339" s="265">
        <v>8.6300000000000008</v>
      </c>
    </row>
    <row r="1340" spans="1:10" ht="25.5" customHeight="1" x14ac:dyDescent="0.25">
      <c r="A1340" s="229" t="s">
        <v>83</v>
      </c>
      <c r="B1340" s="264" t="s">
        <v>86</v>
      </c>
      <c r="C1340" s="229" t="s">
        <v>0</v>
      </c>
      <c r="D1340" s="229" t="s">
        <v>87</v>
      </c>
      <c r="E1340" s="494" t="s">
        <v>88</v>
      </c>
      <c r="F1340" s="494"/>
      <c r="G1340" s="263" t="s">
        <v>40</v>
      </c>
      <c r="H1340" s="266">
        <v>1.1133999999999999</v>
      </c>
      <c r="I1340" s="265">
        <v>18.14</v>
      </c>
      <c r="J1340" s="265">
        <v>20.190000000000001</v>
      </c>
    </row>
    <row r="1341" spans="1:10" ht="25.5" customHeight="1" x14ac:dyDescent="0.25">
      <c r="A1341" s="232" t="s">
        <v>94</v>
      </c>
      <c r="B1341" s="268" t="s">
        <v>477</v>
      </c>
      <c r="C1341" s="232" t="s">
        <v>0</v>
      </c>
      <c r="D1341" s="232" t="s">
        <v>478</v>
      </c>
      <c r="E1341" s="493" t="s">
        <v>37</v>
      </c>
      <c r="F1341" s="493"/>
      <c r="G1341" s="267" t="s">
        <v>1</v>
      </c>
      <c r="H1341" s="270">
        <v>1.1000000000000001</v>
      </c>
      <c r="I1341" s="269">
        <v>58.63</v>
      </c>
      <c r="J1341" s="269">
        <v>64.489999999999995</v>
      </c>
    </row>
    <row r="1342" spans="1:10" ht="25.5" x14ac:dyDescent="0.25">
      <c r="A1342" s="228"/>
      <c r="B1342" s="228"/>
      <c r="C1342" s="228"/>
      <c r="D1342" s="228"/>
      <c r="E1342" s="228" t="s">
        <v>89</v>
      </c>
      <c r="F1342" s="273">
        <v>11.565262124117289</v>
      </c>
      <c r="G1342" s="228" t="s">
        <v>90</v>
      </c>
      <c r="H1342" s="273">
        <v>13.16</v>
      </c>
      <c r="I1342" s="228" t="s">
        <v>91</v>
      </c>
      <c r="J1342" s="273">
        <v>24.73</v>
      </c>
    </row>
    <row r="1343" spans="1:10" ht="26.25" thickBot="1" x14ac:dyDescent="0.3">
      <c r="A1343" s="228"/>
      <c r="B1343" s="228"/>
      <c r="C1343" s="228"/>
      <c r="D1343" s="228"/>
      <c r="E1343" s="228" t="s">
        <v>92</v>
      </c>
      <c r="F1343" s="273">
        <v>20.96</v>
      </c>
      <c r="G1343" s="228"/>
      <c r="H1343" s="492" t="s">
        <v>93</v>
      </c>
      <c r="I1343" s="492"/>
      <c r="J1343" s="273">
        <v>114.27</v>
      </c>
    </row>
    <row r="1344" spans="1:10" ht="15.75" thickTop="1" x14ac:dyDescent="0.25">
      <c r="A1344" s="262"/>
      <c r="B1344" s="262"/>
      <c r="C1344" s="262"/>
      <c r="D1344" s="262"/>
      <c r="E1344" s="262"/>
      <c r="F1344" s="262"/>
      <c r="G1344" s="262"/>
      <c r="H1344" s="262"/>
      <c r="I1344" s="262"/>
      <c r="J1344" s="262"/>
    </row>
    <row r="1345" spans="1:10" x14ac:dyDescent="0.25">
      <c r="A1345" s="230" t="s">
        <v>1739</v>
      </c>
      <c r="B1345" s="80" t="s">
        <v>4</v>
      </c>
      <c r="C1345" s="230" t="s">
        <v>5</v>
      </c>
      <c r="D1345" s="230" t="s">
        <v>6</v>
      </c>
      <c r="E1345" s="490" t="s">
        <v>28</v>
      </c>
      <c r="F1345" s="490"/>
      <c r="G1345" s="257" t="s">
        <v>7</v>
      </c>
      <c r="H1345" s="80" t="s">
        <v>8</v>
      </c>
      <c r="I1345" s="80" t="s">
        <v>9</v>
      </c>
      <c r="J1345" s="80" t="s">
        <v>11</v>
      </c>
    </row>
    <row r="1346" spans="1:10" ht="38.25" x14ac:dyDescent="0.25">
      <c r="A1346" s="231" t="s">
        <v>82</v>
      </c>
      <c r="B1346" s="259" t="s">
        <v>1740</v>
      </c>
      <c r="C1346" s="231" t="s">
        <v>105</v>
      </c>
      <c r="D1346" s="231" t="s">
        <v>1741</v>
      </c>
      <c r="E1346" s="491" t="s">
        <v>88</v>
      </c>
      <c r="F1346" s="491"/>
      <c r="G1346" s="258" t="s">
        <v>823</v>
      </c>
      <c r="H1346" s="300">
        <v>1</v>
      </c>
      <c r="I1346" s="260">
        <v>225.4</v>
      </c>
      <c r="J1346" s="260">
        <v>225.4</v>
      </c>
    </row>
    <row r="1347" spans="1:10" ht="15" customHeight="1" x14ac:dyDescent="0.25">
      <c r="A1347" s="229" t="s">
        <v>83</v>
      </c>
      <c r="B1347" s="264" t="s">
        <v>2079</v>
      </c>
      <c r="C1347" s="229" t="s">
        <v>0</v>
      </c>
      <c r="D1347" s="229" t="s">
        <v>2080</v>
      </c>
      <c r="E1347" s="494" t="s">
        <v>143</v>
      </c>
      <c r="F1347" s="494"/>
      <c r="G1347" s="263" t="s">
        <v>1</v>
      </c>
      <c r="H1347" s="266">
        <v>1.2999999999999999E-3</v>
      </c>
      <c r="I1347" s="265">
        <v>19.34</v>
      </c>
      <c r="J1347" s="265">
        <v>0.02</v>
      </c>
    </row>
    <row r="1348" spans="1:10" ht="25.5" customHeight="1" x14ac:dyDescent="0.25">
      <c r="A1348" s="229" t="s">
        <v>83</v>
      </c>
      <c r="B1348" s="264" t="s">
        <v>95</v>
      </c>
      <c r="C1348" s="229" t="s">
        <v>0</v>
      </c>
      <c r="D1348" s="229" t="s">
        <v>96</v>
      </c>
      <c r="E1348" s="494" t="s">
        <v>88</v>
      </c>
      <c r="F1348" s="494"/>
      <c r="G1348" s="263" t="s">
        <v>40</v>
      </c>
      <c r="H1348" s="266">
        <v>0.23930000000000001</v>
      </c>
      <c r="I1348" s="265">
        <v>25.09</v>
      </c>
      <c r="J1348" s="265">
        <v>6</v>
      </c>
    </row>
    <row r="1349" spans="1:10" ht="25.5" customHeight="1" x14ac:dyDescent="0.25">
      <c r="A1349" s="229" t="s">
        <v>83</v>
      </c>
      <c r="B1349" s="264" t="s">
        <v>86</v>
      </c>
      <c r="C1349" s="229" t="s">
        <v>0</v>
      </c>
      <c r="D1349" s="229" t="s">
        <v>87</v>
      </c>
      <c r="E1349" s="494" t="s">
        <v>88</v>
      </c>
      <c r="F1349" s="494"/>
      <c r="G1349" s="263" t="s">
        <v>40</v>
      </c>
      <c r="H1349" s="266">
        <v>0.23930000000000001</v>
      </c>
      <c r="I1349" s="265">
        <v>19.91</v>
      </c>
      <c r="J1349" s="265">
        <v>4.76</v>
      </c>
    </row>
    <row r="1350" spans="1:10" ht="25.5" x14ac:dyDescent="0.25">
      <c r="A1350" s="228"/>
      <c r="B1350" s="228"/>
      <c r="C1350" s="228"/>
      <c r="D1350" s="228"/>
      <c r="E1350" s="228" t="s">
        <v>89</v>
      </c>
      <c r="F1350" s="273">
        <v>10.76</v>
      </c>
      <c r="G1350" s="228" t="s">
        <v>90</v>
      </c>
      <c r="H1350" s="273">
        <v>0.86</v>
      </c>
      <c r="I1350" s="228" t="s">
        <v>91</v>
      </c>
      <c r="J1350" s="273">
        <v>11.62</v>
      </c>
    </row>
    <row r="1351" spans="1:10" ht="26.25" thickBot="1" x14ac:dyDescent="0.3">
      <c r="A1351" s="228"/>
      <c r="B1351" s="228"/>
      <c r="C1351" s="228"/>
      <c r="D1351" s="228"/>
      <c r="E1351" s="228" t="s">
        <v>92</v>
      </c>
      <c r="F1351" s="273">
        <v>50.64</v>
      </c>
      <c r="G1351" s="228"/>
      <c r="H1351" s="492" t="s">
        <v>93</v>
      </c>
      <c r="I1351" s="492"/>
      <c r="J1351" s="273">
        <v>276.04000000000002</v>
      </c>
    </row>
    <row r="1352" spans="1:10" ht="15.75" thickTop="1" x14ac:dyDescent="0.25">
      <c r="A1352" s="262"/>
      <c r="B1352" s="262"/>
      <c r="C1352" s="262"/>
      <c r="D1352" s="262"/>
      <c r="E1352" s="262"/>
      <c r="F1352" s="262"/>
      <c r="G1352" s="262"/>
      <c r="H1352" s="262"/>
      <c r="I1352" s="262"/>
      <c r="J1352" s="262"/>
    </row>
    <row r="1353" spans="1:10" x14ac:dyDescent="0.25">
      <c r="A1353" s="230" t="s">
        <v>1742</v>
      </c>
      <c r="B1353" s="80" t="s">
        <v>4</v>
      </c>
      <c r="C1353" s="230" t="s">
        <v>5</v>
      </c>
      <c r="D1353" s="230" t="s">
        <v>6</v>
      </c>
      <c r="E1353" s="490" t="s">
        <v>28</v>
      </c>
      <c r="F1353" s="490"/>
      <c r="G1353" s="257" t="s">
        <v>7</v>
      </c>
      <c r="H1353" s="80" t="s">
        <v>8</v>
      </c>
      <c r="I1353" s="80" t="s">
        <v>9</v>
      </c>
      <c r="J1353" s="80" t="s">
        <v>11</v>
      </c>
    </row>
    <row r="1354" spans="1:10" ht="51" customHeight="1" x14ac:dyDescent="0.25">
      <c r="A1354" s="231" t="s">
        <v>82</v>
      </c>
      <c r="B1354" s="259" t="s">
        <v>1743</v>
      </c>
      <c r="C1354" s="231" t="s">
        <v>105</v>
      </c>
      <c r="D1354" s="231" t="s">
        <v>1744</v>
      </c>
      <c r="E1354" s="491" t="s">
        <v>88</v>
      </c>
      <c r="F1354" s="491"/>
      <c r="G1354" s="258" t="s">
        <v>1745</v>
      </c>
      <c r="H1354" s="261">
        <v>1</v>
      </c>
      <c r="I1354" s="260">
        <v>199.2</v>
      </c>
      <c r="J1354" s="260">
        <v>199.2</v>
      </c>
    </row>
    <row r="1355" spans="1:10" ht="63.75" x14ac:dyDescent="0.25">
      <c r="A1355" s="229" t="s">
        <v>83</v>
      </c>
      <c r="B1355" s="264" t="s">
        <v>2081</v>
      </c>
      <c r="C1355" s="229" t="s">
        <v>0</v>
      </c>
      <c r="D1355" s="229" t="s">
        <v>2082</v>
      </c>
      <c r="E1355" s="494" t="s">
        <v>151</v>
      </c>
      <c r="F1355" s="494"/>
      <c r="G1355" s="263" t="s">
        <v>14</v>
      </c>
      <c r="H1355" s="266">
        <v>1</v>
      </c>
      <c r="I1355" s="265">
        <v>199.2</v>
      </c>
      <c r="J1355" s="265">
        <v>199.2</v>
      </c>
    </row>
    <row r="1356" spans="1:10" ht="25.5" x14ac:dyDescent="0.25">
      <c r="A1356" s="228"/>
      <c r="B1356" s="228"/>
      <c r="C1356" s="228"/>
      <c r="D1356" s="228"/>
      <c r="E1356" s="228" t="s">
        <v>89</v>
      </c>
      <c r="F1356" s="273">
        <v>101.7396998</v>
      </c>
      <c r="G1356" s="228" t="s">
        <v>90</v>
      </c>
      <c r="H1356" s="273">
        <v>115.81</v>
      </c>
      <c r="I1356" s="228" t="s">
        <v>91</v>
      </c>
      <c r="J1356" s="273">
        <v>217.55</v>
      </c>
    </row>
    <row r="1357" spans="1:10" ht="25.5" customHeight="1" thickBot="1" x14ac:dyDescent="0.3">
      <c r="A1357" s="228"/>
      <c r="B1357" s="228"/>
      <c r="C1357" s="228"/>
      <c r="D1357" s="228"/>
      <c r="E1357" s="228" t="s">
        <v>92</v>
      </c>
      <c r="F1357" s="273">
        <v>44.76</v>
      </c>
      <c r="G1357" s="228"/>
      <c r="H1357" s="492" t="s">
        <v>93</v>
      </c>
      <c r="I1357" s="492"/>
      <c r="J1357" s="273">
        <v>243.96</v>
      </c>
    </row>
    <row r="1358" spans="1:10" ht="25.5" customHeight="1" thickTop="1" x14ac:dyDescent="0.25">
      <c r="A1358" s="262"/>
      <c r="B1358" s="262"/>
      <c r="C1358" s="262"/>
      <c r="D1358" s="262"/>
      <c r="E1358" s="262"/>
      <c r="F1358" s="262"/>
      <c r="G1358" s="262"/>
      <c r="H1358" s="262"/>
      <c r="I1358" s="262"/>
      <c r="J1358" s="262"/>
    </row>
    <row r="1359" spans="1:10" ht="25.5" customHeight="1" x14ac:dyDescent="0.25">
      <c r="A1359" s="230" t="s">
        <v>542</v>
      </c>
      <c r="B1359" s="80" t="s">
        <v>4</v>
      </c>
      <c r="C1359" s="230" t="s">
        <v>5</v>
      </c>
      <c r="D1359" s="230" t="s">
        <v>6</v>
      </c>
      <c r="E1359" s="490" t="s">
        <v>28</v>
      </c>
      <c r="F1359" s="490"/>
      <c r="G1359" s="257" t="s">
        <v>7</v>
      </c>
      <c r="H1359" s="80" t="s">
        <v>8</v>
      </c>
      <c r="I1359" s="80" t="s">
        <v>9</v>
      </c>
      <c r="J1359" s="80" t="s">
        <v>11</v>
      </c>
    </row>
    <row r="1360" spans="1:10" ht="25.5" customHeight="1" x14ac:dyDescent="0.25">
      <c r="A1360" s="231" t="s">
        <v>82</v>
      </c>
      <c r="B1360" s="259" t="s">
        <v>953</v>
      </c>
      <c r="C1360" s="231" t="s">
        <v>105</v>
      </c>
      <c r="D1360" s="231" t="s">
        <v>954</v>
      </c>
      <c r="E1360" s="491" t="s">
        <v>88</v>
      </c>
      <c r="F1360" s="491"/>
      <c r="G1360" s="258" t="s">
        <v>14</v>
      </c>
      <c r="H1360" s="261">
        <v>1</v>
      </c>
      <c r="I1360" s="260">
        <v>540.54999999999995</v>
      </c>
      <c r="J1360" s="260">
        <v>540.54999999999995</v>
      </c>
    </row>
    <row r="1361" spans="1:10" ht="25.5" customHeight="1" x14ac:dyDescent="0.25">
      <c r="A1361" s="229" t="s">
        <v>83</v>
      </c>
      <c r="B1361" s="264" t="s">
        <v>1620</v>
      </c>
      <c r="C1361" s="229" t="s">
        <v>0</v>
      </c>
      <c r="D1361" s="229" t="s">
        <v>1621</v>
      </c>
      <c r="E1361" s="494" t="s">
        <v>88</v>
      </c>
      <c r="F1361" s="494"/>
      <c r="G1361" s="263" t="s">
        <v>1</v>
      </c>
      <c r="H1361" s="266">
        <v>1.17E-2</v>
      </c>
      <c r="I1361" s="265">
        <v>481</v>
      </c>
      <c r="J1361" s="265">
        <v>5.62</v>
      </c>
    </row>
    <row r="1362" spans="1:10" ht="25.5" customHeight="1" x14ac:dyDescent="0.25">
      <c r="A1362" s="229" t="s">
        <v>83</v>
      </c>
      <c r="B1362" s="264" t="s">
        <v>293</v>
      </c>
      <c r="C1362" s="229" t="s">
        <v>0</v>
      </c>
      <c r="D1362" s="229" t="s">
        <v>294</v>
      </c>
      <c r="E1362" s="494" t="s">
        <v>88</v>
      </c>
      <c r="F1362" s="494"/>
      <c r="G1362" s="263" t="s">
        <v>40</v>
      </c>
      <c r="H1362" s="266">
        <v>0.48110000000000003</v>
      </c>
      <c r="I1362" s="265">
        <v>19.440000000000001</v>
      </c>
      <c r="J1362" s="265">
        <v>9.35</v>
      </c>
    </row>
    <row r="1363" spans="1:10" ht="25.5" customHeight="1" x14ac:dyDescent="0.25">
      <c r="A1363" s="229" t="s">
        <v>83</v>
      </c>
      <c r="B1363" s="264" t="s">
        <v>137</v>
      </c>
      <c r="C1363" s="229" t="s">
        <v>0</v>
      </c>
      <c r="D1363" s="229" t="s">
        <v>138</v>
      </c>
      <c r="E1363" s="494" t="s">
        <v>88</v>
      </c>
      <c r="F1363" s="494"/>
      <c r="G1363" s="263" t="s">
        <v>40</v>
      </c>
      <c r="H1363" s="266">
        <v>0.48110000000000003</v>
      </c>
      <c r="I1363" s="265">
        <v>23.63</v>
      </c>
      <c r="J1363" s="265">
        <v>11.36</v>
      </c>
    </row>
    <row r="1364" spans="1:10" ht="38.25" x14ac:dyDescent="0.25">
      <c r="A1364" s="232" t="s">
        <v>94</v>
      </c>
      <c r="B1364" s="268" t="s">
        <v>1264</v>
      </c>
      <c r="C1364" s="232" t="s">
        <v>0</v>
      </c>
      <c r="D1364" s="232" t="s">
        <v>1265</v>
      </c>
      <c r="E1364" s="493" t="s">
        <v>37</v>
      </c>
      <c r="F1364" s="493"/>
      <c r="G1364" s="267" t="s">
        <v>14</v>
      </c>
      <c r="H1364" s="270">
        <v>1</v>
      </c>
      <c r="I1364" s="269">
        <v>514.22</v>
      </c>
      <c r="J1364" s="269">
        <v>514.22</v>
      </c>
    </row>
    <row r="1365" spans="1:10" ht="25.5" x14ac:dyDescent="0.25">
      <c r="A1365" s="228"/>
      <c r="B1365" s="228"/>
      <c r="C1365" s="228"/>
      <c r="D1365" s="228"/>
      <c r="E1365" s="228" t="s">
        <v>89</v>
      </c>
      <c r="F1365" s="273">
        <v>9.3719309732030123</v>
      </c>
      <c r="G1365" s="228" t="s">
        <v>90</v>
      </c>
      <c r="H1365" s="273">
        <v>10.67</v>
      </c>
      <c r="I1365" s="228" t="s">
        <v>91</v>
      </c>
      <c r="J1365" s="273">
        <v>20.04</v>
      </c>
    </row>
    <row r="1366" spans="1:10" ht="25.5" customHeight="1" thickBot="1" x14ac:dyDescent="0.3">
      <c r="A1366" s="228"/>
      <c r="B1366" s="228"/>
      <c r="C1366" s="228"/>
      <c r="D1366" s="228"/>
      <c r="E1366" s="228" t="s">
        <v>92</v>
      </c>
      <c r="F1366" s="273">
        <v>121.46</v>
      </c>
      <c r="G1366" s="228"/>
      <c r="H1366" s="492" t="s">
        <v>93</v>
      </c>
      <c r="I1366" s="492"/>
      <c r="J1366" s="273">
        <v>662.01</v>
      </c>
    </row>
    <row r="1367" spans="1:10" ht="25.5" customHeight="1" thickTop="1" x14ac:dyDescent="0.25">
      <c r="A1367" s="262"/>
      <c r="B1367" s="262"/>
      <c r="C1367" s="262"/>
      <c r="D1367" s="262"/>
      <c r="E1367" s="262"/>
      <c r="F1367" s="262"/>
      <c r="G1367" s="262"/>
      <c r="H1367" s="262"/>
      <c r="I1367" s="262"/>
      <c r="J1367" s="262"/>
    </row>
    <row r="1368" spans="1:10" ht="25.5" customHeight="1" x14ac:dyDescent="0.25">
      <c r="A1368" s="230" t="s">
        <v>543</v>
      </c>
      <c r="B1368" s="80" t="s">
        <v>4</v>
      </c>
      <c r="C1368" s="230" t="s">
        <v>5</v>
      </c>
      <c r="D1368" s="230" t="s">
        <v>6</v>
      </c>
      <c r="E1368" s="490" t="s">
        <v>28</v>
      </c>
      <c r="F1368" s="490"/>
      <c r="G1368" s="257" t="s">
        <v>7</v>
      </c>
      <c r="H1368" s="80" t="s">
        <v>8</v>
      </c>
      <c r="I1368" s="80" t="s">
        <v>9</v>
      </c>
      <c r="J1368" s="80" t="s">
        <v>11</v>
      </c>
    </row>
    <row r="1369" spans="1:10" ht="38.25" customHeight="1" x14ac:dyDescent="0.25">
      <c r="A1369" s="231" t="s">
        <v>82</v>
      </c>
      <c r="B1369" s="259" t="s">
        <v>955</v>
      </c>
      <c r="C1369" s="231" t="s">
        <v>0</v>
      </c>
      <c r="D1369" s="231" t="s">
        <v>956</v>
      </c>
      <c r="E1369" s="491" t="s">
        <v>128</v>
      </c>
      <c r="F1369" s="491"/>
      <c r="G1369" s="258" t="s">
        <v>14</v>
      </c>
      <c r="H1369" s="261">
        <v>1</v>
      </c>
      <c r="I1369" s="260">
        <v>17.809999999999999</v>
      </c>
      <c r="J1369" s="260">
        <v>17.809999999999999</v>
      </c>
    </row>
    <row r="1370" spans="1:10" ht="25.5" customHeight="1" x14ac:dyDescent="0.25">
      <c r="A1370" s="229" t="s">
        <v>83</v>
      </c>
      <c r="B1370" s="264" t="s">
        <v>293</v>
      </c>
      <c r="C1370" s="229" t="s">
        <v>0</v>
      </c>
      <c r="D1370" s="229" t="s">
        <v>294</v>
      </c>
      <c r="E1370" s="494" t="s">
        <v>88</v>
      </c>
      <c r="F1370" s="494"/>
      <c r="G1370" s="263" t="s">
        <v>40</v>
      </c>
      <c r="H1370" s="266">
        <v>0.18629999999999999</v>
      </c>
      <c r="I1370" s="265">
        <v>19.440000000000001</v>
      </c>
      <c r="J1370" s="265">
        <v>3.62</v>
      </c>
    </row>
    <row r="1371" spans="1:10" ht="25.5" customHeight="1" x14ac:dyDescent="0.25">
      <c r="A1371" s="229" t="s">
        <v>83</v>
      </c>
      <c r="B1371" s="264" t="s">
        <v>137</v>
      </c>
      <c r="C1371" s="229" t="s">
        <v>0</v>
      </c>
      <c r="D1371" s="229" t="s">
        <v>138</v>
      </c>
      <c r="E1371" s="494" t="s">
        <v>88</v>
      </c>
      <c r="F1371" s="494"/>
      <c r="G1371" s="263" t="s">
        <v>40</v>
      </c>
      <c r="H1371" s="266">
        <v>0.18629999999999999</v>
      </c>
      <c r="I1371" s="265">
        <v>23.63</v>
      </c>
      <c r="J1371" s="265">
        <v>4.4000000000000004</v>
      </c>
    </row>
    <row r="1372" spans="1:10" ht="25.5" customHeight="1" x14ac:dyDescent="0.25">
      <c r="A1372" s="232" t="s">
        <v>94</v>
      </c>
      <c r="B1372" s="268" t="s">
        <v>1382</v>
      </c>
      <c r="C1372" s="232" t="s">
        <v>0</v>
      </c>
      <c r="D1372" s="232" t="s">
        <v>1383</v>
      </c>
      <c r="E1372" s="493" t="s">
        <v>37</v>
      </c>
      <c r="F1372" s="493"/>
      <c r="G1372" s="267" t="s">
        <v>14</v>
      </c>
      <c r="H1372" s="270">
        <v>1</v>
      </c>
      <c r="I1372" s="269">
        <v>9.7899999999999991</v>
      </c>
      <c r="J1372" s="269">
        <v>9.7899999999999991</v>
      </c>
    </row>
    <row r="1373" spans="1:10" ht="25.5" customHeight="1" x14ac:dyDescent="0.25">
      <c r="A1373" s="228"/>
      <c r="B1373" s="228"/>
      <c r="C1373" s="228"/>
      <c r="D1373" s="228"/>
      <c r="E1373" s="228" t="s">
        <v>89</v>
      </c>
      <c r="F1373" s="273">
        <v>3.2642753589299911</v>
      </c>
      <c r="G1373" s="228" t="s">
        <v>90</v>
      </c>
      <c r="H1373" s="273">
        <v>3.72</v>
      </c>
      <c r="I1373" s="228" t="s">
        <v>91</v>
      </c>
      <c r="J1373" s="273">
        <v>6.98</v>
      </c>
    </row>
    <row r="1374" spans="1:10" ht="25.5" customHeight="1" thickBot="1" x14ac:dyDescent="0.3">
      <c r="A1374" s="228"/>
      <c r="B1374" s="228"/>
      <c r="C1374" s="228"/>
      <c r="D1374" s="228"/>
      <c r="E1374" s="228" t="s">
        <v>92</v>
      </c>
      <c r="F1374" s="273">
        <v>4</v>
      </c>
      <c r="G1374" s="228"/>
      <c r="H1374" s="492" t="s">
        <v>93</v>
      </c>
      <c r="I1374" s="492"/>
      <c r="J1374" s="273">
        <v>21.81</v>
      </c>
    </row>
    <row r="1375" spans="1:10" ht="25.5" customHeight="1" thickTop="1" x14ac:dyDescent="0.25">
      <c r="A1375" s="262"/>
      <c r="B1375" s="262"/>
      <c r="C1375" s="262"/>
      <c r="D1375" s="262"/>
      <c r="E1375" s="262"/>
      <c r="F1375" s="262"/>
      <c r="G1375" s="262"/>
      <c r="H1375" s="262"/>
      <c r="I1375" s="262"/>
      <c r="J1375" s="262"/>
    </row>
    <row r="1376" spans="1:10" ht="25.5" customHeight="1" x14ac:dyDescent="0.25">
      <c r="A1376" s="230" t="s">
        <v>544</v>
      </c>
      <c r="B1376" s="80" t="s">
        <v>4</v>
      </c>
      <c r="C1376" s="230" t="s">
        <v>5</v>
      </c>
      <c r="D1376" s="230" t="s">
        <v>6</v>
      </c>
      <c r="E1376" s="490" t="s">
        <v>28</v>
      </c>
      <c r="F1376" s="490"/>
      <c r="G1376" s="257" t="s">
        <v>7</v>
      </c>
      <c r="H1376" s="80" t="s">
        <v>8</v>
      </c>
      <c r="I1376" s="80" t="s">
        <v>9</v>
      </c>
      <c r="J1376" s="80" t="s">
        <v>11</v>
      </c>
    </row>
    <row r="1377" spans="1:10" ht="25.5" customHeight="1" x14ac:dyDescent="0.25">
      <c r="A1377" s="231" t="s">
        <v>82</v>
      </c>
      <c r="B1377" s="259" t="s">
        <v>518</v>
      </c>
      <c r="C1377" s="231" t="s">
        <v>0</v>
      </c>
      <c r="D1377" s="231" t="s">
        <v>519</v>
      </c>
      <c r="E1377" s="491" t="s">
        <v>128</v>
      </c>
      <c r="F1377" s="491"/>
      <c r="G1377" s="258" t="s">
        <v>14</v>
      </c>
      <c r="H1377" s="261">
        <v>1</v>
      </c>
      <c r="I1377" s="260">
        <v>8.68</v>
      </c>
      <c r="J1377" s="260">
        <v>8.68</v>
      </c>
    </row>
    <row r="1378" spans="1:10" ht="25.5" customHeight="1" x14ac:dyDescent="0.25">
      <c r="A1378" s="229" t="s">
        <v>83</v>
      </c>
      <c r="B1378" s="264" t="s">
        <v>293</v>
      </c>
      <c r="C1378" s="229" t="s">
        <v>0</v>
      </c>
      <c r="D1378" s="229" t="s">
        <v>294</v>
      </c>
      <c r="E1378" s="494" t="s">
        <v>88</v>
      </c>
      <c r="F1378" s="494"/>
      <c r="G1378" s="263" t="s">
        <v>40</v>
      </c>
      <c r="H1378" s="266">
        <v>3.5200000000000002E-2</v>
      </c>
      <c r="I1378" s="265">
        <v>19.440000000000001</v>
      </c>
      <c r="J1378" s="265">
        <v>0.68</v>
      </c>
    </row>
    <row r="1379" spans="1:10" ht="25.5" customHeight="1" x14ac:dyDescent="0.25">
      <c r="A1379" s="229" t="s">
        <v>83</v>
      </c>
      <c r="B1379" s="264" t="s">
        <v>137</v>
      </c>
      <c r="C1379" s="229" t="s">
        <v>0</v>
      </c>
      <c r="D1379" s="229" t="s">
        <v>138</v>
      </c>
      <c r="E1379" s="494" t="s">
        <v>88</v>
      </c>
      <c r="F1379" s="494"/>
      <c r="G1379" s="263" t="s">
        <v>40</v>
      </c>
      <c r="H1379" s="266">
        <v>3.5200000000000002E-2</v>
      </c>
      <c r="I1379" s="265">
        <v>23.63</v>
      </c>
      <c r="J1379" s="265">
        <v>0.83</v>
      </c>
    </row>
    <row r="1380" spans="1:10" ht="38.25" x14ac:dyDescent="0.25">
      <c r="A1380" s="232" t="s">
        <v>94</v>
      </c>
      <c r="B1380" s="268" t="s">
        <v>576</v>
      </c>
      <c r="C1380" s="232" t="s">
        <v>0</v>
      </c>
      <c r="D1380" s="232" t="s">
        <v>577</v>
      </c>
      <c r="E1380" s="493" t="s">
        <v>37</v>
      </c>
      <c r="F1380" s="493"/>
      <c r="G1380" s="267" t="s">
        <v>14</v>
      </c>
      <c r="H1380" s="270">
        <v>1</v>
      </c>
      <c r="I1380" s="269">
        <v>0.75</v>
      </c>
      <c r="J1380" s="269">
        <v>0.75</v>
      </c>
    </row>
    <row r="1381" spans="1:10" ht="25.5" x14ac:dyDescent="0.25">
      <c r="A1381" s="232" t="s">
        <v>94</v>
      </c>
      <c r="B1381" s="268" t="s">
        <v>563</v>
      </c>
      <c r="C1381" s="232" t="s">
        <v>0</v>
      </c>
      <c r="D1381" s="232" t="s">
        <v>1354</v>
      </c>
      <c r="E1381" s="493" t="s">
        <v>37</v>
      </c>
      <c r="F1381" s="493"/>
      <c r="G1381" s="267" t="s">
        <v>14</v>
      </c>
      <c r="H1381" s="270">
        <v>1</v>
      </c>
      <c r="I1381" s="269">
        <v>6.42</v>
      </c>
      <c r="J1381" s="269">
        <v>6.42</v>
      </c>
    </row>
    <row r="1382" spans="1:10" ht="25.5" customHeight="1" x14ac:dyDescent="0.25">
      <c r="A1382" s="228"/>
      <c r="B1382" s="228"/>
      <c r="C1382" s="228"/>
      <c r="D1382" s="228"/>
      <c r="E1382" s="228" t="s">
        <v>89</v>
      </c>
      <c r="F1382" s="273">
        <v>0.612636206332133</v>
      </c>
      <c r="G1382" s="228" t="s">
        <v>90</v>
      </c>
      <c r="H1382" s="273">
        <v>0.7</v>
      </c>
      <c r="I1382" s="228" t="s">
        <v>91</v>
      </c>
      <c r="J1382" s="273">
        <v>1.31</v>
      </c>
    </row>
    <row r="1383" spans="1:10" ht="25.5" customHeight="1" thickBot="1" x14ac:dyDescent="0.3">
      <c r="A1383" s="228"/>
      <c r="B1383" s="228"/>
      <c r="C1383" s="228"/>
      <c r="D1383" s="228"/>
      <c r="E1383" s="228" t="s">
        <v>92</v>
      </c>
      <c r="F1383" s="273">
        <v>1.95</v>
      </c>
      <c r="G1383" s="228"/>
      <c r="H1383" s="492" t="s">
        <v>93</v>
      </c>
      <c r="I1383" s="492"/>
      <c r="J1383" s="273">
        <v>10.63</v>
      </c>
    </row>
    <row r="1384" spans="1:10" ht="25.5" customHeight="1" thickTop="1" x14ac:dyDescent="0.25">
      <c r="A1384" s="262"/>
      <c r="B1384" s="262"/>
      <c r="C1384" s="262"/>
      <c r="D1384" s="262"/>
      <c r="E1384" s="262"/>
      <c r="F1384" s="262"/>
      <c r="G1384" s="262"/>
      <c r="H1384" s="262"/>
      <c r="I1384" s="262"/>
      <c r="J1384" s="262"/>
    </row>
    <row r="1385" spans="1:10" ht="25.5" customHeight="1" x14ac:dyDescent="0.25">
      <c r="A1385" s="230" t="s">
        <v>545</v>
      </c>
      <c r="B1385" s="80" t="s">
        <v>4</v>
      </c>
      <c r="C1385" s="230" t="s">
        <v>5</v>
      </c>
      <c r="D1385" s="230" t="s">
        <v>6</v>
      </c>
      <c r="E1385" s="490" t="s">
        <v>28</v>
      </c>
      <c r="F1385" s="490"/>
      <c r="G1385" s="257" t="s">
        <v>7</v>
      </c>
      <c r="H1385" s="80" t="s">
        <v>8</v>
      </c>
      <c r="I1385" s="80" t="s">
        <v>9</v>
      </c>
      <c r="J1385" s="80" t="s">
        <v>11</v>
      </c>
    </row>
    <row r="1386" spans="1:10" ht="38.25" x14ac:dyDescent="0.25">
      <c r="A1386" s="231" t="s">
        <v>82</v>
      </c>
      <c r="B1386" s="259" t="s">
        <v>957</v>
      </c>
      <c r="C1386" s="231" t="s">
        <v>105</v>
      </c>
      <c r="D1386" s="231" t="s">
        <v>958</v>
      </c>
      <c r="E1386" s="491" t="s">
        <v>88</v>
      </c>
      <c r="F1386" s="491"/>
      <c r="G1386" s="258" t="s">
        <v>14</v>
      </c>
      <c r="H1386" s="261">
        <v>1</v>
      </c>
      <c r="I1386" s="260">
        <v>58.63</v>
      </c>
      <c r="J1386" s="260">
        <v>58.63</v>
      </c>
    </row>
    <row r="1387" spans="1:10" ht="25.5" customHeight="1" x14ac:dyDescent="0.25">
      <c r="A1387" s="229" t="s">
        <v>83</v>
      </c>
      <c r="B1387" s="264" t="s">
        <v>293</v>
      </c>
      <c r="C1387" s="229" t="s">
        <v>0</v>
      </c>
      <c r="D1387" s="229" t="s">
        <v>294</v>
      </c>
      <c r="E1387" s="494" t="s">
        <v>88</v>
      </c>
      <c r="F1387" s="494"/>
      <c r="G1387" s="263" t="s">
        <v>40</v>
      </c>
      <c r="H1387" s="266">
        <v>4.7600000000000003E-2</v>
      </c>
      <c r="I1387" s="265">
        <v>19.440000000000001</v>
      </c>
      <c r="J1387" s="265">
        <v>0.92</v>
      </c>
    </row>
    <row r="1388" spans="1:10" ht="25.5" customHeight="1" x14ac:dyDescent="0.25">
      <c r="A1388" s="229" t="s">
        <v>83</v>
      </c>
      <c r="B1388" s="264" t="s">
        <v>137</v>
      </c>
      <c r="C1388" s="229" t="s">
        <v>0</v>
      </c>
      <c r="D1388" s="229" t="s">
        <v>138</v>
      </c>
      <c r="E1388" s="494" t="s">
        <v>88</v>
      </c>
      <c r="F1388" s="494"/>
      <c r="G1388" s="263" t="s">
        <v>40</v>
      </c>
      <c r="H1388" s="266">
        <v>4.7600000000000003E-2</v>
      </c>
      <c r="I1388" s="265">
        <v>23.63</v>
      </c>
      <c r="J1388" s="265">
        <v>1.1200000000000001</v>
      </c>
    </row>
    <row r="1389" spans="1:10" ht="38.25" x14ac:dyDescent="0.25">
      <c r="A1389" s="232" t="s">
        <v>94</v>
      </c>
      <c r="B1389" s="268" t="s">
        <v>576</v>
      </c>
      <c r="C1389" s="232" t="s">
        <v>0</v>
      </c>
      <c r="D1389" s="232" t="s">
        <v>577</v>
      </c>
      <c r="E1389" s="493" t="s">
        <v>37</v>
      </c>
      <c r="F1389" s="493"/>
      <c r="G1389" s="267" t="s">
        <v>14</v>
      </c>
      <c r="H1389" s="270">
        <v>1</v>
      </c>
      <c r="I1389" s="269">
        <v>0.75</v>
      </c>
      <c r="J1389" s="269">
        <v>0.75</v>
      </c>
    </row>
    <row r="1390" spans="1:10" ht="25.5" x14ac:dyDescent="0.25">
      <c r="A1390" s="232" t="s">
        <v>94</v>
      </c>
      <c r="B1390" s="268" t="s">
        <v>1412</v>
      </c>
      <c r="C1390" s="232" t="s">
        <v>0</v>
      </c>
      <c r="D1390" s="232" t="s">
        <v>1413</v>
      </c>
      <c r="E1390" s="493" t="s">
        <v>37</v>
      </c>
      <c r="F1390" s="493"/>
      <c r="G1390" s="267" t="s">
        <v>14</v>
      </c>
      <c r="H1390" s="270">
        <v>1</v>
      </c>
      <c r="I1390" s="269">
        <v>55.84</v>
      </c>
      <c r="J1390" s="269">
        <v>55.84</v>
      </c>
    </row>
    <row r="1391" spans="1:10" ht="25.5" x14ac:dyDescent="0.25">
      <c r="A1391" s="228"/>
      <c r="B1391" s="228"/>
      <c r="C1391" s="228"/>
      <c r="D1391" s="228"/>
      <c r="E1391" s="228" t="s">
        <v>89</v>
      </c>
      <c r="F1391" s="273">
        <v>0.83243698264976851</v>
      </c>
      <c r="G1391" s="228" t="s">
        <v>90</v>
      </c>
      <c r="H1391" s="273">
        <v>0.95</v>
      </c>
      <c r="I1391" s="228" t="s">
        <v>91</v>
      </c>
      <c r="J1391" s="273">
        <v>1.78</v>
      </c>
    </row>
    <row r="1392" spans="1:10" ht="26.25" thickBot="1" x14ac:dyDescent="0.3">
      <c r="A1392" s="228"/>
      <c r="B1392" s="228"/>
      <c r="C1392" s="228"/>
      <c r="D1392" s="228"/>
      <c r="E1392" s="228" t="s">
        <v>92</v>
      </c>
      <c r="F1392" s="273">
        <v>13.17</v>
      </c>
      <c r="G1392" s="228"/>
      <c r="H1392" s="492" t="s">
        <v>93</v>
      </c>
      <c r="I1392" s="492"/>
      <c r="J1392" s="273">
        <v>71.8</v>
      </c>
    </row>
    <row r="1393" spans="1:10" ht="25.5" customHeight="1" thickTop="1" x14ac:dyDescent="0.25">
      <c r="A1393" s="262"/>
      <c r="B1393" s="262"/>
      <c r="C1393" s="262"/>
      <c r="D1393" s="262"/>
      <c r="E1393" s="262"/>
      <c r="F1393" s="262"/>
      <c r="G1393" s="262"/>
      <c r="H1393" s="262"/>
      <c r="I1393" s="262"/>
      <c r="J1393" s="262"/>
    </row>
    <row r="1394" spans="1:10" ht="25.5" customHeight="1" x14ac:dyDescent="0.25">
      <c r="A1394" s="230" t="s">
        <v>634</v>
      </c>
      <c r="B1394" s="80" t="s">
        <v>4</v>
      </c>
      <c r="C1394" s="230" t="s">
        <v>5</v>
      </c>
      <c r="D1394" s="230" t="s">
        <v>6</v>
      </c>
      <c r="E1394" s="490" t="s">
        <v>28</v>
      </c>
      <c r="F1394" s="490"/>
      <c r="G1394" s="257" t="s">
        <v>7</v>
      </c>
      <c r="H1394" s="80" t="s">
        <v>8</v>
      </c>
      <c r="I1394" s="80" t="s">
        <v>9</v>
      </c>
      <c r="J1394" s="80" t="s">
        <v>11</v>
      </c>
    </row>
    <row r="1395" spans="1:10" ht="25.5" customHeight="1" x14ac:dyDescent="0.25">
      <c r="A1395" s="231" t="s">
        <v>82</v>
      </c>
      <c r="B1395" s="259" t="s">
        <v>620</v>
      </c>
      <c r="C1395" s="231" t="s">
        <v>0</v>
      </c>
      <c r="D1395" s="231" t="s">
        <v>621</v>
      </c>
      <c r="E1395" s="491" t="s">
        <v>128</v>
      </c>
      <c r="F1395" s="491"/>
      <c r="G1395" s="258" t="s">
        <v>14</v>
      </c>
      <c r="H1395" s="261">
        <v>1</v>
      </c>
      <c r="I1395" s="260">
        <v>10.24</v>
      </c>
      <c r="J1395" s="260">
        <v>10.24</v>
      </c>
    </row>
    <row r="1396" spans="1:10" ht="25.5" customHeight="1" x14ac:dyDescent="0.25">
      <c r="A1396" s="229" t="s">
        <v>83</v>
      </c>
      <c r="B1396" s="264" t="s">
        <v>293</v>
      </c>
      <c r="C1396" s="229" t="s">
        <v>0</v>
      </c>
      <c r="D1396" s="229" t="s">
        <v>294</v>
      </c>
      <c r="E1396" s="494" t="s">
        <v>88</v>
      </c>
      <c r="F1396" s="494"/>
      <c r="G1396" s="263" t="s">
        <v>40</v>
      </c>
      <c r="H1396" s="266">
        <v>6.6299999999999998E-2</v>
      </c>
      <c r="I1396" s="265">
        <v>19.440000000000001</v>
      </c>
      <c r="J1396" s="265">
        <v>1.28</v>
      </c>
    </row>
    <row r="1397" spans="1:10" ht="25.5" customHeight="1" x14ac:dyDescent="0.25">
      <c r="A1397" s="229" t="s">
        <v>83</v>
      </c>
      <c r="B1397" s="264" t="s">
        <v>137</v>
      </c>
      <c r="C1397" s="229" t="s">
        <v>0</v>
      </c>
      <c r="D1397" s="229" t="s">
        <v>138</v>
      </c>
      <c r="E1397" s="494" t="s">
        <v>88</v>
      </c>
      <c r="F1397" s="494"/>
      <c r="G1397" s="263" t="s">
        <v>40</v>
      </c>
      <c r="H1397" s="266">
        <v>6.6299999999999998E-2</v>
      </c>
      <c r="I1397" s="265">
        <v>23.63</v>
      </c>
      <c r="J1397" s="265">
        <v>1.56</v>
      </c>
    </row>
    <row r="1398" spans="1:10" ht="25.5" x14ac:dyDescent="0.25">
      <c r="A1398" s="232" t="s">
        <v>94</v>
      </c>
      <c r="B1398" s="268" t="s">
        <v>724</v>
      </c>
      <c r="C1398" s="232" t="s">
        <v>0</v>
      </c>
      <c r="D1398" s="232" t="s">
        <v>725</v>
      </c>
      <c r="E1398" s="493" t="s">
        <v>37</v>
      </c>
      <c r="F1398" s="493"/>
      <c r="G1398" s="267" t="s">
        <v>14</v>
      </c>
      <c r="H1398" s="270">
        <v>1</v>
      </c>
      <c r="I1398" s="269">
        <v>0.98</v>
      </c>
      <c r="J1398" s="269">
        <v>0.98</v>
      </c>
    </row>
    <row r="1399" spans="1:10" ht="25.5" x14ac:dyDescent="0.25">
      <c r="A1399" s="232" t="s">
        <v>94</v>
      </c>
      <c r="B1399" s="268" t="s">
        <v>563</v>
      </c>
      <c r="C1399" s="232" t="s">
        <v>0</v>
      </c>
      <c r="D1399" s="232" t="s">
        <v>1354</v>
      </c>
      <c r="E1399" s="493" t="s">
        <v>37</v>
      </c>
      <c r="F1399" s="493"/>
      <c r="G1399" s="267" t="s">
        <v>14</v>
      </c>
      <c r="H1399" s="270">
        <v>1</v>
      </c>
      <c r="I1399" s="269">
        <v>6.42</v>
      </c>
      <c r="J1399" s="269">
        <v>6.42</v>
      </c>
    </row>
    <row r="1400" spans="1:10" ht="25.5" x14ac:dyDescent="0.25">
      <c r="A1400" s="228"/>
      <c r="B1400" s="228"/>
      <c r="C1400" s="228"/>
      <c r="D1400" s="228"/>
      <c r="E1400" s="228" t="s">
        <v>89</v>
      </c>
      <c r="F1400" s="273">
        <v>1.1597998409951831</v>
      </c>
      <c r="G1400" s="228" t="s">
        <v>90</v>
      </c>
      <c r="H1400" s="273">
        <v>1.32</v>
      </c>
      <c r="I1400" s="228" t="s">
        <v>91</v>
      </c>
      <c r="J1400" s="273">
        <v>2.48</v>
      </c>
    </row>
    <row r="1401" spans="1:10" ht="25.5" customHeight="1" thickBot="1" x14ac:dyDescent="0.3">
      <c r="A1401" s="228"/>
      <c r="B1401" s="228"/>
      <c r="C1401" s="228"/>
      <c r="D1401" s="228"/>
      <c r="E1401" s="228" t="s">
        <v>92</v>
      </c>
      <c r="F1401" s="273">
        <v>2.2999999999999998</v>
      </c>
      <c r="G1401" s="228"/>
      <c r="H1401" s="492" t="s">
        <v>93</v>
      </c>
      <c r="I1401" s="492"/>
      <c r="J1401" s="273">
        <v>12.54</v>
      </c>
    </row>
    <row r="1402" spans="1:10" ht="38.25" customHeight="1" thickTop="1" x14ac:dyDescent="0.25">
      <c r="A1402" s="262"/>
      <c r="B1402" s="262"/>
      <c r="C1402" s="262"/>
      <c r="D1402" s="262"/>
      <c r="E1402" s="262"/>
      <c r="F1402" s="262"/>
      <c r="G1402" s="262"/>
      <c r="H1402" s="262"/>
      <c r="I1402" s="262"/>
      <c r="J1402" s="262"/>
    </row>
    <row r="1403" spans="1:10" ht="25.5" customHeight="1" x14ac:dyDescent="0.25">
      <c r="A1403" s="230" t="s">
        <v>635</v>
      </c>
      <c r="B1403" s="80" t="s">
        <v>4</v>
      </c>
      <c r="C1403" s="230" t="s">
        <v>5</v>
      </c>
      <c r="D1403" s="230" t="s">
        <v>6</v>
      </c>
      <c r="E1403" s="490" t="s">
        <v>28</v>
      </c>
      <c r="F1403" s="490"/>
      <c r="G1403" s="257" t="s">
        <v>7</v>
      </c>
      <c r="H1403" s="80" t="s">
        <v>8</v>
      </c>
      <c r="I1403" s="80" t="s">
        <v>9</v>
      </c>
      <c r="J1403" s="80" t="s">
        <v>11</v>
      </c>
    </row>
    <row r="1404" spans="1:10" ht="25.5" customHeight="1" x14ac:dyDescent="0.25">
      <c r="A1404" s="231" t="s">
        <v>82</v>
      </c>
      <c r="B1404" s="259" t="s">
        <v>959</v>
      </c>
      <c r="C1404" s="231" t="s">
        <v>0</v>
      </c>
      <c r="D1404" s="231" t="s">
        <v>960</v>
      </c>
      <c r="E1404" s="491" t="s">
        <v>128</v>
      </c>
      <c r="F1404" s="491"/>
      <c r="G1404" s="258" t="s">
        <v>14</v>
      </c>
      <c r="H1404" s="261">
        <v>1</v>
      </c>
      <c r="I1404" s="260">
        <v>21.03</v>
      </c>
      <c r="J1404" s="260">
        <v>21.03</v>
      </c>
    </row>
    <row r="1405" spans="1:10" ht="25.5" customHeight="1" x14ac:dyDescent="0.25">
      <c r="A1405" s="229" t="s">
        <v>83</v>
      </c>
      <c r="B1405" s="264" t="s">
        <v>293</v>
      </c>
      <c r="C1405" s="229" t="s">
        <v>0</v>
      </c>
      <c r="D1405" s="229" t="s">
        <v>294</v>
      </c>
      <c r="E1405" s="494" t="s">
        <v>88</v>
      </c>
      <c r="F1405" s="494"/>
      <c r="G1405" s="263" t="s">
        <v>40</v>
      </c>
      <c r="H1405" s="266">
        <v>0.13519999999999999</v>
      </c>
      <c r="I1405" s="265">
        <v>19.440000000000001</v>
      </c>
      <c r="J1405" s="265">
        <v>2.62</v>
      </c>
    </row>
    <row r="1406" spans="1:10" ht="25.5" customHeight="1" x14ac:dyDescent="0.25">
      <c r="A1406" s="229" t="s">
        <v>83</v>
      </c>
      <c r="B1406" s="264" t="s">
        <v>137</v>
      </c>
      <c r="C1406" s="229" t="s">
        <v>0</v>
      </c>
      <c r="D1406" s="229" t="s">
        <v>138</v>
      </c>
      <c r="E1406" s="494" t="s">
        <v>88</v>
      </c>
      <c r="F1406" s="494"/>
      <c r="G1406" s="263" t="s">
        <v>40</v>
      </c>
      <c r="H1406" s="266">
        <v>0.13519999999999999</v>
      </c>
      <c r="I1406" s="265">
        <v>23.63</v>
      </c>
      <c r="J1406" s="265">
        <v>3.19</v>
      </c>
    </row>
    <row r="1407" spans="1:10" ht="25.5" customHeight="1" x14ac:dyDescent="0.25">
      <c r="A1407" s="232" t="s">
        <v>94</v>
      </c>
      <c r="B1407" s="268" t="s">
        <v>1518</v>
      </c>
      <c r="C1407" s="232" t="s">
        <v>0</v>
      </c>
      <c r="D1407" s="232" t="s">
        <v>1519</v>
      </c>
      <c r="E1407" s="493" t="s">
        <v>37</v>
      </c>
      <c r="F1407" s="493"/>
      <c r="G1407" s="267" t="s">
        <v>14</v>
      </c>
      <c r="H1407" s="270">
        <v>1</v>
      </c>
      <c r="I1407" s="269">
        <v>1.27</v>
      </c>
      <c r="J1407" s="269">
        <v>1.27</v>
      </c>
    </row>
    <row r="1408" spans="1:10" ht="25.5" x14ac:dyDescent="0.25">
      <c r="A1408" s="232" t="s">
        <v>94</v>
      </c>
      <c r="B1408" s="268" t="s">
        <v>1401</v>
      </c>
      <c r="C1408" s="232" t="s">
        <v>0</v>
      </c>
      <c r="D1408" s="232" t="s">
        <v>1402</v>
      </c>
      <c r="E1408" s="493" t="s">
        <v>37</v>
      </c>
      <c r="F1408" s="493"/>
      <c r="G1408" s="267" t="s">
        <v>14</v>
      </c>
      <c r="H1408" s="270">
        <v>1</v>
      </c>
      <c r="I1408" s="269">
        <v>13.95</v>
      </c>
      <c r="J1408" s="269">
        <v>13.95</v>
      </c>
    </row>
    <row r="1409" spans="1:10" ht="25.5" x14ac:dyDescent="0.25">
      <c r="A1409" s="228"/>
      <c r="B1409" s="228"/>
      <c r="C1409" s="228"/>
      <c r="D1409" s="228"/>
      <c r="E1409" s="228" t="s">
        <v>89</v>
      </c>
      <c r="F1409" s="273">
        <v>2.3616891923490622</v>
      </c>
      <c r="G1409" s="228" t="s">
        <v>90</v>
      </c>
      <c r="H1409" s="273">
        <v>2.69</v>
      </c>
      <c r="I1409" s="228" t="s">
        <v>91</v>
      </c>
      <c r="J1409" s="273">
        <v>5.05</v>
      </c>
    </row>
    <row r="1410" spans="1:10" ht="26.25" thickBot="1" x14ac:dyDescent="0.3">
      <c r="A1410" s="228"/>
      <c r="B1410" s="228"/>
      <c r="C1410" s="228"/>
      <c r="D1410" s="228"/>
      <c r="E1410" s="228" t="s">
        <v>92</v>
      </c>
      <c r="F1410" s="273">
        <v>4.72</v>
      </c>
      <c r="G1410" s="228"/>
      <c r="H1410" s="492" t="s">
        <v>93</v>
      </c>
      <c r="I1410" s="492"/>
      <c r="J1410" s="273">
        <v>25.75</v>
      </c>
    </row>
    <row r="1411" spans="1:10" ht="15.75" thickTop="1" x14ac:dyDescent="0.25">
      <c r="A1411" s="262"/>
      <c r="B1411" s="262"/>
      <c r="C1411" s="262"/>
      <c r="D1411" s="262"/>
      <c r="E1411" s="262"/>
      <c r="F1411" s="262"/>
      <c r="G1411" s="262"/>
      <c r="H1411" s="262"/>
      <c r="I1411" s="262"/>
      <c r="J1411" s="262"/>
    </row>
    <row r="1412" spans="1:10" ht="38.25" customHeight="1" x14ac:dyDescent="0.25">
      <c r="A1412" s="230" t="s">
        <v>636</v>
      </c>
      <c r="B1412" s="80" t="s">
        <v>4</v>
      </c>
      <c r="C1412" s="230" t="s">
        <v>5</v>
      </c>
      <c r="D1412" s="230" t="s">
        <v>6</v>
      </c>
      <c r="E1412" s="490" t="s">
        <v>28</v>
      </c>
      <c r="F1412" s="490"/>
      <c r="G1412" s="257" t="s">
        <v>7</v>
      </c>
      <c r="H1412" s="80" t="s">
        <v>8</v>
      </c>
      <c r="I1412" s="80" t="s">
        <v>9</v>
      </c>
      <c r="J1412" s="80" t="s">
        <v>11</v>
      </c>
    </row>
    <row r="1413" spans="1:10" ht="25.5" customHeight="1" x14ac:dyDescent="0.25">
      <c r="A1413" s="231" t="s">
        <v>82</v>
      </c>
      <c r="B1413" s="259" t="s">
        <v>961</v>
      </c>
      <c r="C1413" s="231" t="s">
        <v>0</v>
      </c>
      <c r="D1413" s="231" t="s">
        <v>962</v>
      </c>
      <c r="E1413" s="491" t="s">
        <v>128</v>
      </c>
      <c r="F1413" s="491"/>
      <c r="G1413" s="258" t="s">
        <v>14</v>
      </c>
      <c r="H1413" s="261">
        <v>1</v>
      </c>
      <c r="I1413" s="260">
        <v>66.37</v>
      </c>
      <c r="J1413" s="260">
        <v>66.37</v>
      </c>
    </row>
    <row r="1414" spans="1:10" ht="25.5" customHeight="1" x14ac:dyDescent="0.25">
      <c r="A1414" s="229" t="s">
        <v>83</v>
      </c>
      <c r="B1414" s="264" t="s">
        <v>293</v>
      </c>
      <c r="C1414" s="229" t="s">
        <v>0</v>
      </c>
      <c r="D1414" s="229" t="s">
        <v>294</v>
      </c>
      <c r="E1414" s="494" t="s">
        <v>88</v>
      </c>
      <c r="F1414" s="494"/>
      <c r="G1414" s="263" t="s">
        <v>40</v>
      </c>
      <c r="H1414" s="266">
        <v>0.40570000000000001</v>
      </c>
      <c r="I1414" s="265">
        <v>19.440000000000001</v>
      </c>
      <c r="J1414" s="265">
        <v>7.88</v>
      </c>
    </row>
    <row r="1415" spans="1:10" ht="25.5" customHeight="1" x14ac:dyDescent="0.25">
      <c r="A1415" s="229" t="s">
        <v>83</v>
      </c>
      <c r="B1415" s="264" t="s">
        <v>137</v>
      </c>
      <c r="C1415" s="229" t="s">
        <v>0</v>
      </c>
      <c r="D1415" s="229" t="s">
        <v>138</v>
      </c>
      <c r="E1415" s="494" t="s">
        <v>88</v>
      </c>
      <c r="F1415" s="494"/>
      <c r="G1415" s="263" t="s">
        <v>40</v>
      </c>
      <c r="H1415" s="266">
        <v>0.40570000000000001</v>
      </c>
      <c r="I1415" s="265">
        <v>23.63</v>
      </c>
      <c r="J1415" s="265">
        <v>9.58</v>
      </c>
    </row>
    <row r="1416" spans="1:10" ht="25.5" customHeight="1" x14ac:dyDescent="0.25">
      <c r="A1416" s="232" t="s">
        <v>94</v>
      </c>
      <c r="B1416" s="268" t="s">
        <v>1518</v>
      </c>
      <c r="C1416" s="232" t="s">
        <v>0</v>
      </c>
      <c r="D1416" s="232" t="s">
        <v>1519</v>
      </c>
      <c r="E1416" s="493" t="s">
        <v>37</v>
      </c>
      <c r="F1416" s="493"/>
      <c r="G1416" s="267" t="s">
        <v>14</v>
      </c>
      <c r="H1416" s="270">
        <v>3</v>
      </c>
      <c r="I1416" s="269">
        <v>1.27</v>
      </c>
      <c r="J1416" s="269">
        <v>3.81</v>
      </c>
    </row>
    <row r="1417" spans="1:10" ht="25.5" x14ac:dyDescent="0.25">
      <c r="A1417" s="232" t="s">
        <v>94</v>
      </c>
      <c r="B1417" s="268" t="s">
        <v>1388</v>
      </c>
      <c r="C1417" s="232" t="s">
        <v>0</v>
      </c>
      <c r="D1417" s="232" t="s">
        <v>1389</v>
      </c>
      <c r="E1417" s="493" t="s">
        <v>37</v>
      </c>
      <c r="F1417" s="493"/>
      <c r="G1417" s="267" t="s">
        <v>14</v>
      </c>
      <c r="H1417" s="270">
        <v>1</v>
      </c>
      <c r="I1417" s="269">
        <v>45.1</v>
      </c>
      <c r="J1417" s="269">
        <v>45.1</v>
      </c>
    </row>
    <row r="1418" spans="1:10" ht="25.5" x14ac:dyDescent="0.25">
      <c r="A1418" s="228"/>
      <c r="B1418" s="228"/>
      <c r="C1418" s="228"/>
      <c r="D1418" s="228"/>
      <c r="E1418" s="228" t="s">
        <v>89</v>
      </c>
      <c r="F1418" s="273">
        <v>7.1084506383575734</v>
      </c>
      <c r="G1418" s="228" t="s">
        <v>90</v>
      </c>
      <c r="H1418" s="273">
        <v>8.09</v>
      </c>
      <c r="I1418" s="228" t="s">
        <v>91</v>
      </c>
      <c r="J1418" s="273">
        <v>15.2</v>
      </c>
    </row>
    <row r="1419" spans="1:10" ht="26.25" thickBot="1" x14ac:dyDescent="0.3">
      <c r="A1419" s="228"/>
      <c r="B1419" s="228"/>
      <c r="C1419" s="228"/>
      <c r="D1419" s="228"/>
      <c r="E1419" s="228" t="s">
        <v>92</v>
      </c>
      <c r="F1419" s="273">
        <v>14.91</v>
      </c>
      <c r="G1419" s="228"/>
      <c r="H1419" s="492" t="s">
        <v>93</v>
      </c>
      <c r="I1419" s="492"/>
      <c r="J1419" s="273">
        <v>81.28</v>
      </c>
    </row>
    <row r="1420" spans="1:10" ht="15.75" thickTop="1" x14ac:dyDescent="0.25">
      <c r="A1420" s="262"/>
      <c r="B1420" s="262"/>
      <c r="C1420" s="262"/>
      <c r="D1420" s="262"/>
      <c r="E1420" s="262"/>
      <c r="F1420" s="262"/>
      <c r="G1420" s="262"/>
      <c r="H1420" s="262"/>
      <c r="I1420" s="262"/>
      <c r="J1420" s="262"/>
    </row>
    <row r="1421" spans="1:10" ht="38.25" customHeight="1" x14ac:dyDescent="0.25">
      <c r="A1421" s="230" t="s">
        <v>963</v>
      </c>
      <c r="B1421" s="80" t="s">
        <v>4</v>
      </c>
      <c r="C1421" s="230" t="s">
        <v>5</v>
      </c>
      <c r="D1421" s="230" t="s">
        <v>6</v>
      </c>
      <c r="E1421" s="490" t="s">
        <v>28</v>
      </c>
      <c r="F1421" s="490"/>
      <c r="G1421" s="257" t="s">
        <v>7</v>
      </c>
      <c r="H1421" s="80" t="s">
        <v>8</v>
      </c>
      <c r="I1421" s="80" t="s">
        <v>9</v>
      </c>
      <c r="J1421" s="80" t="s">
        <v>11</v>
      </c>
    </row>
    <row r="1422" spans="1:10" ht="25.5" customHeight="1" x14ac:dyDescent="0.25">
      <c r="A1422" s="231" t="s">
        <v>82</v>
      </c>
      <c r="B1422" s="259" t="s">
        <v>622</v>
      </c>
      <c r="C1422" s="231" t="s">
        <v>0</v>
      </c>
      <c r="D1422" s="231" t="s">
        <v>623</v>
      </c>
      <c r="E1422" s="491" t="s">
        <v>128</v>
      </c>
      <c r="F1422" s="491"/>
      <c r="G1422" s="258" t="s">
        <v>14</v>
      </c>
      <c r="H1422" s="261">
        <v>1</v>
      </c>
      <c r="I1422" s="260">
        <v>118.64</v>
      </c>
      <c r="J1422" s="260">
        <v>118.64</v>
      </c>
    </row>
    <row r="1423" spans="1:10" ht="25.5" customHeight="1" x14ac:dyDescent="0.25">
      <c r="A1423" s="229" t="s">
        <v>83</v>
      </c>
      <c r="B1423" s="264" t="s">
        <v>293</v>
      </c>
      <c r="C1423" s="229" t="s">
        <v>0</v>
      </c>
      <c r="D1423" s="229" t="s">
        <v>294</v>
      </c>
      <c r="E1423" s="494" t="s">
        <v>88</v>
      </c>
      <c r="F1423" s="494"/>
      <c r="G1423" s="263" t="s">
        <v>40</v>
      </c>
      <c r="H1423" s="266">
        <v>0.78300000000000003</v>
      </c>
      <c r="I1423" s="265">
        <v>19.440000000000001</v>
      </c>
      <c r="J1423" s="265">
        <v>15.22</v>
      </c>
    </row>
    <row r="1424" spans="1:10" ht="25.5" customHeight="1" x14ac:dyDescent="0.25">
      <c r="A1424" s="229" t="s">
        <v>83</v>
      </c>
      <c r="B1424" s="264" t="s">
        <v>137</v>
      </c>
      <c r="C1424" s="229" t="s">
        <v>0</v>
      </c>
      <c r="D1424" s="229" t="s">
        <v>138</v>
      </c>
      <c r="E1424" s="494" t="s">
        <v>88</v>
      </c>
      <c r="F1424" s="494"/>
      <c r="G1424" s="263" t="s">
        <v>40</v>
      </c>
      <c r="H1424" s="266">
        <v>0.78300000000000003</v>
      </c>
      <c r="I1424" s="265">
        <v>23.63</v>
      </c>
      <c r="J1424" s="265">
        <v>18.5</v>
      </c>
    </row>
    <row r="1425" spans="1:10" ht="25.5" customHeight="1" x14ac:dyDescent="0.25">
      <c r="A1425" s="232" t="s">
        <v>94</v>
      </c>
      <c r="B1425" s="268" t="s">
        <v>714</v>
      </c>
      <c r="C1425" s="232" t="s">
        <v>0</v>
      </c>
      <c r="D1425" s="232" t="s">
        <v>715</v>
      </c>
      <c r="E1425" s="493" t="s">
        <v>37</v>
      </c>
      <c r="F1425" s="493"/>
      <c r="G1425" s="267" t="s">
        <v>14</v>
      </c>
      <c r="H1425" s="270">
        <v>3</v>
      </c>
      <c r="I1425" s="269">
        <v>2.08</v>
      </c>
      <c r="J1425" s="269">
        <v>6.24</v>
      </c>
    </row>
    <row r="1426" spans="1:10" ht="38.25" customHeight="1" x14ac:dyDescent="0.25">
      <c r="A1426" s="232" t="s">
        <v>94</v>
      </c>
      <c r="B1426" s="268" t="s">
        <v>692</v>
      </c>
      <c r="C1426" s="232" t="s">
        <v>0</v>
      </c>
      <c r="D1426" s="232" t="s">
        <v>693</v>
      </c>
      <c r="E1426" s="493" t="s">
        <v>37</v>
      </c>
      <c r="F1426" s="493"/>
      <c r="G1426" s="267" t="s">
        <v>14</v>
      </c>
      <c r="H1426" s="270">
        <v>1</v>
      </c>
      <c r="I1426" s="269">
        <v>78.680000000000007</v>
      </c>
      <c r="J1426" s="269">
        <v>78.680000000000007</v>
      </c>
    </row>
    <row r="1427" spans="1:10" ht="38.25" customHeight="1" x14ac:dyDescent="0.25">
      <c r="A1427" s="228"/>
      <c r="B1427" s="228"/>
      <c r="C1427" s="228"/>
      <c r="D1427" s="228"/>
      <c r="E1427" s="228" t="s">
        <v>89</v>
      </c>
      <c r="F1427" s="273">
        <v>13.711827152410793</v>
      </c>
      <c r="G1427" s="228" t="s">
        <v>90</v>
      </c>
      <c r="H1427" s="273">
        <v>15.61</v>
      </c>
      <c r="I1427" s="228" t="s">
        <v>91</v>
      </c>
      <c r="J1427" s="273">
        <v>29.32</v>
      </c>
    </row>
    <row r="1428" spans="1:10" ht="25.5" customHeight="1" thickBot="1" x14ac:dyDescent="0.3">
      <c r="A1428" s="228"/>
      <c r="B1428" s="228"/>
      <c r="C1428" s="228"/>
      <c r="D1428" s="228"/>
      <c r="E1428" s="228" t="s">
        <v>92</v>
      </c>
      <c r="F1428" s="273">
        <v>26.65</v>
      </c>
      <c r="G1428" s="228"/>
      <c r="H1428" s="492" t="s">
        <v>93</v>
      </c>
      <c r="I1428" s="492"/>
      <c r="J1428" s="273">
        <v>145.29</v>
      </c>
    </row>
    <row r="1429" spans="1:10" ht="25.5" customHeight="1" thickTop="1" x14ac:dyDescent="0.25">
      <c r="A1429" s="262"/>
      <c r="B1429" s="262"/>
      <c r="C1429" s="262"/>
      <c r="D1429" s="262"/>
      <c r="E1429" s="262"/>
      <c r="F1429" s="262"/>
      <c r="G1429" s="262"/>
      <c r="H1429" s="262"/>
      <c r="I1429" s="262"/>
      <c r="J1429" s="262"/>
    </row>
    <row r="1430" spans="1:10" x14ac:dyDescent="0.25">
      <c r="A1430" s="230" t="s">
        <v>964</v>
      </c>
      <c r="B1430" s="80" t="s">
        <v>4</v>
      </c>
      <c r="C1430" s="230" t="s">
        <v>5</v>
      </c>
      <c r="D1430" s="230" t="s">
        <v>6</v>
      </c>
      <c r="E1430" s="490" t="s">
        <v>28</v>
      </c>
      <c r="F1430" s="490"/>
      <c r="G1430" s="257" t="s">
        <v>7</v>
      </c>
      <c r="H1430" s="80" t="s">
        <v>8</v>
      </c>
      <c r="I1430" s="80" t="s">
        <v>9</v>
      </c>
      <c r="J1430" s="80" t="s">
        <v>11</v>
      </c>
    </row>
    <row r="1431" spans="1:10" ht="38.25" x14ac:dyDescent="0.25">
      <c r="A1431" s="231" t="s">
        <v>82</v>
      </c>
      <c r="B1431" s="259" t="s">
        <v>965</v>
      </c>
      <c r="C1431" s="231" t="s">
        <v>105</v>
      </c>
      <c r="D1431" s="231" t="s">
        <v>966</v>
      </c>
      <c r="E1431" s="491" t="s">
        <v>88</v>
      </c>
      <c r="F1431" s="491"/>
      <c r="G1431" s="258" t="s">
        <v>14</v>
      </c>
      <c r="H1431" s="261">
        <v>1</v>
      </c>
      <c r="I1431" s="260">
        <v>449.39</v>
      </c>
      <c r="J1431" s="260">
        <v>449.39</v>
      </c>
    </row>
    <row r="1432" spans="1:10" ht="25.5" customHeight="1" x14ac:dyDescent="0.25">
      <c r="A1432" s="229" t="s">
        <v>83</v>
      </c>
      <c r="B1432" s="264" t="s">
        <v>293</v>
      </c>
      <c r="C1432" s="229" t="s">
        <v>0</v>
      </c>
      <c r="D1432" s="229" t="s">
        <v>294</v>
      </c>
      <c r="E1432" s="494" t="s">
        <v>88</v>
      </c>
      <c r="F1432" s="494"/>
      <c r="G1432" s="263" t="s">
        <v>40</v>
      </c>
      <c r="H1432" s="266">
        <v>1.3231999999999999</v>
      </c>
      <c r="I1432" s="265">
        <v>19.440000000000001</v>
      </c>
      <c r="J1432" s="265">
        <v>25.72</v>
      </c>
    </row>
    <row r="1433" spans="1:10" ht="25.5" customHeight="1" x14ac:dyDescent="0.25">
      <c r="A1433" s="229" t="s">
        <v>83</v>
      </c>
      <c r="B1433" s="264" t="s">
        <v>137</v>
      </c>
      <c r="C1433" s="229" t="s">
        <v>0</v>
      </c>
      <c r="D1433" s="229" t="s">
        <v>138</v>
      </c>
      <c r="E1433" s="494" t="s">
        <v>88</v>
      </c>
      <c r="F1433" s="494"/>
      <c r="G1433" s="263" t="s">
        <v>40</v>
      </c>
      <c r="H1433" s="266">
        <v>1.3231999999999999</v>
      </c>
      <c r="I1433" s="265">
        <v>23.63</v>
      </c>
      <c r="J1433" s="265">
        <v>31.26</v>
      </c>
    </row>
    <row r="1434" spans="1:10" ht="25.5" customHeight="1" x14ac:dyDescent="0.25">
      <c r="A1434" s="232" t="s">
        <v>94</v>
      </c>
      <c r="B1434" s="268" t="s">
        <v>1292</v>
      </c>
      <c r="C1434" s="232" t="s">
        <v>0</v>
      </c>
      <c r="D1434" s="232" t="s">
        <v>966</v>
      </c>
      <c r="E1434" s="493" t="s">
        <v>37</v>
      </c>
      <c r="F1434" s="493"/>
      <c r="G1434" s="267" t="s">
        <v>14</v>
      </c>
      <c r="H1434" s="270">
        <v>1</v>
      </c>
      <c r="I1434" s="269">
        <v>366.01</v>
      </c>
      <c r="J1434" s="269">
        <v>366.01</v>
      </c>
    </row>
    <row r="1435" spans="1:10" ht="25.5" customHeight="1" x14ac:dyDescent="0.25">
      <c r="A1435" s="232" t="s">
        <v>94</v>
      </c>
      <c r="B1435" s="268" t="s">
        <v>1364</v>
      </c>
      <c r="C1435" s="232" t="s">
        <v>0</v>
      </c>
      <c r="D1435" s="232" t="s">
        <v>1365</v>
      </c>
      <c r="E1435" s="493" t="s">
        <v>37</v>
      </c>
      <c r="F1435" s="493"/>
      <c r="G1435" s="267" t="s">
        <v>14</v>
      </c>
      <c r="H1435" s="270">
        <v>3</v>
      </c>
      <c r="I1435" s="269">
        <v>8.8000000000000007</v>
      </c>
      <c r="J1435" s="269">
        <v>26.4</v>
      </c>
    </row>
    <row r="1436" spans="1:10" ht="38.25" customHeight="1" x14ac:dyDescent="0.25">
      <c r="A1436" s="228"/>
      <c r="B1436" s="228"/>
      <c r="C1436" s="228"/>
      <c r="D1436" s="228"/>
      <c r="E1436" s="228" t="s">
        <v>89</v>
      </c>
      <c r="F1436" s="273">
        <v>23.18196698311743</v>
      </c>
      <c r="G1436" s="228" t="s">
        <v>90</v>
      </c>
      <c r="H1436" s="273">
        <v>26.39</v>
      </c>
      <c r="I1436" s="228" t="s">
        <v>91</v>
      </c>
      <c r="J1436" s="273">
        <v>49.57</v>
      </c>
    </row>
    <row r="1437" spans="1:10" ht="25.5" customHeight="1" thickBot="1" x14ac:dyDescent="0.3">
      <c r="A1437" s="228"/>
      <c r="B1437" s="228"/>
      <c r="C1437" s="228"/>
      <c r="D1437" s="228"/>
      <c r="E1437" s="228" t="s">
        <v>92</v>
      </c>
      <c r="F1437" s="273">
        <v>100.97</v>
      </c>
      <c r="G1437" s="228"/>
      <c r="H1437" s="492" t="s">
        <v>93</v>
      </c>
      <c r="I1437" s="492"/>
      <c r="J1437" s="273">
        <v>550.36</v>
      </c>
    </row>
    <row r="1438" spans="1:10" ht="38.25" customHeight="1" thickTop="1" x14ac:dyDescent="0.25">
      <c r="A1438" s="262"/>
      <c r="B1438" s="262"/>
      <c r="C1438" s="262"/>
      <c r="D1438" s="262"/>
      <c r="E1438" s="262"/>
      <c r="F1438" s="262"/>
      <c r="G1438" s="262"/>
      <c r="H1438" s="262"/>
      <c r="I1438" s="262"/>
      <c r="J1438" s="262"/>
    </row>
    <row r="1439" spans="1:10" ht="38.25" customHeight="1" x14ac:dyDescent="0.25">
      <c r="A1439" s="230" t="s">
        <v>967</v>
      </c>
      <c r="B1439" s="80" t="s">
        <v>4</v>
      </c>
      <c r="C1439" s="230" t="s">
        <v>5</v>
      </c>
      <c r="D1439" s="230" t="s">
        <v>6</v>
      </c>
      <c r="E1439" s="490" t="s">
        <v>28</v>
      </c>
      <c r="F1439" s="490"/>
      <c r="G1439" s="257" t="s">
        <v>7</v>
      </c>
      <c r="H1439" s="80" t="s">
        <v>8</v>
      </c>
      <c r="I1439" s="80" t="s">
        <v>9</v>
      </c>
      <c r="J1439" s="80" t="s">
        <v>11</v>
      </c>
    </row>
    <row r="1440" spans="1:10" ht="38.25" x14ac:dyDescent="0.25">
      <c r="A1440" s="231" t="s">
        <v>82</v>
      </c>
      <c r="B1440" s="259" t="s">
        <v>968</v>
      </c>
      <c r="C1440" s="231" t="s">
        <v>105</v>
      </c>
      <c r="D1440" s="231" t="s">
        <v>969</v>
      </c>
      <c r="E1440" s="491" t="s">
        <v>88</v>
      </c>
      <c r="F1440" s="491"/>
      <c r="G1440" s="258" t="s">
        <v>14</v>
      </c>
      <c r="H1440" s="261">
        <v>1</v>
      </c>
      <c r="I1440" s="260">
        <v>195.84</v>
      </c>
      <c r="J1440" s="260">
        <v>195.84</v>
      </c>
    </row>
    <row r="1441" spans="1:10" ht="25.5" customHeight="1" x14ac:dyDescent="0.25">
      <c r="A1441" s="229" t="s">
        <v>83</v>
      </c>
      <c r="B1441" s="264" t="s">
        <v>293</v>
      </c>
      <c r="C1441" s="229" t="s">
        <v>0</v>
      </c>
      <c r="D1441" s="229" t="s">
        <v>294</v>
      </c>
      <c r="E1441" s="494" t="s">
        <v>88</v>
      </c>
      <c r="F1441" s="494"/>
      <c r="G1441" s="263" t="s">
        <v>40</v>
      </c>
      <c r="H1441" s="266">
        <v>1.3231999999999999</v>
      </c>
      <c r="I1441" s="265">
        <v>19.440000000000001</v>
      </c>
      <c r="J1441" s="265">
        <v>25.72</v>
      </c>
    </row>
    <row r="1442" spans="1:10" ht="25.5" customHeight="1" x14ac:dyDescent="0.25">
      <c r="A1442" s="229" t="s">
        <v>83</v>
      </c>
      <c r="B1442" s="264" t="s">
        <v>137</v>
      </c>
      <c r="C1442" s="229" t="s">
        <v>0</v>
      </c>
      <c r="D1442" s="229" t="s">
        <v>138</v>
      </c>
      <c r="E1442" s="494" t="s">
        <v>88</v>
      </c>
      <c r="F1442" s="494"/>
      <c r="G1442" s="263" t="s">
        <v>40</v>
      </c>
      <c r="H1442" s="266">
        <v>1.3231999999999999</v>
      </c>
      <c r="I1442" s="265">
        <v>23.63</v>
      </c>
      <c r="J1442" s="265">
        <v>31.26</v>
      </c>
    </row>
    <row r="1443" spans="1:10" ht="25.5" customHeight="1" x14ac:dyDescent="0.25">
      <c r="A1443" s="232" t="s">
        <v>94</v>
      </c>
      <c r="B1443" s="268" t="s">
        <v>1277</v>
      </c>
      <c r="C1443" s="232" t="s">
        <v>0</v>
      </c>
      <c r="D1443" s="232" t="s">
        <v>969</v>
      </c>
      <c r="E1443" s="493" t="s">
        <v>37</v>
      </c>
      <c r="F1443" s="493"/>
      <c r="G1443" s="267" t="s">
        <v>14</v>
      </c>
      <c r="H1443" s="270">
        <v>1</v>
      </c>
      <c r="I1443" s="269">
        <v>112.46</v>
      </c>
      <c r="J1443" s="269">
        <v>112.46</v>
      </c>
    </row>
    <row r="1444" spans="1:10" ht="25.5" customHeight="1" x14ac:dyDescent="0.25">
      <c r="A1444" s="232" t="s">
        <v>94</v>
      </c>
      <c r="B1444" s="268" t="s">
        <v>1364</v>
      </c>
      <c r="C1444" s="232" t="s">
        <v>0</v>
      </c>
      <c r="D1444" s="232" t="s">
        <v>1365</v>
      </c>
      <c r="E1444" s="493" t="s">
        <v>37</v>
      </c>
      <c r="F1444" s="493"/>
      <c r="G1444" s="267" t="s">
        <v>14</v>
      </c>
      <c r="H1444" s="270">
        <v>3</v>
      </c>
      <c r="I1444" s="269">
        <v>8.8000000000000007</v>
      </c>
      <c r="J1444" s="269">
        <v>26.4</v>
      </c>
    </row>
    <row r="1445" spans="1:10" ht="25.5" customHeight="1" x14ac:dyDescent="0.25">
      <c r="A1445" s="228"/>
      <c r="B1445" s="228"/>
      <c r="C1445" s="228"/>
      <c r="D1445" s="228"/>
      <c r="E1445" s="228" t="s">
        <v>89</v>
      </c>
      <c r="F1445" s="273">
        <v>23.18196698311743</v>
      </c>
      <c r="G1445" s="228" t="s">
        <v>90</v>
      </c>
      <c r="H1445" s="273">
        <v>26.39</v>
      </c>
      <c r="I1445" s="228" t="s">
        <v>91</v>
      </c>
      <c r="J1445" s="273">
        <v>49.57</v>
      </c>
    </row>
    <row r="1446" spans="1:10" ht="25.5" customHeight="1" thickBot="1" x14ac:dyDescent="0.3">
      <c r="A1446" s="228"/>
      <c r="B1446" s="228"/>
      <c r="C1446" s="228"/>
      <c r="D1446" s="228"/>
      <c r="E1446" s="228" t="s">
        <v>92</v>
      </c>
      <c r="F1446" s="273">
        <v>44</v>
      </c>
      <c r="G1446" s="228"/>
      <c r="H1446" s="492" t="s">
        <v>93</v>
      </c>
      <c r="I1446" s="492"/>
      <c r="J1446" s="273">
        <v>239.84</v>
      </c>
    </row>
    <row r="1447" spans="1:10" ht="25.5" customHeight="1" thickTop="1" x14ac:dyDescent="0.25">
      <c r="A1447" s="262"/>
      <c r="B1447" s="262"/>
      <c r="C1447" s="262"/>
      <c r="D1447" s="262"/>
      <c r="E1447" s="262"/>
      <c r="F1447" s="262"/>
      <c r="G1447" s="262"/>
      <c r="H1447" s="262"/>
      <c r="I1447" s="262"/>
      <c r="J1447" s="262"/>
    </row>
    <row r="1448" spans="1:10" ht="25.5" customHeight="1" x14ac:dyDescent="0.25">
      <c r="A1448" s="230" t="s">
        <v>970</v>
      </c>
      <c r="B1448" s="80" t="s">
        <v>4</v>
      </c>
      <c r="C1448" s="230" t="s">
        <v>5</v>
      </c>
      <c r="D1448" s="230" t="s">
        <v>6</v>
      </c>
      <c r="E1448" s="490" t="s">
        <v>28</v>
      </c>
      <c r="F1448" s="490"/>
      <c r="G1448" s="257" t="s">
        <v>7</v>
      </c>
      <c r="H1448" s="80" t="s">
        <v>8</v>
      </c>
      <c r="I1448" s="80" t="s">
        <v>9</v>
      </c>
      <c r="J1448" s="80" t="s">
        <v>11</v>
      </c>
    </row>
    <row r="1449" spans="1:10" ht="25.5" customHeight="1" x14ac:dyDescent="0.25">
      <c r="A1449" s="231" t="s">
        <v>82</v>
      </c>
      <c r="B1449" s="259" t="s">
        <v>1746</v>
      </c>
      <c r="C1449" s="231" t="s">
        <v>0</v>
      </c>
      <c r="D1449" s="231" t="s">
        <v>1747</v>
      </c>
      <c r="E1449" s="491" t="s">
        <v>128</v>
      </c>
      <c r="F1449" s="491"/>
      <c r="G1449" s="258" t="s">
        <v>14</v>
      </c>
      <c r="H1449" s="261">
        <v>1</v>
      </c>
      <c r="I1449" s="260">
        <v>111.45</v>
      </c>
      <c r="J1449" s="260">
        <v>111.45</v>
      </c>
    </row>
    <row r="1450" spans="1:10" ht="38.25" customHeight="1" x14ac:dyDescent="0.25">
      <c r="A1450" s="229" t="s">
        <v>83</v>
      </c>
      <c r="B1450" s="264" t="s">
        <v>293</v>
      </c>
      <c r="C1450" s="229" t="s">
        <v>0</v>
      </c>
      <c r="D1450" s="229" t="s">
        <v>294</v>
      </c>
      <c r="E1450" s="494" t="s">
        <v>88</v>
      </c>
      <c r="F1450" s="494"/>
      <c r="G1450" s="263" t="s">
        <v>40</v>
      </c>
      <c r="H1450" s="266">
        <v>0.38819999999999999</v>
      </c>
      <c r="I1450" s="265">
        <v>19.440000000000001</v>
      </c>
      <c r="J1450" s="265">
        <v>7.54</v>
      </c>
    </row>
    <row r="1451" spans="1:10" ht="25.5" customHeight="1" x14ac:dyDescent="0.25">
      <c r="A1451" s="229" t="s">
        <v>83</v>
      </c>
      <c r="B1451" s="264" t="s">
        <v>137</v>
      </c>
      <c r="C1451" s="229" t="s">
        <v>0</v>
      </c>
      <c r="D1451" s="229" t="s">
        <v>138</v>
      </c>
      <c r="E1451" s="494" t="s">
        <v>88</v>
      </c>
      <c r="F1451" s="494"/>
      <c r="G1451" s="263" t="s">
        <v>40</v>
      </c>
      <c r="H1451" s="266">
        <v>0.38819999999999999</v>
      </c>
      <c r="I1451" s="265">
        <v>23.63</v>
      </c>
      <c r="J1451" s="265">
        <v>9.17</v>
      </c>
    </row>
    <row r="1452" spans="1:10" ht="38.25" customHeight="1" x14ac:dyDescent="0.25">
      <c r="A1452" s="232" t="s">
        <v>94</v>
      </c>
      <c r="B1452" s="268" t="s">
        <v>1925</v>
      </c>
      <c r="C1452" s="232" t="s">
        <v>0</v>
      </c>
      <c r="D1452" s="232" t="s">
        <v>1926</v>
      </c>
      <c r="E1452" s="493" t="s">
        <v>37</v>
      </c>
      <c r="F1452" s="493"/>
      <c r="G1452" s="267" t="s">
        <v>14</v>
      </c>
      <c r="H1452" s="270">
        <v>1</v>
      </c>
      <c r="I1452" s="269">
        <v>94.74</v>
      </c>
      <c r="J1452" s="269">
        <v>94.74</v>
      </c>
    </row>
    <row r="1453" spans="1:10" ht="25.5" x14ac:dyDescent="0.25">
      <c r="A1453" s="228"/>
      <c r="B1453" s="228"/>
      <c r="C1453" s="228"/>
      <c r="D1453" s="228"/>
      <c r="E1453" s="228" t="s">
        <v>89</v>
      </c>
      <c r="F1453" s="273">
        <v>6.7951176167983913</v>
      </c>
      <c r="G1453" s="228" t="s">
        <v>90</v>
      </c>
      <c r="H1453" s="273">
        <v>7.73</v>
      </c>
      <c r="I1453" s="228" t="s">
        <v>91</v>
      </c>
      <c r="J1453" s="273">
        <v>14.53</v>
      </c>
    </row>
    <row r="1454" spans="1:10" ht="26.25" thickBot="1" x14ac:dyDescent="0.3">
      <c r="A1454" s="228"/>
      <c r="B1454" s="228"/>
      <c r="C1454" s="228"/>
      <c r="D1454" s="228"/>
      <c r="E1454" s="228" t="s">
        <v>92</v>
      </c>
      <c r="F1454" s="273">
        <v>25.04</v>
      </c>
      <c r="G1454" s="228"/>
      <c r="H1454" s="492" t="s">
        <v>93</v>
      </c>
      <c r="I1454" s="492"/>
      <c r="J1454" s="273">
        <v>136.49</v>
      </c>
    </row>
    <row r="1455" spans="1:10" ht="15.75" thickTop="1" x14ac:dyDescent="0.25">
      <c r="A1455" s="262"/>
      <c r="B1455" s="262"/>
      <c r="C1455" s="262"/>
      <c r="D1455" s="262"/>
      <c r="E1455" s="262"/>
      <c r="F1455" s="262"/>
      <c r="G1455" s="262"/>
      <c r="H1455" s="262"/>
      <c r="I1455" s="262"/>
      <c r="J1455" s="262"/>
    </row>
    <row r="1456" spans="1:10" ht="25.5" customHeight="1" x14ac:dyDescent="0.25">
      <c r="A1456" s="230" t="s">
        <v>971</v>
      </c>
      <c r="B1456" s="80" t="s">
        <v>4</v>
      </c>
      <c r="C1456" s="230" t="s">
        <v>5</v>
      </c>
      <c r="D1456" s="230" t="s">
        <v>6</v>
      </c>
      <c r="E1456" s="490" t="s">
        <v>28</v>
      </c>
      <c r="F1456" s="490"/>
      <c r="G1456" s="257" t="s">
        <v>7</v>
      </c>
      <c r="H1456" s="80" t="s">
        <v>8</v>
      </c>
      <c r="I1456" s="80" t="s">
        <v>9</v>
      </c>
      <c r="J1456" s="80" t="s">
        <v>11</v>
      </c>
    </row>
    <row r="1457" spans="1:10" ht="38.25" customHeight="1" x14ac:dyDescent="0.25">
      <c r="A1457" s="231" t="s">
        <v>82</v>
      </c>
      <c r="B1457" s="259" t="s">
        <v>972</v>
      </c>
      <c r="C1457" s="231" t="s">
        <v>0</v>
      </c>
      <c r="D1457" s="231" t="s">
        <v>973</v>
      </c>
      <c r="E1457" s="491" t="s">
        <v>291</v>
      </c>
      <c r="F1457" s="491"/>
      <c r="G1457" s="258" t="s">
        <v>14</v>
      </c>
      <c r="H1457" s="261">
        <v>1</v>
      </c>
      <c r="I1457" s="260">
        <v>27.5</v>
      </c>
      <c r="J1457" s="260">
        <v>27.5</v>
      </c>
    </row>
    <row r="1458" spans="1:10" ht="25.5" customHeight="1" x14ac:dyDescent="0.25">
      <c r="A1458" s="229" t="s">
        <v>83</v>
      </c>
      <c r="B1458" s="264" t="s">
        <v>1618</v>
      </c>
      <c r="C1458" s="229" t="s">
        <v>0</v>
      </c>
      <c r="D1458" s="229" t="s">
        <v>1619</v>
      </c>
      <c r="E1458" s="494" t="s">
        <v>152</v>
      </c>
      <c r="F1458" s="494"/>
      <c r="G1458" s="263" t="s">
        <v>1</v>
      </c>
      <c r="H1458" s="266">
        <v>1.41E-2</v>
      </c>
      <c r="I1458" s="265">
        <v>180.03</v>
      </c>
      <c r="J1458" s="265">
        <v>2.5299999999999998</v>
      </c>
    </row>
    <row r="1459" spans="1:10" ht="25.5" customHeight="1" x14ac:dyDescent="0.25">
      <c r="A1459" s="229" t="s">
        <v>83</v>
      </c>
      <c r="B1459" s="264" t="s">
        <v>95</v>
      </c>
      <c r="C1459" s="229" t="s">
        <v>0</v>
      </c>
      <c r="D1459" s="229" t="s">
        <v>96</v>
      </c>
      <c r="E1459" s="494" t="s">
        <v>88</v>
      </c>
      <c r="F1459" s="494"/>
      <c r="G1459" s="263" t="s">
        <v>40</v>
      </c>
      <c r="H1459" s="266">
        <v>0.1384</v>
      </c>
      <c r="I1459" s="265">
        <v>23.27</v>
      </c>
      <c r="J1459" s="265">
        <v>3.22</v>
      </c>
    </row>
    <row r="1460" spans="1:10" ht="25.5" customHeight="1" x14ac:dyDescent="0.25">
      <c r="A1460" s="229" t="s">
        <v>83</v>
      </c>
      <c r="B1460" s="264" t="s">
        <v>86</v>
      </c>
      <c r="C1460" s="229" t="s">
        <v>0</v>
      </c>
      <c r="D1460" s="229" t="s">
        <v>87</v>
      </c>
      <c r="E1460" s="494" t="s">
        <v>88</v>
      </c>
      <c r="F1460" s="494"/>
      <c r="G1460" s="263" t="s">
        <v>40</v>
      </c>
      <c r="H1460" s="266">
        <v>0.10879999999999999</v>
      </c>
      <c r="I1460" s="265">
        <v>18.14</v>
      </c>
      <c r="J1460" s="265">
        <v>1.97</v>
      </c>
    </row>
    <row r="1461" spans="1:10" ht="25.5" customHeight="1" x14ac:dyDescent="0.25">
      <c r="A1461" s="232" t="s">
        <v>94</v>
      </c>
      <c r="B1461" s="268" t="s">
        <v>1393</v>
      </c>
      <c r="C1461" s="232" t="s">
        <v>0</v>
      </c>
      <c r="D1461" s="232" t="s">
        <v>1394</v>
      </c>
      <c r="E1461" s="493" t="s">
        <v>37</v>
      </c>
      <c r="F1461" s="493"/>
      <c r="G1461" s="267" t="s">
        <v>14</v>
      </c>
      <c r="H1461" s="270">
        <v>1</v>
      </c>
      <c r="I1461" s="269">
        <v>19.78</v>
      </c>
      <c r="J1461" s="269">
        <v>19.78</v>
      </c>
    </row>
    <row r="1462" spans="1:10" ht="25.5" customHeight="1" x14ac:dyDescent="0.25">
      <c r="A1462" s="228"/>
      <c r="B1462" s="228"/>
      <c r="C1462" s="228"/>
      <c r="D1462" s="228"/>
      <c r="E1462" s="228" t="s">
        <v>89</v>
      </c>
      <c r="F1462" s="273">
        <v>2.7077584997427864</v>
      </c>
      <c r="G1462" s="228" t="s">
        <v>90</v>
      </c>
      <c r="H1462" s="273">
        <v>3.08</v>
      </c>
      <c r="I1462" s="228" t="s">
        <v>91</v>
      </c>
      <c r="J1462" s="273">
        <v>5.79</v>
      </c>
    </row>
    <row r="1463" spans="1:10" ht="38.25" customHeight="1" thickBot="1" x14ac:dyDescent="0.3">
      <c r="A1463" s="228"/>
      <c r="B1463" s="228"/>
      <c r="C1463" s="228"/>
      <c r="D1463" s="228"/>
      <c r="E1463" s="228" t="s">
        <v>92</v>
      </c>
      <c r="F1463" s="273">
        <v>6.17</v>
      </c>
      <c r="G1463" s="228"/>
      <c r="H1463" s="492" t="s">
        <v>93</v>
      </c>
      <c r="I1463" s="492"/>
      <c r="J1463" s="273">
        <v>33.67</v>
      </c>
    </row>
    <row r="1464" spans="1:10" ht="38.25" customHeight="1" thickTop="1" x14ac:dyDescent="0.25">
      <c r="A1464" s="262"/>
      <c r="B1464" s="262"/>
      <c r="C1464" s="262"/>
      <c r="D1464" s="262"/>
      <c r="E1464" s="262"/>
      <c r="F1464" s="262"/>
      <c r="G1464" s="262"/>
      <c r="H1464" s="262"/>
      <c r="I1464" s="262"/>
      <c r="J1464" s="262"/>
    </row>
    <row r="1465" spans="1:10" ht="25.5" customHeight="1" x14ac:dyDescent="0.25">
      <c r="A1465" s="230" t="s">
        <v>974</v>
      </c>
      <c r="B1465" s="80" t="s">
        <v>4</v>
      </c>
      <c r="C1465" s="230" t="s">
        <v>5</v>
      </c>
      <c r="D1465" s="230" t="s">
        <v>6</v>
      </c>
      <c r="E1465" s="490" t="s">
        <v>28</v>
      </c>
      <c r="F1465" s="490"/>
      <c r="G1465" s="257" t="s">
        <v>7</v>
      </c>
      <c r="H1465" s="80" t="s">
        <v>8</v>
      </c>
      <c r="I1465" s="80" t="s">
        <v>9</v>
      </c>
      <c r="J1465" s="80" t="s">
        <v>11</v>
      </c>
    </row>
    <row r="1466" spans="1:10" ht="38.25" customHeight="1" x14ac:dyDescent="0.25">
      <c r="A1466" s="231" t="s">
        <v>82</v>
      </c>
      <c r="B1466" s="259" t="s">
        <v>975</v>
      </c>
      <c r="C1466" s="231" t="s">
        <v>0</v>
      </c>
      <c r="D1466" s="231" t="s">
        <v>976</v>
      </c>
      <c r="E1466" s="491" t="s">
        <v>128</v>
      </c>
      <c r="F1466" s="491"/>
      <c r="G1466" s="258" t="s">
        <v>13</v>
      </c>
      <c r="H1466" s="261">
        <v>1</v>
      </c>
      <c r="I1466" s="260">
        <v>14.18</v>
      </c>
      <c r="J1466" s="260">
        <v>14.18</v>
      </c>
    </row>
    <row r="1467" spans="1:10" ht="38.25" customHeight="1" x14ac:dyDescent="0.25">
      <c r="A1467" s="229" t="s">
        <v>83</v>
      </c>
      <c r="B1467" s="264" t="s">
        <v>293</v>
      </c>
      <c r="C1467" s="229" t="s">
        <v>0</v>
      </c>
      <c r="D1467" s="229" t="s">
        <v>294</v>
      </c>
      <c r="E1467" s="494" t="s">
        <v>88</v>
      </c>
      <c r="F1467" s="494"/>
      <c r="G1467" s="263" t="s">
        <v>40</v>
      </c>
      <c r="H1467" s="266">
        <v>6.08E-2</v>
      </c>
      <c r="I1467" s="265">
        <v>19.440000000000001</v>
      </c>
      <c r="J1467" s="265">
        <v>1.18</v>
      </c>
    </row>
    <row r="1468" spans="1:10" ht="38.25" customHeight="1" x14ac:dyDescent="0.25">
      <c r="A1468" s="229" t="s">
        <v>83</v>
      </c>
      <c r="B1468" s="264" t="s">
        <v>137</v>
      </c>
      <c r="C1468" s="229" t="s">
        <v>0</v>
      </c>
      <c r="D1468" s="229" t="s">
        <v>138</v>
      </c>
      <c r="E1468" s="494" t="s">
        <v>88</v>
      </c>
      <c r="F1468" s="494"/>
      <c r="G1468" s="263" t="s">
        <v>40</v>
      </c>
      <c r="H1468" s="266">
        <v>6.08E-2</v>
      </c>
      <c r="I1468" s="265">
        <v>23.63</v>
      </c>
      <c r="J1468" s="265">
        <v>1.43</v>
      </c>
    </row>
    <row r="1469" spans="1:10" ht="38.25" x14ac:dyDescent="0.25">
      <c r="A1469" s="232" t="s">
        <v>94</v>
      </c>
      <c r="B1469" s="268" t="s">
        <v>1231</v>
      </c>
      <c r="C1469" s="232" t="s">
        <v>0</v>
      </c>
      <c r="D1469" s="232" t="s">
        <v>1232</v>
      </c>
      <c r="E1469" s="493" t="s">
        <v>37</v>
      </c>
      <c r="F1469" s="493"/>
      <c r="G1469" s="267" t="s">
        <v>13</v>
      </c>
      <c r="H1469" s="270">
        <v>1.0149999999999999</v>
      </c>
      <c r="I1469" s="269">
        <v>11.37</v>
      </c>
      <c r="J1469" s="269">
        <v>11.54</v>
      </c>
    </row>
    <row r="1470" spans="1:10" ht="25.5" x14ac:dyDescent="0.25">
      <c r="A1470" s="232" t="s">
        <v>94</v>
      </c>
      <c r="B1470" s="268" t="s">
        <v>259</v>
      </c>
      <c r="C1470" s="232" t="s">
        <v>0</v>
      </c>
      <c r="D1470" s="232" t="s">
        <v>260</v>
      </c>
      <c r="E1470" s="493" t="s">
        <v>37</v>
      </c>
      <c r="F1470" s="493"/>
      <c r="G1470" s="267" t="s">
        <v>14</v>
      </c>
      <c r="H1470" s="270">
        <v>8.9999999999999993E-3</v>
      </c>
      <c r="I1470" s="269">
        <v>3.68</v>
      </c>
      <c r="J1470" s="269">
        <v>0.03</v>
      </c>
    </row>
    <row r="1471" spans="1:10" ht="25.5" customHeight="1" x14ac:dyDescent="0.25">
      <c r="A1471" s="228"/>
      <c r="B1471" s="228"/>
      <c r="C1471" s="228"/>
      <c r="D1471" s="228"/>
      <c r="E1471" s="228" t="s">
        <v>89</v>
      </c>
      <c r="F1471" s="273">
        <v>1.0615909834915587</v>
      </c>
      <c r="G1471" s="228" t="s">
        <v>90</v>
      </c>
      <c r="H1471" s="273">
        <v>1.21</v>
      </c>
      <c r="I1471" s="228" t="s">
        <v>91</v>
      </c>
      <c r="J1471" s="273">
        <v>2.27</v>
      </c>
    </row>
    <row r="1472" spans="1:10" ht="38.25" customHeight="1" thickBot="1" x14ac:dyDescent="0.3">
      <c r="A1472" s="228"/>
      <c r="B1472" s="228"/>
      <c r="C1472" s="228"/>
      <c r="D1472" s="228"/>
      <c r="E1472" s="228" t="s">
        <v>92</v>
      </c>
      <c r="F1472" s="273">
        <v>3.18</v>
      </c>
      <c r="G1472" s="228"/>
      <c r="H1472" s="492" t="s">
        <v>93</v>
      </c>
      <c r="I1472" s="492"/>
      <c r="J1472" s="273">
        <v>17.36</v>
      </c>
    </row>
    <row r="1473" spans="1:10" ht="25.5" customHeight="1" thickTop="1" x14ac:dyDescent="0.25">
      <c r="A1473" s="262"/>
      <c r="B1473" s="262"/>
      <c r="C1473" s="262"/>
      <c r="D1473" s="262"/>
      <c r="E1473" s="262"/>
      <c r="F1473" s="262"/>
      <c r="G1473" s="262"/>
      <c r="H1473" s="262"/>
      <c r="I1473" s="262"/>
      <c r="J1473" s="262"/>
    </row>
    <row r="1474" spans="1:10" x14ac:dyDescent="0.25">
      <c r="A1474" s="230" t="s">
        <v>977</v>
      </c>
      <c r="B1474" s="80" t="s">
        <v>4</v>
      </c>
      <c r="C1474" s="230" t="s">
        <v>5</v>
      </c>
      <c r="D1474" s="230" t="s">
        <v>6</v>
      </c>
      <c r="E1474" s="490" t="s">
        <v>28</v>
      </c>
      <c r="F1474" s="490"/>
      <c r="G1474" s="257" t="s">
        <v>7</v>
      </c>
      <c r="H1474" s="80" t="s">
        <v>8</v>
      </c>
      <c r="I1474" s="80" t="s">
        <v>9</v>
      </c>
      <c r="J1474" s="80" t="s">
        <v>11</v>
      </c>
    </row>
    <row r="1475" spans="1:10" ht="38.25" customHeight="1" x14ac:dyDescent="0.25">
      <c r="A1475" s="231" t="s">
        <v>82</v>
      </c>
      <c r="B1475" s="259" t="s">
        <v>978</v>
      </c>
      <c r="C1475" s="231" t="s">
        <v>0</v>
      </c>
      <c r="D1475" s="231" t="s">
        <v>979</v>
      </c>
      <c r="E1475" s="491" t="s">
        <v>128</v>
      </c>
      <c r="F1475" s="491"/>
      <c r="G1475" s="258" t="s">
        <v>14</v>
      </c>
      <c r="H1475" s="261">
        <v>1</v>
      </c>
      <c r="I1475" s="260">
        <v>14.09</v>
      </c>
      <c r="J1475" s="260">
        <v>14.09</v>
      </c>
    </row>
    <row r="1476" spans="1:10" ht="25.5" customHeight="1" x14ac:dyDescent="0.25">
      <c r="A1476" s="229" t="s">
        <v>83</v>
      </c>
      <c r="B1476" s="264" t="s">
        <v>293</v>
      </c>
      <c r="C1476" s="229" t="s">
        <v>0</v>
      </c>
      <c r="D1476" s="229" t="s">
        <v>294</v>
      </c>
      <c r="E1476" s="494" t="s">
        <v>88</v>
      </c>
      <c r="F1476" s="494"/>
      <c r="G1476" s="263" t="s">
        <v>40</v>
      </c>
      <c r="H1476" s="266">
        <v>0.18629999999999999</v>
      </c>
      <c r="I1476" s="265">
        <v>19.440000000000001</v>
      </c>
      <c r="J1476" s="265">
        <v>3.62</v>
      </c>
    </row>
    <row r="1477" spans="1:10" ht="25.5" customHeight="1" x14ac:dyDescent="0.25">
      <c r="A1477" s="229" t="s">
        <v>83</v>
      </c>
      <c r="B1477" s="264" t="s">
        <v>137</v>
      </c>
      <c r="C1477" s="229" t="s">
        <v>0</v>
      </c>
      <c r="D1477" s="229" t="s">
        <v>138</v>
      </c>
      <c r="E1477" s="494" t="s">
        <v>88</v>
      </c>
      <c r="F1477" s="494"/>
      <c r="G1477" s="263" t="s">
        <v>40</v>
      </c>
      <c r="H1477" s="266">
        <v>0.18629999999999999</v>
      </c>
      <c r="I1477" s="265">
        <v>23.63</v>
      </c>
      <c r="J1477" s="265">
        <v>4.4000000000000004</v>
      </c>
    </row>
    <row r="1478" spans="1:10" ht="25.5" customHeight="1" x14ac:dyDescent="0.25">
      <c r="A1478" s="232" t="s">
        <v>94</v>
      </c>
      <c r="B1478" s="268" t="s">
        <v>1489</v>
      </c>
      <c r="C1478" s="232" t="s">
        <v>0</v>
      </c>
      <c r="D1478" s="232" t="s">
        <v>1490</v>
      </c>
      <c r="E1478" s="493" t="s">
        <v>37</v>
      </c>
      <c r="F1478" s="493"/>
      <c r="G1478" s="267" t="s">
        <v>14</v>
      </c>
      <c r="H1478" s="270">
        <v>1</v>
      </c>
      <c r="I1478" s="269">
        <v>6.07</v>
      </c>
      <c r="J1478" s="269">
        <v>6.07</v>
      </c>
    </row>
    <row r="1479" spans="1:10" ht="25.5" customHeight="1" x14ac:dyDescent="0.25">
      <c r="A1479" s="228"/>
      <c r="B1479" s="228"/>
      <c r="C1479" s="228"/>
      <c r="D1479" s="228"/>
      <c r="E1479" s="228" t="s">
        <v>89</v>
      </c>
      <c r="F1479" s="273">
        <v>3.2642753589299911</v>
      </c>
      <c r="G1479" s="228" t="s">
        <v>90</v>
      </c>
      <c r="H1479" s="273">
        <v>3.72</v>
      </c>
      <c r="I1479" s="228" t="s">
        <v>91</v>
      </c>
      <c r="J1479" s="273">
        <v>6.98</v>
      </c>
    </row>
    <row r="1480" spans="1:10" ht="25.5" customHeight="1" thickBot="1" x14ac:dyDescent="0.3">
      <c r="A1480" s="228"/>
      <c r="B1480" s="228"/>
      <c r="C1480" s="228"/>
      <c r="D1480" s="228"/>
      <c r="E1480" s="228" t="s">
        <v>92</v>
      </c>
      <c r="F1480" s="273">
        <v>3.16</v>
      </c>
      <c r="G1480" s="228"/>
      <c r="H1480" s="492" t="s">
        <v>93</v>
      </c>
      <c r="I1480" s="492"/>
      <c r="J1480" s="273">
        <v>17.25</v>
      </c>
    </row>
    <row r="1481" spans="1:10" ht="15.75" thickTop="1" x14ac:dyDescent="0.25">
      <c r="A1481" s="262"/>
      <c r="B1481" s="262"/>
      <c r="C1481" s="262"/>
      <c r="D1481" s="262"/>
      <c r="E1481" s="262"/>
      <c r="F1481" s="262"/>
      <c r="G1481" s="262"/>
      <c r="H1481" s="262"/>
      <c r="I1481" s="262"/>
      <c r="J1481" s="262"/>
    </row>
    <row r="1482" spans="1:10" x14ac:dyDescent="0.25">
      <c r="A1482" s="230" t="s">
        <v>980</v>
      </c>
      <c r="B1482" s="80" t="s">
        <v>4</v>
      </c>
      <c r="C1482" s="230" t="s">
        <v>5</v>
      </c>
      <c r="D1482" s="230" t="s">
        <v>6</v>
      </c>
      <c r="E1482" s="490" t="s">
        <v>28</v>
      </c>
      <c r="F1482" s="490"/>
      <c r="G1482" s="257" t="s">
        <v>7</v>
      </c>
      <c r="H1482" s="80" t="s">
        <v>8</v>
      </c>
      <c r="I1482" s="80" t="s">
        <v>9</v>
      </c>
      <c r="J1482" s="80" t="s">
        <v>11</v>
      </c>
    </row>
    <row r="1483" spans="1:10" ht="25.5" customHeight="1" x14ac:dyDescent="0.25">
      <c r="A1483" s="231" t="s">
        <v>82</v>
      </c>
      <c r="B1483" s="259" t="s">
        <v>981</v>
      </c>
      <c r="C1483" s="231" t="s">
        <v>0</v>
      </c>
      <c r="D1483" s="231" t="s">
        <v>982</v>
      </c>
      <c r="E1483" s="491" t="s">
        <v>128</v>
      </c>
      <c r="F1483" s="491"/>
      <c r="G1483" s="258" t="s">
        <v>13</v>
      </c>
      <c r="H1483" s="261">
        <v>1</v>
      </c>
      <c r="I1483" s="260">
        <v>27.65</v>
      </c>
      <c r="J1483" s="260">
        <v>27.65</v>
      </c>
    </row>
    <row r="1484" spans="1:10" ht="25.5" customHeight="1" x14ac:dyDescent="0.25">
      <c r="A1484" s="229" t="s">
        <v>83</v>
      </c>
      <c r="B1484" s="264" t="s">
        <v>293</v>
      </c>
      <c r="C1484" s="229" t="s">
        <v>0</v>
      </c>
      <c r="D1484" s="229" t="s">
        <v>294</v>
      </c>
      <c r="E1484" s="494" t="s">
        <v>88</v>
      </c>
      <c r="F1484" s="494"/>
      <c r="G1484" s="263" t="s">
        <v>40</v>
      </c>
      <c r="H1484" s="266">
        <v>3.3099999999999997E-2</v>
      </c>
      <c r="I1484" s="265">
        <v>19.440000000000001</v>
      </c>
      <c r="J1484" s="265">
        <v>0.64</v>
      </c>
    </row>
    <row r="1485" spans="1:10" ht="38.25" customHeight="1" x14ac:dyDescent="0.25">
      <c r="A1485" s="229" t="s">
        <v>83</v>
      </c>
      <c r="B1485" s="264" t="s">
        <v>137</v>
      </c>
      <c r="C1485" s="229" t="s">
        <v>0</v>
      </c>
      <c r="D1485" s="229" t="s">
        <v>138</v>
      </c>
      <c r="E1485" s="494" t="s">
        <v>88</v>
      </c>
      <c r="F1485" s="494"/>
      <c r="G1485" s="263" t="s">
        <v>40</v>
      </c>
      <c r="H1485" s="266">
        <v>3.3099999999999997E-2</v>
      </c>
      <c r="I1485" s="265">
        <v>23.63</v>
      </c>
      <c r="J1485" s="265">
        <v>0.78</v>
      </c>
    </row>
    <row r="1486" spans="1:10" ht="25.5" customHeight="1" x14ac:dyDescent="0.25">
      <c r="A1486" s="232" t="s">
        <v>94</v>
      </c>
      <c r="B1486" s="268" t="s">
        <v>1377</v>
      </c>
      <c r="C1486" s="232" t="s">
        <v>0</v>
      </c>
      <c r="D1486" s="232" t="s">
        <v>1378</v>
      </c>
      <c r="E1486" s="493" t="s">
        <v>37</v>
      </c>
      <c r="F1486" s="493"/>
      <c r="G1486" s="267" t="s">
        <v>13</v>
      </c>
      <c r="H1486" s="270">
        <v>1.05</v>
      </c>
      <c r="I1486" s="269">
        <v>24.99</v>
      </c>
      <c r="J1486" s="269">
        <v>26.23</v>
      </c>
    </row>
    <row r="1487" spans="1:10" ht="25.5" customHeight="1" x14ac:dyDescent="0.25">
      <c r="A1487" s="228"/>
      <c r="B1487" s="228"/>
      <c r="C1487" s="228"/>
      <c r="D1487" s="228"/>
      <c r="E1487" s="228" t="s">
        <v>89</v>
      </c>
      <c r="F1487" s="273">
        <v>0.57522330823551415</v>
      </c>
      <c r="G1487" s="228" t="s">
        <v>90</v>
      </c>
      <c r="H1487" s="273">
        <v>0.65</v>
      </c>
      <c r="I1487" s="228" t="s">
        <v>91</v>
      </c>
      <c r="J1487" s="273">
        <v>1.23</v>
      </c>
    </row>
    <row r="1488" spans="1:10" ht="38.25" customHeight="1" thickBot="1" x14ac:dyDescent="0.3">
      <c r="A1488" s="228"/>
      <c r="B1488" s="228"/>
      <c r="C1488" s="228"/>
      <c r="D1488" s="228"/>
      <c r="E1488" s="228" t="s">
        <v>92</v>
      </c>
      <c r="F1488" s="273">
        <v>6.21</v>
      </c>
      <c r="G1488" s="228"/>
      <c r="H1488" s="492" t="s">
        <v>93</v>
      </c>
      <c r="I1488" s="492"/>
      <c r="J1488" s="273">
        <v>33.86</v>
      </c>
    </row>
    <row r="1489" spans="1:10" ht="25.5" customHeight="1" thickTop="1" x14ac:dyDescent="0.25">
      <c r="A1489" s="262"/>
      <c r="B1489" s="262"/>
      <c r="C1489" s="262"/>
      <c r="D1489" s="262"/>
      <c r="E1489" s="262"/>
      <c r="F1489" s="262"/>
      <c r="G1489" s="262"/>
      <c r="H1489" s="262"/>
      <c r="I1489" s="262"/>
      <c r="J1489" s="262"/>
    </row>
    <row r="1490" spans="1:10" ht="25.5" customHeight="1" x14ac:dyDescent="0.25">
      <c r="A1490" s="230" t="s">
        <v>983</v>
      </c>
      <c r="B1490" s="80" t="s">
        <v>4</v>
      </c>
      <c r="C1490" s="230" t="s">
        <v>5</v>
      </c>
      <c r="D1490" s="230" t="s">
        <v>6</v>
      </c>
      <c r="E1490" s="490" t="s">
        <v>28</v>
      </c>
      <c r="F1490" s="490"/>
      <c r="G1490" s="257" t="s">
        <v>7</v>
      </c>
      <c r="H1490" s="80" t="s">
        <v>8</v>
      </c>
      <c r="I1490" s="80" t="s">
        <v>9</v>
      </c>
      <c r="J1490" s="80" t="s">
        <v>11</v>
      </c>
    </row>
    <row r="1491" spans="1:10" ht="63.75" x14ac:dyDescent="0.25">
      <c r="A1491" s="231" t="s">
        <v>82</v>
      </c>
      <c r="B1491" s="259" t="s">
        <v>984</v>
      </c>
      <c r="C1491" s="231" t="s">
        <v>105</v>
      </c>
      <c r="D1491" s="231" t="s">
        <v>985</v>
      </c>
      <c r="E1491" s="491" t="s">
        <v>88</v>
      </c>
      <c r="F1491" s="491"/>
      <c r="G1491" s="258" t="s">
        <v>14</v>
      </c>
      <c r="H1491" s="261">
        <v>1</v>
      </c>
      <c r="I1491" s="260">
        <v>518.34</v>
      </c>
      <c r="J1491" s="260">
        <v>518.34</v>
      </c>
    </row>
    <row r="1492" spans="1:10" ht="25.5" customHeight="1" x14ac:dyDescent="0.25">
      <c r="A1492" s="229" t="s">
        <v>83</v>
      </c>
      <c r="B1492" s="264" t="s">
        <v>293</v>
      </c>
      <c r="C1492" s="229" t="s">
        <v>0</v>
      </c>
      <c r="D1492" s="229" t="s">
        <v>294</v>
      </c>
      <c r="E1492" s="494" t="s">
        <v>88</v>
      </c>
      <c r="F1492" s="494"/>
      <c r="G1492" s="263" t="s">
        <v>40</v>
      </c>
      <c r="H1492" s="266">
        <v>4.5</v>
      </c>
      <c r="I1492" s="265">
        <v>19.440000000000001</v>
      </c>
      <c r="J1492" s="265">
        <v>87.48</v>
      </c>
    </row>
    <row r="1493" spans="1:10" ht="25.5" customHeight="1" x14ac:dyDescent="0.25">
      <c r="A1493" s="229" t="s">
        <v>83</v>
      </c>
      <c r="B1493" s="264" t="s">
        <v>137</v>
      </c>
      <c r="C1493" s="229" t="s">
        <v>0</v>
      </c>
      <c r="D1493" s="229" t="s">
        <v>138</v>
      </c>
      <c r="E1493" s="494" t="s">
        <v>88</v>
      </c>
      <c r="F1493" s="494"/>
      <c r="G1493" s="263" t="s">
        <v>40</v>
      </c>
      <c r="H1493" s="266">
        <v>4.5</v>
      </c>
      <c r="I1493" s="265">
        <v>23.63</v>
      </c>
      <c r="J1493" s="265">
        <v>106.33</v>
      </c>
    </row>
    <row r="1494" spans="1:10" ht="38.25" customHeight="1" x14ac:dyDescent="0.25">
      <c r="A1494" s="232" t="s">
        <v>94</v>
      </c>
      <c r="B1494" s="268" t="s">
        <v>1319</v>
      </c>
      <c r="C1494" s="232" t="s">
        <v>0</v>
      </c>
      <c r="D1494" s="232" t="s">
        <v>1320</v>
      </c>
      <c r="E1494" s="493" t="s">
        <v>37</v>
      </c>
      <c r="F1494" s="493"/>
      <c r="G1494" s="267" t="s">
        <v>14</v>
      </c>
      <c r="H1494" s="270">
        <v>1</v>
      </c>
      <c r="I1494" s="269">
        <v>241.59</v>
      </c>
      <c r="J1494" s="269">
        <v>241.59</v>
      </c>
    </row>
    <row r="1495" spans="1:10" ht="25.5" customHeight="1" x14ac:dyDescent="0.25">
      <c r="A1495" s="232" t="s">
        <v>94</v>
      </c>
      <c r="B1495" s="268" t="s">
        <v>1433</v>
      </c>
      <c r="C1495" s="232" t="s">
        <v>0</v>
      </c>
      <c r="D1495" s="232" t="s">
        <v>1434</v>
      </c>
      <c r="E1495" s="493" t="s">
        <v>37</v>
      </c>
      <c r="F1495" s="493"/>
      <c r="G1495" s="267" t="s">
        <v>14</v>
      </c>
      <c r="H1495" s="270">
        <v>1</v>
      </c>
      <c r="I1495" s="269">
        <v>44.06</v>
      </c>
      <c r="J1495" s="269">
        <v>44.06</v>
      </c>
    </row>
    <row r="1496" spans="1:10" ht="25.5" customHeight="1" x14ac:dyDescent="0.25">
      <c r="A1496" s="232" t="s">
        <v>94</v>
      </c>
      <c r="B1496" s="268" t="s">
        <v>1444</v>
      </c>
      <c r="C1496" s="232" t="s">
        <v>0</v>
      </c>
      <c r="D1496" s="232" t="s">
        <v>1445</v>
      </c>
      <c r="E1496" s="493" t="s">
        <v>37</v>
      </c>
      <c r="F1496" s="493"/>
      <c r="G1496" s="267" t="s">
        <v>14</v>
      </c>
      <c r="H1496" s="270">
        <v>1</v>
      </c>
      <c r="I1496" s="269">
        <v>38.880000000000003</v>
      </c>
      <c r="J1496" s="269">
        <v>38.880000000000003</v>
      </c>
    </row>
    <row r="1497" spans="1:10" ht="25.5" x14ac:dyDescent="0.25">
      <c r="A1497" s="228"/>
      <c r="B1497" s="228"/>
      <c r="C1497" s="228"/>
      <c r="D1497" s="228"/>
      <c r="E1497" s="228" t="s">
        <v>89</v>
      </c>
      <c r="F1497" s="273">
        <v>78.852359350886218</v>
      </c>
      <c r="G1497" s="228" t="s">
        <v>90</v>
      </c>
      <c r="H1497" s="273">
        <v>89.76</v>
      </c>
      <c r="I1497" s="228" t="s">
        <v>91</v>
      </c>
      <c r="J1497" s="273">
        <v>168.61</v>
      </c>
    </row>
    <row r="1498" spans="1:10" ht="26.25" thickBot="1" x14ac:dyDescent="0.3">
      <c r="A1498" s="228"/>
      <c r="B1498" s="228"/>
      <c r="C1498" s="228"/>
      <c r="D1498" s="228"/>
      <c r="E1498" s="228" t="s">
        <v>92</v>
      </c>
      <c r="F1498" s="273">
        <v>116.47</v>
      </c>
      <c r="G1498" s="228"/>
      <c r="H1498" s="492" t="s">
        <v>93</v>
      </c>
      <c r="I1498" s="492"/>
      <c r="J1498" s="273">
        <v>634.80999999999995</v>
      </c>
    </row>
    <row r="1499" spans="1:10" ht="25.5" customHeight="1" thickTop="1" x14ac:dyDescent="0.25">
      <c r="A1499" s="262"/>
      <c r="B1499" s="262"/>
      <c r="C1499" s="262"/>
      <c r="D1499" s="262"/>
      <c r="E1499" s="262"/>
      <c r="F1499" s="262"/>
      <c r="G1499" s="262"/>
      <c r="H1499" s="262"/>
      <c r="I1499" s="262"/>
      <c r="J1499" s="262"/>
    </row>
    <row r="1500" spans="1:10" ht="25.5" customHeight="1" x14ac:dyDescent="0.25">
      <c r="A1500" s="230" t="s">
        <v>986</v>
      </c>
      <c r="B1500" s="80" t="s">
        <v>4</v>
      </c>
      <c r="C1500" s="230" t="s">
        <v>5</v>
      </c>
      <c r="D1500" s="230" t="s">
        <v>6</v>
      </c>
      <c r="E1500" s="490" t="s">
        <v>28</v>
      </c>
      <c r="F1500" s="490"/>
      <c r="G1500" s="257" t="s">
        <v>7</v>
      </c>
      <c r="H1500" s="80" t="s">
        <v>8</v>
      </c>
      <c r="I1500" s="80" t="s">
        <v>9</v>
      </c>
      <c r="J1500" s="80" t="s">
        <v>11</v>
      </c>
    </row>
    <row r="1501" spans="1:10" ht="25.5" customHeight="1" x14ac:dyDescent="0.25">
      <c r="A1501" s="231" t="s">
        <v>82</v>
      </c>
      <c r="B1501" s="259" t="s">
        <v>516</v>
      </c>
      <c r="C1501" s="231" t="s">
        <v>0</v>
      </c>
      <c r="D1501" s="231" t="s">
        <v>517</v>
      </c>
      <c r="E1501" s="491" t="s">
        <v>128</v>
      </c>
      <c r="F1501" s="491"/>
      <c r="G1501" s="258" t="s">
        <v>14</v>
      </c>
      <c r="H1501" s="261">
        <v>1</v>
      </c>
      <c r="I1501" s="260">
        <v>307.11</v>
      </c>
      <c r="J1501" s="260">
        <v>307.11</v>
      </c>
    </row>
    <row r="1502" spans="1:10" ht="25.5" customHeight="1" x14ac:dyDescent="0.25">
      <c r="A1502" s="229" t="s">
        <v>83</v>
      </c>
      <c r="B1502" s="264" t="s">
        <v>293</v>
      </c>
      <c r="C1502" s="229" t="s">
        <v>0</v>
      </c>
      <c r="D1502" s="229" t="s">
        <v>294</v>
      </c>
      <c r="E1502" s="494" t="s">
        <v>88</v>
      </c>
      <c r="F1502" s="494"/>
      <c r="G1502" s="263" t="s">
        <v>40</v>
      </c>
      <c r="H1502" s="266">
        <v>1.5233000000000001</v>
      </c>
      <c r="I1502" s="265">
        <v>19.440000000000001</v>
      </c>
      <c r="J1502" s="265">
        <v>29.61</v>
      </c>
    </row>
    <row r="1503" spans="1:10" ht="38.25" customHeight="1" x14ac:dyDescent="0.25">
      <c r="A1503" s="229" t="s">
        <v>83</v>
      </c>
      <c r="B1503" s="264" t="s">
        <v>137</v>
      </c>
      <c r="C1503" s="229" t="s">
        <v>0</v>
      </c>
      <c r="D1503" s="229" t="s">
        <v>138</v>
      </c>
      <c r="E1503" s="494" t="s">
        <v>88</v>
      </c>
      <c r="F1503" s="494"/>
      <c r="G1503" s="263" t="s">
        <v>40</v>
      </c>
      <c r="H1503" s="266">
        <v>1.5233000000000001</v>
      </c>
      <c r="I1503" s="265">
        <v>23.63</v>
      </c>
      <c r="J1503" s="265">
        <v>35.99</v>
      </c>
    </row>
    <row r="1504" spans="1:10" ht="25.5" customHeight="1" x14ac:dyDescent="0.25">
      <c r="A1504" s="232" t="s">
        <v>94</v>
      </c>
      <c r="B1504" s="268" t="s">
        <v>554</v>
      </c>
      <c r="C1504" s="232" t="s">
        <v>0</v>
      </c>
      <c r="D1504" s="232" t="s">
        <v>555</v>
      </c>
      <c r="E1504" s="493" t="s">
        <v>37</v>
      </c>
      <c r="F1504" s="493"/>
      <c r="G1504" s="267" t="s">
        <v>14</v>
      </c>
      <c r="H1504" s="270">
        <v>1</v>
      </c>
      <c r="I1504" s="269">
        <v>241.51</v>
      </c>
      <c r="J1504" s="269">
        <v>241.51</v>
      </c>
    </row>
    <row r="1505" spans="1:10" ht="25.5" customHeight="1" x14ac:dyDescent="0.25">
      <c r="A1505" s="228"/>
      <c r="B1505" s="228"/>
      <c r="C1505" s="228"/>
      <c r="D1505" s="228"/>
      <c r="E1505" s="228" t="s">
        <v>89</v>
      </c>
      <c r="F1505" s="273">
        <v>26.689426179675444</v>
      </c>
      <c r="G1505" s="228" t="s">
        <v>90</v>
      </c>
      <c r="H1505" s="273">
        <v>30.38</v>
      </c>
      <c r="I1505" s="228" t="s">
        <v>91</v>
      </c>
      <c r="J1505" s="273">
        <v>57.07</v>
      </c>
    </row>
    <row r="1506" spans="1:10" ht="26.25" thickBot="1" x14ac:dyDescent="0.3">
      <c r="A1506" s="228"/>
      <c r="B1506" s="228"/>
      <c r="C1506" s="228"/>
      <c r="D1506" s="228"/>
      <c r="E1506" s="228" t="s">
        <v>92</v>
      </c>
      <c r="F1506" s="273">
        <v>69</v>
      </c>
      <c r="G1506" s="228"/>
      <c r="H1506" s="492" t="s">
        <v>93</v>
      </c>
      <c r="I1506" s="492"/>
      <c r="J1506" s="273">
        <v>376.11</v>
      </c>
    </row>
    <row r="1507" spans="1:10" ht="15.75" thickTop="1" x14ac:dyDescent="0.25">
      <c r="A1507" s="262"/>
      <c r="B1507" s="262"/>
      <c r="C1507" s="262"/>
      <c r="D1507" s="262"/>
      <c r="E1507" s="262"/>
      <c r="F1507" s="262"/>
      <c r="G1507" s="262"/>
      <c r="H1507" s="262"/>
      <c r="I1507" s="262"/>
      <c r="J1507" s="262"/>
    </row>
    <row r="1508" spans="1:10" ht="25.5" customHeight="1" x14ac:dyDescent="0.25">
      <c r="A1508" s="230" t="s">
        <v>987</v>
      </c>
      <c r="B1508" s="80" t="s">
        <v>4</v>
      </c>
      <c r="C1508" s="230" t="s">
        <v>5</v>
      </c>
      <c r="D1508" s="230" t="s">
        <v>6</v>
      </c>
      <c r="E1508" s="490" t="s">
        <v>28</v>
      </c>
      <c r="F1508" s="490"/>
      <c r="G1508" s="257" t="s">
        <v>7</v>
      </c>
      <c r="H1508" s="80" t="s">
        <v>8</v>
      </c>
      <c r="I1508" s="80" t="s">
        <v>9</v>
      </c>
      <c r="J1508" s="80" t="s">
        <v>11</v>
      </c>
    </row>
    <row r="1509" spans="1:10" ht="25.5" customHeight="1" x14ac:dyDescent="0.25">
      <c r="A1509" s="231" t="s">
        <v>82</v>
      </c>
      <c r="B1509" s="259" t="s">
        <v>988</v>
      </c>
      <c r="C1509" s="231" t="s">
        <v>0</v>
      </c>
      <c r="D1509" s="231" t="s">
        <v>989</v>
      </c>
      <c r="E1509" s="491" t="s">
        <v>128</v>
      </c>
      <c r="F1509" s="491"/>
      <c r="G1509" s="258" t="s">
        <v>14</v>
      </c>
      <c r="H1509" s="261">
        <v>1</v>
      </c>
      <c r="I1509" s="260">
        <v>15.17</v>
      </c>
      <c r="J1509" s="260">
        <v>15.17</v>
      </c>
    </row>
    <row r="1510" spans="1:10" ht="25.5" customHeight="1" x14ac:dyDescent="0.25">
      <c r="A1510" s="229" t="s">
        <v>83</v>
      </c>
      <c r="B1510" s="264" t="s">
        <v>293</v>
      </c>
      <c r="C1510" s="229" t="s">
        <v>0</v>
      </c>
      <c r="D1510" s="229" t="s">
        <v>294</v>
      </c>
      <c r="E1510" s="494" t="s">
        <v>88</v>
      </c>
      <c r="F1510" s="494"/>
      <c r="G1510" s="263" t="s">
        <v>40</v>
      </c>
      <c r="H1510" s="266">
        <v>0.25790000000000002</v>
      </c>
      <c r="I1510" s="265">
        <v>19.440000000000001</v>
      </c>
      <c r="J1510" s="265">
        <v>5.01</v>
      </c>
    </row>
    <row r="1511" spans="1:10" ht="25.5" customHeight="1" x14ac:dyDescent="0.25">
      <c r="A1511" s="229" t="s">
        <v>83</v>
      </c>
      <c r="B1511" s="264" t="s">
        <v>137</v>
      </c>
      <c r="C1511" s="229" t="s">
        <v>0</v>
      </c>
      <c r="D1511" s="229" t="s">
        <v>138</v>
      </c>
      <c r="E1511" s="494" t="s">
        <v>88</v>
      </c>
      <c r="F1511" s="494"/>
      <c r="G1511" s="263" t="s">
        <v>40</v>
      </c>
      <c r="H1511" s="266">
        <v>0.25790000000000002</v>
      </c>
      <c r="I1511" s="265">
        <v>23.63</v>
      </c>
      <c r="J1511" s="265">
        <v>6.09</v>
      </c>
    </row>
    <row r="1512" spans="1:10" ht="38.25" customHeight="1" x14ac:dyDescent="0.25">
      <c r="A1512" s="232" t="s">
        <v>94</v>
      </c>
      <c r="B1512" s="268" t="s">
        <v>1421</v>
      </c>
      <c r="C1512" s="232" t="s">
        <v>0</v>
      </c>
      <c r="D1512" s="232" t="s">
        <v>1422</v>
      </c>
      <c r="E1512" s="493" t="s">
        <v>37</v>
      </c>
      <c r="F1512" s="493"/>
      <c r="G1512" s="267" t="s">
        <v>14</v>
      </c>
      <c r="H1512" s="270">
        <v>1</v>
      </c>
      <c r="I1512" s="269">
        <v>4.07</v>
      </c>
      <c r="J1512" s="269">
        <v>4.07</v>
      </c>
    </row>
    <row r="1513" spans="1:10" ht="25.5" customHeight="1" x14ac:dyDescent="0.25">
      <c r="A1513" s="228"/>
      <c r="B1513" s="228"/>
      <c r="C1513" s="228"/>
      <c r="D1513" s="228"/>
      <c r="E1513" s="228" t="s">
        <v>89</v>
      </c>
      <c r="F1513" s="273">
        <v>4.5176074451667212</v>
      </c>
      <c r="G1513" s="228" t="s">
        <v>90</v>
      </c>
      <c r="H1513" s="273">
        <v>5.14</v>
      </c>
      <c r="I1513" s="228" t="s">
        <v>91</v>
      </c>
      <c r="J1513" s="273">
        <v>9.66</v>
      </c>
    </row>
    <row r="1514" spans="1:10" ht="25.5" customHeight="1" thickBot="1" x14ac:dyDescent="0.3">
      <c r="A1514" s="228"/>
      <c r="B1514" s="228"/>
      <c r="C1514" s="228"/>
      <c r="D1514" s="228"/>
      <c r="E1514" s="228" t="s">
        <v>92</v>
      </c>
      <c r="F1514" s="273">
        <v>3.4</v>
      </c>
      <c r="G1514" s="228"/>
      <c r="H1514" s="492" t="s">
        <v>93</v>
      </c>
      <c r="I1514" s="492"/>
      <c r="J1514" s="273">
        <v>18.57</v>
      </c>
    </row>
    <row r="1515" spans="1:10" ht="15.75" thickTop="1" x14ac:dyDescent="0.25">
      <c r="A1515" s="262"/>
      <c r="B1515" s="262"/>
      <c r="C1515" s="262"/>
      <c r="D1515" s="262"/>
      <c r="E1515" s="262"/>
      <c r="F1515" s="262"/>
      <c r="G1515" s="262"/>
      <c r="H1515" s="262"/>
      <c r="I1515" s="262"/>
      <c r="J1515" s="262"/>
    </row>
    <row r="1516" spans="1:10" x14ac:dyDescent="0.25">
      <c r="A1516" s="230" t="s">
        <v>990</v>
      </c>
      <c r="B1516" s="80" t="s">
        <v>4</v>
      </c>
      <c r="C1516" s="230" t="s">
        <v>5</v>
      </c>
      <c r="D1516" s="230" t="s">
        <v>6</v>
      </c>
      <c r="E1516" s="490" t="s">
        <v>28</v>
      </c>
      <c r="F1516" s="490"/>
      <c r="G1516" s="257" t="s">
        <v>7</v>
      </c>
      <c r="H1516" s="80" t="s">
        <v>8</v>
      </c>
      <c r="I1516" s="80" t="s">
        <v>9</v>
      </c>
      <c r="J1516" s="80" t="s">
        <v>11</v>
      </c>
    </row>
    <row r="1517" spans="1:10" ht="38.25" customHeight="1" x14ac:dyDescent="0.25">
      <c r="A1517" s="231" t="s">
        <v>82</v>
      </c>
      <c r="B1517" s="259" t="s">
        <v>991</v>
      </c>
      <c r="C1517" s="231" t="s">
        <v>0</v>
      </c>
      <c r="D1517" s="231" t="s">
        <v>992</v>
      </c>
      <c r="E1517" s="491" t="s">
        <v>128</v>
      </c>
      <c r="F1517" s="491"/>
      <c r="G1517" s="258" t="s">
        <v>14</v>
      </c>
      <c r="H1517" s="261">
        <v>1</v>
      </c>
      <c r="I1517" s="260">
        <v>23.98</v>
      </c>
      <c r="J1517" s="260">
        <v>23.98</v>
      </c>
    </row>
    <row r="1518" spans="1:10" ht="25.5" customHeight="1" x14ac:dyDescent="0.25">
      <c r="A1518" s="229" t="s">
        <v>83</v>
      </c>
      <c r="B1518" s="264" t="s">
        <v>293</v>
      </c>
      <c r="C1518" s="229" t="s">
        <v>0</v>
      </c>
      <c r="D1518" s="229" t="s">
        <v>294</v>
      </c>
      <c r="E1518" s="494" t="s">
        <v>88</v>
      </c>
      <c r="F1518" s="494"/>
      <c r="G1518" s="263" t="s">
        <v>40</v>
      </c>
      <c r="H1518" s="266">
        <v>0.38690000000000002</v>
      </c>
      <c r="I1518" s="265">
        <v>19.440000000000001</v>
      </c>
      <c r="J1518" s="265">
        <v>7.52</v>
      </c>
    </row>
    <row r="1519" spans="1:10" ht="25.5" customHeight="1" x14ac:dyDescent="0.25">
      <c r="A1519" s="229" t="s">
        <v>83</v>
      </c>
      <c r="B1519" s="264" t="s">
        <v>137</v>
      </c>
      <c r="C1519" s="229" t="s">
        <v>0</v>
      </c>
      <c r="D1519" s="229" t="s">
        <v>138</v>
      </c>
      <c r="E1519" s="494" t="s">
        <v>88</v>
      </c>
      <c r="F1519" s="494"/>
      <c r="G1519" s="263" t="s">
        <v>40</v>
      </c>
      <c r="H1519" s="266">
        <v>0.38690000000000002</v>
      </c>
      <c r="I1519" s="265">
        <v>23.63</v>
      </c>
      <c r="J1519" s="265">
        <v>9.14</v>
      </c>
    </row>
    <row r="1520" spans="1:10" ht="25.5" x14ac:dyDescent="0.25">
      <c r="A1520" s="232" t="s">
        <v>94</v>
      </c>
      <c r="B1520" s="268" t="s">
        <v>1467</v>
      </c>
      <c r="C1520" s="232" t="s">
        <v>0</v>
      </c>
      <c r="D1520" s="232" t="s">
        <v>1468</v>
      </c>
      <c r="E1520" s="493" t="s">
        <v>37</v>
      </c>
      <c r="F1520" s="493"/>
      <c r="G1520" s="267" t="s">
        <v>14</v>
      </c>
      <c r="H1520" s="270">
        <v>1</v>
      </c>
      <c r="I1520" s="269">
        <v>7.32</v>
      </c>
      <c r="J1520" s="269">
        <v>7.32</v>
      </c>
    </row>
    <row r="1521" spans="1:10" ht="38.25" customHeight="1" x14ac:dyDescent="0.25">
      <c r="A1521" s="228"/>
      <c r="B1521" s="228"/>
      <c r="C1521" s="228"/>
      <c r="D1521" s="228"/>
      <c r="E1521" s="228" t="s">
        <v>89</v>
      </c>
      <c r="F1521" s="273">
        <v>6.7717345554880053</v>
      </c>
      <c r="G1521" s="228" t="s">
        <v>90</v>
      </c>
      <c r="H1521" s="273">
        <v>7.71</v>
      </c>
      <c r="I1521" s="228" t="s">
        <v>91</v>
      </c>
      <c r="J1521" s="273">
        <v>14.48</v>
      </c>
    </row>
    <row r="1522" spans="1:10" ht="25.5" customHeight="1" thickBot="1" x14ac:dyDescent="0.3">
      <c r="A1522" s="228"/>
      <c r="B1522" s="228"/>
      <c r="C1522" s="228"/>
      <c r="D1522" s="228"/>
      <c r="E1522" s="228" t="s">
        <v>92</v>
      </c>
      <c r="F1522" s="273">
        <v>5.38</v>
      </c>
      <c r="G1522" s="228"/>
      <c r="H1522" s="492" t="s">
        <v>93</v>
      </c>
      <c r="I1522" s="492"/>
      <c r="J1522" s="273">
        <v>29.36</v>
      </c>
    </row>
    <row r="1523" spans="1:10" ht="25.5" customHeight="1" thickTop="1" x14ac:dyDescent="0.25">
      <c r="A1523" s="262"/>
      <c r="B1523" s="262"/>
      <c r="C1523" s="262"/>
      <c r="D1523" s="262"/>
      <c r="E1523" s="262"/>
      <c r="F1523" s="262"/>
      <c r="G1523" s="262"/>
      <c r="H1523" s="262"/>
      <c r="I1523" s="262"/>
      <c r="J1523" s="262"/>
    </row>
    <row r="1524" spans="1:10" x14ac:dyDescent="0.25">
      <c r="A1524" s="230" t="s">
        <v>993</v>
      </c>
      <c r="B1524" s="80" t="s">
        <v>4</v>
      </c>
      <c r="C1524" s="230" t="s">
        <v>5</v>
      </c>
      <c r="D1524" s="230" t="s">
        <v>6</v>
      </c>
      <c r="E1524" s="490" t="s">
        <v>28</v>
      </c>
      <c r="F1524" s="490"/>
      <c r="G1524" s="257" t="s">
        <v>7</v>
      </c>
      <c r="H1524" s="80" t="s">
        <v>8</v>
      </c>
      <c r="I1524" s="80" t="s">
        <v>9</v>
      </c>
      <c r="J1524" s="80" t="s">
        <v>11</v>
      </c>
    </row>
    <row r="1525" spans="1:10" ht="38.25" x14ac:dyDescent="0.25">
      <c r="A1525" s="231" t="s">
        <v>82</v>
      </c>
      <c r="B1525" s="259" t="s">
        <v>994</v>
      </c>
      <c r="C1525" s="231" t="s">
        <v>105</v>
      </c>
      <c r="D1525" s="231" t="s">
        <v>995</v>
      </c>
      <c r="E1525" s="491" t="s">
        <v>88</v>
      </c>
      <c r="F1525" s="491"/>
      <c r="G1525" s="258" t="s">
        <v>14</v>
      </c>
      <c r="H1525" s="261">
        <v>1</v>
      </c>
      <c r="I1525" s="260">
        <v>28.89</v>
      </c>
      <c r="J1525" s="260">
        <v>28.89</v>
      </c>
    </row>
    <row r="1526" spans="1:10" ht="25.5" customHeight="1" x14ac:dyDescent="0.25">
      <c r="A1526" s="229" t="s">
        <v>83</v>
      </c>
      <c r="B1526" s="264" t="s">
        <v>293</v>
      </c>
      <c r="C1526" s="229" t="s">
        <v>0</v>
      </c>
      <c r="D1526" s="229" t="s">
        <v>294</v>
      </c>
      <c r="E1526" s="494" t="s">
        <v>88</v>
      </c>
      <c r="F1526" s="494"/>
      <c r="G1526" s="263" t="s">
        <v>40</v>
      </c>
      <c r="H1526" s="266">
        <v>0.36499999999999999</v>
      </c>
      <c r="I1526" s="265">
        <v>19.440000000000001</v>
      </c>
      <c r="J1526" s="265">
        <v>7.09</v>
      </c>
    </row>
    <row r="1527" spans="1:10" ht="25.5" customHeight="1" x14ac:dyDescent="0.25">
      <c r="A1527" s="229" t="s">
        <v>83</v>
      </c>
      <c r="B1527" s="264" t="s">
        <v>137</v>
      </c>
      <c r="C1527" s="229" t="s">
        <v>0</v>
      </c>
      <c r="D1527" s="229" t="s">
        <v>138</v>
      </c>
      <c r="E1527" s="494" t="s">
        <v>88</v>
      </c>
      <c r="F1527" s="494"/>
      <c r="G1527" s="263" t="s">
        <v>40</v>
      </c>
      <c r="H1527" s="266">
        <v>0.36499999999999999</v>
      </c>
      <c r="I1527" s="265">
        <v>23.63</v>
      </c>
      <c r="J1527" s="265">
        <v>8.6199999999999992</v>
      </c>
    </row>
    <row r="1528" spans="1:10" ht="25.5" customHeight="1" x14ac:dyDescent="0.25">
      <c r="A1528" s="232" t="s">
        <v>94</v>
      </c>
      <c r="B1528" s="268" t="s">
        <v>1523</v>
      </c>
      <c r="C1528" s="232" t="s">
        <v>0</v>
      </c>
      <c r="D1528" s="232" t="s">
        <v>1524</v>
      </c>
      <c r="E1528" s="493" t="s">
        <v>37</v>
      </c>
      <c r="F1528" s="493"/>
      <c r="G1528" s="267" t="s">
        <v>14</v>
      </c>
      <c r="H1528" s="270">
        <v>1</v>
      </c>
      <c r="I1528" s="269">
        <v>13.18</v>
      </c>
      <c r="J1528" s="269">
        <v>13.18</v>
      </c>
    </row>
    <row r="1529" spans="1:10" ht="25.5" customHeight="1" x14ac:dyDescent="0.25">
      <c r="A1529" s="228"/>
      <c r="B1529" s="228"/>
      <c r="C1529" s="228"/>
      <c r="D1529" s="228"/>
      <c r="E1529" s="228" t="s">
        <v>89</v>
      </c>
      <c r="F1529" s="273">
        <v>6.3929289622597389</v>
      </c>
      <c r="G1529" s="228" t="s">
        <v>90</v>
      </c>
      <c r="H1529" s="273">
        <v>7.28</v>
      </c>
      <c r="I1529" s="228" t="s">
        <v>91</v>
      </c>
      <c r="J1529" s="273">
        <v>13.67</v>
      </c>
    </row>
    <row r="1530" spans="1:10" ht="25.5" customHeight="1" thickBot="1" x14ac:dyDescent="0.3">
      <c r="A1530" s="228"/>
      <c r="B1530" s="228"/>
      <c r="C1530" s="228"/>
      <c r="D1530" s="228"/>
      <c r="E1530" s="228" t="s">
        <v>92</v>
      </c>
      <c r="F1530" s="273">
        <v>6.49</v>
      </c>
      <c r="G1530" s="228"/>
      <c r="H1530" s="492" t="s">
        <v>93</v>
      </c>
      <c r="I1530" s="492"/>
      <c r="J1530" s="273">
        <v>35.380000000000003</v>
      </c>
    </row>
    <row r="1531" spans="1:10" ht="25.5" customHeight="1" thickTop="1" x14ac:dyDescent="0.25">
      <c r="A1531" s="262"/>
      <c r="B1531" s="262"/>
      <c r="C1531" s="262"/>
      <c r="D1531" s="262"/>
      <c r="E1531" s="262"/>
      <c r="F1531" s="262"/>
      <c r="G1531" s="262"/>
      <c r="H1531" s="262"/>
      <c r="I1531" s="262"/>
      <c r="J1531" s="262"/>
    </row>
    <row r="1532" spans="1:10" ht="25.5" customHeight="1" x14ac:dyDescent="0.25">
      <c r="A1532" s="230" t="s">
        <v>996</v>
      </c>
      <c r="B1532" s="80" t="s">
        <v>4</v>
      </c>
      <c r="C1532" s="230" t="s">
        <v>5</v>
      </c>
      <c r="D1532" s="230" t="s">
        <v>6</v>
      </c>
      <c r="E1532" s="490" t="s">
        <v>28</v>
      </c>
      <c r="F1532" s="490"/>
      <c r="G1532" s="257" t="s">
        <v>7</v>
      </c>
      <c r="H1532" s="80" t="s">
        <v>8</v>
      </c>
      <c r="I1532" s="80" t="s">
        <v>9</v>
      </c>
      <c r="J1532" s="80" t="s">
        <v>11</v>
      </c>
    </row>
    <row r="1533" spans="1:10" ht="38.25" customHeight="1" x14ac:dyDescent="0.25">
      <c r="A1533" s="231" t="s">
        <v>82</v>
      </c>
      <c r="B1533" s="259" t="s">
        <v>997</v>
      </c>
      <c r="C1533" s="231" t="s">
        <v>0</v>
      </c>
      <c r="D1533" s="231" t="s">
        <v>998</v>
      </c>
      <c r="E1533" s="491" t="s">
        <v>128</v>
      </c>
      <c r="F1533" s="491"/>
      <c r="G1533" s="258" t="s">
        <v>13</v>
      </c>
      <c r="H1533" s="261">
        <v>1</v>
      </c>
      <c r="I1533" s="260">
        <v>17.82</v>
      </c>
      <c r="J1533" s="260">
        <v>17.82</v>
      </c>
    </row>
    <row r="1534" spans="1:10" ht="25.5" customHeight="1" x14ac:dyDescent="0.25">
      <c r="A1534" s="229" t="s">
        <v>83</v>
      </c>
      <c r="B1534" s="264" t="s">
        <v>293</v>
      </c>
      <c r="C1534" s="229" t="s">
        <v>0</v>
      </c>
      <c r="D1534" s="229" t="s">
        <v>294</v>
      </c>
      <c r="E1534" s="494" t="s">
        <v>88</v>
      </c>
      <c r="F1534" s="494"/>
      <c r="G1534" s="263" t="s">
        <v>40</v>
      </c>
      <c r="H1534" s="266">
        <v>0.129</v>
      </c>
      <c r="I1534" s="265">
        <v>19.440000000000001</v>
      </c>
      <c r="J1534" s="265">
        <v>2.5</v>
      </c>
    </row>
    <row r="1535" spans="1:10" ht="25.5" customHeight="1" x14ac:dyDescent="0.25">
      <c r="A1535" s="229" t="s">
        <v>83</v>
      </c>
      <c r="B1535" s="264" t="s">
        <v>137</v>
      </c>
      <c r="C1535" s="229" t="s">
        <v>0</v>
      </c>
      <c r="D1535" s="229" t="s">
        <v>138</v>
      </c>
      <c r="E1535" s="494" t="s">
        <v>88</v>
      </c>
      <c r="F1535" s="494"/>
      <c r="G1535" s="263" t="s">
        <v>40</v>
      </c>
      <c r="H1535" s="266">
        <v>0.129</v>
      </c>
      <c r="I1535" s="265">
        <v>23.63</v>
      </c>
      <c r="J1535" s="265">
        <v>3.04</v>
      </c>
    </row>
    <row r="1536" spans="1:10" x14ac:dyDescent="0.25">
      <c r="A1536" s="232" t="s">
        <v>94</v>
      </c>
      <c r="B1536" s="268" t="s">
        <v>1314</v>
      </c>
      <c r="C1536" s="232" t="s">
        <v>0</v>
      </c>
      <c r="D1536" s="232" t="s">
        <v>1315</v>
      </c>
      <c r="E1536" s="493" t="s">
        <v>37</v>
      </c>
      <c r="F1536" s="493"/>
      <c r="G1536" s="267" t="s">
        <v>13</v>
      </c>
      <c r="H1536" s="270">
        <v>1.1000000000000001</v>
      </c>
      <c r="I1536" s="269">
        <v>11.17</v>
      </c>
      <c r="J1536" s="269">
        <v>12.28</v>
      </c>
    </row>
    <row r="1537" spans="1:10" ht="25.5" x14ac:dyDescent="0.25">
      <c r="A1537" s="228"/>
      <c r="B1537" s="228"/>
      <c r="C1537" s="228"/>
      <c r="D1537" s="228"/>
      <c r="E1537" s="228" t="s">
        <v>89</v>
      </c>
      <c r="F1537" s="273">
        <v>2.2541271103212832</v>
      </c>
      <c r="G1537" s="228" t="s">
        <v>90</v>
      </c>
      <c r="H1537" s="273">
        <v>2.57</v>
      </c>
      <c r="I1537" s="228" t="s">
        <v>91</v>
      </c>
      <c r="J1537" s="273">
        <v>4.82</v>
      </c>
    </row>
    <row r="1538" spans="1:10" ht="38.25" customHeight="1" thickBot="1" x14ac:dyDescent="0.3">
      <c r="A1538" s="228"/>
      <c r="B1538" s="228"/>
      <c r="C1538" s="228"/>
      <c r="D1538" s="228"/>
      <c r="E1538" s="228" t="s">
        <v>92</v>
      </c>
      <c r="F1538" s="273">
        <v>4</v>
      </c>
      <c r="G1538" s="228"/>
      <c r="H1538" s="492" t="s">
        <v>93</v>
      </c>
      <c r="I1538" s="492"/>
      <c r="J1538" s="273">
        <v>21.82</v>
      </c>
    </row>
    <row r="1539" spans="1:10" ht="51" customHeight="1" thickTop="1" x14ac:dyDescent="0.25">
      <c r="A1539" s="262"/>
      <c r="B1539" s="262"/>
      <c r="C1539" s="262"/>
      <c r="D1539" s="262"/>
      <c r="E1539" s="262"/>
      <c r="F1539" s="262"/>
      <c r="G1539" s="262"/>
      <c r="H1539" s="262"/>
      <c r="I1539" s="262"/>
      <c r="J1539" s="262"/>
    </row>
    <row r="1540" spans="1:10" ht="25.5" customHeight="1" x14ac:dyDescent="0.25">
      <c r="A1540" s="230" t="s">
        <v>999</v>
      </c>
      <c r="B1540" s="80" t="s">
        <v>4</v>
      </c>
      <c r="C1540" s="230" t="s">
        <v>5</v>
      </c>
      <c r="D1540" s="230" t="s">
        <v>6</v>
      </c>
      <c r="E1540" s="490" t="s">
        <v>28</v>
      </c>
      <c r="F1540" s="490"/>
      <c r="G1540" s="257" t="s">
        <v>7</v>
      </c>
      <c r="H1540" s="80" t="s">
        <v>8</v>
      </c>
      <c r="I1540" s="80" t="s">
        <v>9</v>
      </c>
      <c r="J1540" s="80" t="s">
        <v>11</v>
      </c>
    </row>
    <row r="1541" spans="1:10" ht="25.5" customHeight="1" x14ac:dyDescent="0.25">
      <c r="A1541" s="231" t="s">
        <v>82</v>
      </c>
      <c r="B1541" s="259" t="s">
        <v>1000</v>
      </c>
      <c r="C1541" s="231" t="s">
        <v>0</v>
      </c>
      <c r="D1541" s="231" t="s">
        <v>1001</v>
      </c>
      <c r="E1541" s="491" t="s">
        <v>128</v>
      </c>
      <c r="F1541" s="491"/>
      <c r="G1541" s="258" t="s">
        <v>14</v>
      </c>
      <c r="H1541" s="261">
        <v>1</v>
      </c>
      <c r="I1541" s="260">
        <v>4.9000000000000004</v>
      </c>
      <c r="J1541" s="260">
        <v>4.9000000000000004</v>
      </c>
    </row>
    <row r="1542" spans="1:10" ht="25.5" customHeight="1" x14ac:dyDescent="0.25">
      <c r="A1542" s="229" t="s">
        <v>83</v>
      </c>
      <c r="B1542" s="264" t="s">
        <v>293</v>
      </c>
      <c r="C1542" s="229" t="s">
        <v>0</v>
      </c>
      <c r="D1542" s="229" t="s">
        <v>294</v>
      </c>
      <c r="E1542" s="494" t="s">
        <v>88</v>
      </c>
      <c r="F1542" s="494"/>
      <c r="G1542" s="263" t="s">
        <v>40</v>
      </c>
      <c r="H1542" s="266">
        <v>6.8770999999999997E-3</v>
      </c>
      <c r="I1542" s="265">
        <v>19.440000000000001</v>
      </c>
      <c r="J1542" s="265">
        <v>0.13</v>
      </c>
    </row>
    <row r="1543" spans="1:10" ht="25.5" customHeight="1" x14ac:dyDescent="0.25">
      <c r="A1543" s="229" t="s">
        <v>83</v>
      </c>
      <c r="B1543" s="264" t="s">
        <v>137</v>
      </c>
      <c r="C1543" s="229" t="s">
        <v>0</v>
      </c>
      <c r="D1543" s="229" t="s">
        <v>138</v>
      </c>
      <c r="E1543" s="494" t="s">
        <v>88</v>
      </c>
      <c r="F1543" s="494"/>
      <c r="G1543" s="263" t="s">
        <v>40</v>
      </c>
      <c r="H1543" s="266">
        <v>6.1899999999999997E-2</v>
      </c>
      <c r="I1543" s="265">
        <v>23.63</v>
      </c>
      <c r="J1543" s="265">
        <v>1.46</v>
      </c>
    </row>
    <row r="1544" spans="1:10" ht="25.5" x14ac:dyDescent="0.25">
      <c r="A1544" s="232" t="s">
        <v>94</v>
      </c>
      <c r="B1544" s="268" t="s">
        <v>718</v>
      </c>
      <c r="C1544" s="232" t="s">
        <v>0</v>
      </c>
      <c r="D1544" s="232" t="s">
        <v>719</v>
      </c>
      <c r="E1544" s="493" t="s">
        <v>37</v>
      </c>
      <c r="F1544" s="493"/>
      <c r="G1544" s="267" t="s">
        <v>14</v>
      </c>
      <c r="H1544" s="270">
        <v>1</v>
      </c>
      <c r="I1544" s="269">
        <v>3.31</v>
      </c>
      <c r="J1544" s="269">
        <v>3.31</v>
      </c>
    </row>
    <row r="1545" spans="1:10" ht="25.5" x14ac:dyDescent="0.25">
      <c r="A1545" s="228"/>
      <c r="B1545" s="228"/>
      <c r="C1545" s="228"/>
      <c r="D1545" s="228"/>
      <c r="E1545" s="228" t="s">
        <v>89</v>
      </c>
      <c r="F1545" s="273">
        <v>0.65004910442875186</v>
      </c>
      <c r="G1545" s="228" t="s">
        <v>90</v>
      </c>
      <c r="H1545" s="273">
        <v>0.74</v>
      </c>
      <c r="I1545" s="228" t="s">
        <v>91</v>
      </c>
      <c r="J1545" s="273">
        <v>1.39</v>
      </c>
    </row>
    <row r="1546" spans="1:10" ht="38.25" customHeight="1" thickBot="1" x14ac:dyDescent="0.3">
      <c r="A1546" s="228"/>
      <c r="B1546" s="228"/>
      <c r="C1546" s="228"/>
      <c r="D1546" s="228"/>
      <c r="E1546" s="228" t="s">
        <v>92</v>
      </c>
      <c r="F1546" s="273">
        <v>1.1000000000000001</v>
      </c>
      <c r="G1546" s="228"/>
      <c r="H1546" s="492" t="s">
        <v>93</v>
      </c>
      <c r="I1546" s="492"/>
      <c r="J1546" s="273">
        <v>6</v>
      </c>
    </row>
    <row r="1547" spans="1:10" ht="63.75" customHeight="1" thickTop="1" x14ac:dyDescent="0.25">
      <c r="A1547" s="262"/>
      <c r="B1547" s="262"/>
      <c r="C1547" s="262"/>
      <c r="D1547" s="262"/>
      <c r="E1547" s="262"/>
      <c r="F1547" s="262"/>
      <c r="G1547" s="262"/>
      <c r="H1547" s="262"/>
      <c r="I1547" s="262"/>
      <c r="J1547" s="262"/>
    </row>
    <row r="1548" spans="1:10" ht="25.5" customHeight="1" x14ac:dyDescent="0.25">
      <c r="A1548" s="230" t="s">
        <v>1002</v>
      </c>
      <c r="B1548" s="80" t="s">
        <v>4</v>
      </c>
      <c r="C1548" s="230" t="s">
        <v>5</v>
      </c>
      <c r="D1548" s="230" t="s">
        <v>6</v>
      </c>
      <c r="E1548" s="490" t="s">
        <v>28</v>
      </c>
      <c r="F1548" s="490"/>
      <c r="G1548" s="257" t="s">
        <v>7</v>
      </c>
      <c r="H1548" s="80" t="s">
        <v>8</v>
      </c>
      <c r="I1548" s="80" t="s">
        <v>9</v>
      </c>
      <c r="J1548" s="80" t="s">
        <v>11</v>
      </c>
    </row>
    <row r="1549" spans="1:10" ht="25.5" customHeight="1" x14ac:dyDescent="0.25">
      <c r="A1549" s="231" t="s">
        <v>82</v>
      </c>
      <c r="B1549" s="259" t="s">
        <v>1008</v>
      </c>
      <c r="C1549" s="231" t="s">
        <v>0</v>
      </c>
      <c r="D1549" s="231" t="s">
        <v>1009</v>
      </c>
      <c r="E1549" s="491" t="s">
        <v>128</v>
      </c>
      <c r="F1549" s="491"/>
      <c r="G1549" s="258" t="s">
        <v>14</v>
      </c>
      <c r="H1549" s="261">
        <v>1</v>
      </c>
      <c r="I1549" s="260">
        <v>14.41</v>
      </c>
      <c r="J1549" s="260">
        <v>14.41</v>
      </c>
    </row>
    <row r="1550" spans="1:10" ht="25.5" customHeight="1" x14ac:dyDescent="0.25">
      <c r="A1550" s="229" t="s">
        <v>83</v>
      </c>
      <c r="B1550" s="264" t="s">
        <v>293</v>
      </c>
      <c r="C1550" s="229" t="s">
        <v>0</v>
      </c>
      <c r="D1550" s="229" t="s">
        <v>294</v>
      </c>
      <c r="E1550" s="494" t="s">
        <v>88</v>
      </c>
      <c r="F1550" s="494"/>
      <c r="G1550" s="263" t="s">
        <v>40</v>
      </c>
      <c r="H1550" s="266">
        <v>0.222</v>
      </c>
      <c r="I1550" s="265">
        <v>19.440000000000001</v>
      </c>
      <c r="J1550" s="265">
        <v>4.3099999999999996</v>
      </c>
    </row>
    <row r="1551" spans="1:10" ht="25.5" customHeight="1" x14ac:dyDescent="0.25">
      <c r="A1551" s="229" t="s">
        <v>83</v>
      </c>
      <c r="B1551" s="264" t="s">
        <v>137</v>
      </c>
      <c r="C1551" s="229" t="s">
        <v>0</v>
      </c>
      <c r="D1551" s="229" t="s">
        <v>138</v>
      </c>
      <c r="E1551" s="494" t="s">
        <v>88</v>
      </c>
      <c r="F1551" s="494"/>
      <c r="G1551" s="263" t="s">
        <v>40</v>
      </c>
      <c r="H1551" s="266">
        <v>0.222</v>
      </c>
      <c r="I1551" s="265">
        <v>23.63</v>
      </c>
      <c r="J1551" s="265">
        <v>5.24</v>
      </c>
    </row>
    <row r="1552" spans="1:10" ht="25.5" x14ac:dyDescent="0.25">
      <c r="A1552" s="232" t="s">
        <v>94</v>
      </c>
      <c r="B1552" s="268" t="s">
        <v>1305</v>
      </c>
      <c r="C1552" s="232" t="s">
        <v>0</v>
      </c>
      <c r="D1552" s="232" t="s">
        <v>1306</v>
      </c>
      <c r="E1552" s="493" t="s">
        <v>37</v>
      </c>
      <c r="F1552" s="493"/>
      <c r="G1552" s="267" t="s">
        <v>14</v>
      </c>
      <c r="H1552" s="270">
        <v>1</v>
      </c>
      <c r="I1552" s="269">
        <v>4.8600000000000003</v>
      </c>
      <c r="J1552" s="269">
        <v>4.8600000000000003</v>
      </c>
    </row>
    <row r="1553" spans="1:10" ht="25.5" x14ac:dyDescent="0.25">
      <c r="A1553" s="228"/>
      <c r="B1553" s="228"/>
      <c r="C1553" s="228"/>
      <c r="D1553" s="228"/>
      <c r="E1553" s="228" t="s">
        <v>89</v>
      </c>
      <c r="F1553" s="273">
        <v>3.8862647897862788</v>
      </c>
      <c r="G1553" s="228" t="s">
        <v>90</v>
      </c>
      <c r="H1553" s="273">
        <v>4.42</v>
      </c>
      <c r="I1553" s="228" t="s">
        <v>91</v>
      </c>
      <c r="J1553" s="273">
        <v>8.31</v>
      </c>
    </row>
    <row r="1554" spans="1:10" ht="26.25" thickBot="1" x14ac:dyDescent="0.3">
      <c r="A1554" s="228"/>
      <c r="B1554" s="228"/>
      <c r="C1554" s="228"/>
      <c r="D1554" s="228"/>
      <c r="E1554" s="228" t="s">
        <v>92</v>
      </c>
      <c r="F1554" s="273">
        <v>3.23</v>
      </c>
      <c r="G1554" s="228"/>
      <c r="H1554" s="492" t="s">
        <v>93</v>
      </c>
      <c r="I1554" s="492"/>
      <c r="J1554" s="273">
        <v>17.64</v>
      </c>
    </row>
    <row r="1555" spans="1:10" ht="25.5" customHeight="1" thickTop="1" x14ac:dyDescent="0.25">
      <c r="A1555" s="262"/>
      <c r="B1555" s="262"/>
      <c r="C1555" s="262"/>
      <c r="D1555" s="262"/>
      <c r="E1555" s="262"/>
      <c r="F1555" s="262"/>
      <c r="G1555" s="262"/>
      <c r="H1555" s="262"/>
      <c r="I1555" s="262"/>
      <c r="J1555" s="262"/>
    </row>
    <row r="1556" spans="1:10" ht="25.5" customHeight="1" x14ac:dyDescent="0.25">
      <c r="A1556" s="230" t="s">
        <v>1003</v>
      </c>
      <c r="B1556" s="80" t="s">
        <v>4</v>
      </c>
      <c r="C1556" s="230" t="s">
        <v>5</v>
      </c>
      <c r="D1556" s="230" t="s">
        <v>6</v>
      </c>
      <c r="E1556" s="490" t="s">
        <v>28</v>
      </c>
      <c r="F1556" s="490"/>
      <c r="G1556" s="257" t="s">
        <v>7</v>
      </c>
      <c r="H1556" s="80" t="s">
        <v>8</v>
      </c>
      <c r="I1556" s="80" t="s">
        <v>9</v>
      </c>
      <c r="J1556" s="80" t="s">
        <v>11</v>
      </c>
    </row>
    <row r="1557" spans="1:10" ht="25.5" customHeight="1" x14ac:dyDescent="0.25">
      <c r="A1557" s="231" t="s">
        <v>82</v>
      </c>
      <c r="B1557" s="259" t="s">
        <v>1625</v>
      </c>
      <c r="C1557" s="231" t="s">
        <v>0</v>
      </c>
      <c r="D1557" s="231" t="s">
        <v>1626</v>
      </c>
      <c r="E1557" s="491" t="s">
        <v>128</v>
      </c>
      <c r="F1557" s="491"/>
      <c r="G1557" s="258" t="s">
        <v>14</v>
      </c>
      <c r="H1557" s="261">
        <v>1</v>
      </c>
      <c r="I1557" s="260">
        <v>25.94</v>
      </c>
      <c r="J1557" s="260">
        <v>25.94</v>
      </c>
    </row>
    <row r="1558" spans="1:10" ht="25.5" customHeight="1" x14ac:dyDescent="0.25">
      <c r="A1558" s="229" t="s">
        <v>83</v>
      </c>
      <c r="B1558" s="264" t="s">
        <v>293</v>
      </c>
      <c r="C1558" s="229" t="s">
        <v>0</v>
      </c>
      <c r="D1558" s="229" t="s">
        <v>294</v>
      </c>
      <c r="E1558" s="494" t="s">
        <v>88</v>
      </c>
      <c r="F1558" s="494"/>
      <c r="G1558" s="263" t="s">
        <v>40</v>
      </c>
      <c r="H1558" s="266">
        <v>0.55000000000000004</v>
      </c>
      <c r="I1558" s="265">
        <v>19.440000000000001</v>
      </c>
      <c r="J1558" s="265">
        <v>10.69</v>
      </c>
    </row>
    <row r="1559" spans="1:10" ht="25.5" customHeight="1" x14ac:dyDescent="0.25">
      <c r="A1559" s="229" t="s">
        <v>83</v>
      </c>
      <c r="B1559" s="264" t="s">
        <v>137</v>
      </c>
      <c r="C1559" s="229" t="s">
        <v>0</v>
      </c>
      <c r="D1559" s="229" t="s">
        <v>138</v>
      </c>
      <c r="E1559" s="494" t="s">
        <v>88</v>
      </c>
      <c r="F1559" s="494"/>
      <c r="G1559" s="263" t="s">
        <v>40</v>
      </c>
      <c r="H1559" s="266">
        <v>0.55000000000000004</v>
      </c>
      <c r="I1559" s="265">
        <v>23.63</v>
      </c>
      <c r="J1559" s="265">
        <v>12.99</v>
      </c>
    </row>
    <row r="1560" spans="1:10" ht="25.5" customHeight="1" x14ac:dyDescent="0.25">
      <c r="A1560" s="229" t="s">
        <v>83</v>
      </c>
      <c r="B1560" s="264" t="s">
        <v>295</v>
      </c>
      <c r="C1560" s="229" t="s">
        <v>0</v>
      </c>
      <c r="D1560" s="229" t="s">
        <v>296</v>
      </c>
      <c r="E1560" s="494" t="s">
        <v>88</v>
      </c>
      <c r="F1560" s="494"/>
      <c r="G1560" s="263" t="s">
        <v>1</v>
      </c>
      <c r="H1560" s="266">
        <v>8.9999999999999998E-4</v>
      </c>
      <c r="I1560" s="265">
        <v>415.19</v>
      </c>
      <c r="J1560" s="265">
        <v>0.37</v>
      </c>
    </row>
    <row r="1561" spans="1:10" ht="25.5" x14ac:dyDescent="0.25">
      <c r="A1561" s="232" t="s">
        <v>94</v>
      </c>
      <c r="B1561" s="268" t="s">
        <v>412</v>
      </c>
      <c r="C1561" s="232" t="s">
        <v>0</v>
      </c>
      <c r="D1561" s="232" t="s">
        <v>413</v>
      </c>
      <c r="E1561" s="493" t="s">
        <v>37</v>
      </c>
      <c r="F1561" s="493"/>
      <c r="G1561" s="267" t="s">
        <v>14</v>
      </c>
      <c r="H1561" s="270">
        <v>1</v>
      </c>
      <c r="I1561" s="269">
        <v>1.89</v>
      </c>
      <c r="J1561" s="269">
        <v>1.89</v>
      </c>
    </row>
    <row r="1562" spans="1:10" ht="25.5" x14ac:dyDescent="0.25">
      <c r="A1562" s="228"/>
      <c r="B1562" s="228"/>
      <c r="C1562" s="228"/>
      <c r="D1562" s="228"/>
      <c r="E1562" s="228" t="s">
        <v>89</v>
      </c>
      <c r="F1562" s="273">
        <v>9.6852639947621935</v>
      </c>
      <c r="G1562" s="228" t="s">
        <v>90</v>
      </c>
      <c r="H1562" s="273">
        <v>11.02</v>
      </c>
      <c r="I1562" s="228" t="s">
        <v>91</v>
      </c>
      <c r="J1562" s="273">
        <v>20.71</v>
      </c>
    </row>
    <row r="1563" spans="1:10" ht="26.25" thickBot="1" x14ac:dyDescent="0.3">
      <c r="A1563" s="228"/>
      <c r="B1563" s="228"/>
      <c r="C1563" s="228"/>
      <c r="D1563" s="228"/>
      <c r="E1563" s="228" t="s">
        <v>92</v>
      </c>
      <c r="F1563" s="273">
        <v>5.82</v>
      </c>
      <c r="G1563" s="228"/>
      <c r="H1563" s="492" t="s">
        <v>93</v>
      </c>
      <c r="I1563" s="492"/>
      <c r="J1563" s="273">
        <v>31.76</v>
      </c>
    </row>
    <row r="1564" spans="1:10" ht="38.25" customHeight="1" thickTop="1" x14ac:dyDescent="0.25">
      <c r="A1564" s="262"/>
      <c r="B1564" s="262"/>
      <c r="C1564" s="262"/>
      <c r="D1564" s="262"/>
      <c r="E1564" s="262"/>
      <c r="F1564" s="262"/>
      <c r="G1564" s="262"/>
      <c r="H1564" s="262"/>
      <c r="I1564" s="262"/>
      <c r="J1564" s="262"/>
    </row>
    <row r="1565" spans="1:10" ht="25.5" customHeight="1" x14ac:dyDescent="0.25">
      <c r="A1565" s="230" t="s">
        <v>1004</v>
      </c>
      <c r="B1565" s="80" t="s">
        <v>4</v>
      </c>
      <c r="C1565" s="230" t="s">
        <v>5</v>
      </c>
      <c r="D1565" s="230" t="s">
        <v>6</v>
      </c>
      <c r="E1565" s="490" t="s">
        <v>28</v>
      </c>
      <c r="F1565" s="490"/>
      <c r="G1565" s="257" t="s">
        <v>7</v>
      </c>
      <c r="H1565" s="80" t="s">
        <v>8</v>
      </c>
      <c r="I1565" s="80" t="s">
        <v>9</v>
      </c>
      <c r="J1565" s="80" t="s">
        <v>11</v>
      </c>
    </row>
    <row r="1566" spans="1:10" ht="25.5" customHeight="1" x14ac:dyDescent="0.25">
      <c r="A1566" s="231" t="s">
        <v>82</v>
      </c>
      <c r="B1566" s="259" t="s">
        <v>436</v>
      </c>
      <c r="C1566" s="231" t="s">
        <v>0</v>
      </c>
      <c r="D1566" s="231" t="s">
        <v>1627</v>
      </c>
      <c r="E1566" s="491" t="s">
        <v>128</v>
      </c>
      <c r="F1566" s="491"/>
      <c r="G1566" s="258" t="s">
        <v>14</v>
      </c>
      <c r="H1566" s="261">
        <v>1</v>
      </c>
      <c r="I1566" s="260">
        <v>14.78</v>
      </c>
      <c r="J1566" s="260">
        <v>14.78</v>
      </c>
    </row>
    <row r="1567" spans="1:10" ht="25.5" customHeight="1" x14ac:dyDescent="0.25">
      <c r="A1567" s="229" t="s">
        <v>83</v>
      </c>
      <c r="B1567" s="264" t="s">
        <v>293</v>
      </c>
      <c r="C1567" s="229" t="s">
        <v>0</v>
      </c>
      <c r="D1567" s="229" t="s">
        <v>294</v>
      </c>
      <c r="E1567" s="494" t="s">
        <v>88</v>
      </c>
      <c r="F1567" s="494"/>
      <c r="G1567" s="263" t="s">
        <v>40</v>
      </c>
      <c r="H1567" s="266">
        <v>0.29099999999999998</v>
      </c>
      <c r="I1567" s="265">
        <v>19.440000000000001</v>
      </c>
      <c r="J1567" s="265">
        <v>5.65</v>
      </c>
    </row>
    <row r="1568" spans="1:10" ht="25.5" customHeight="1" x14ac:dyDescent="0.25">
      <c r="A1568" s="229" t="s">
        <v>83</v>
      </c>
      <c r="B1568" s="264" t="s">
        <v>137</v>
      </c>
      <c r="C1568" s="229" t="s">
        <v>0</v>
      </c>
      <c r="D1568" s="229" t="s">
        <v>138</v>
      </c>
      <c r="E1568" s="494" t="s">
        <v>88</v>
      </c>
      <c r="F1568" s="494"/>
      <c r="G1568" s="263" t="s">
        <v>40</v>
      </c>
      <c r="H1568" s="266">
        <v>0.29099999999999998</v>
      </c>
      <c r="I1568" s="265">
        <v>23.63</v>
      </c>
      <c r="J1568" s="265">
        <v>6.87</v>
      </c>
    </row>
    <row r="1569" spans="1:10" ht="25.5" customHeight="1" x14ac:dyDescent="0.25">
      <c r="A1569" s="229" t="s">
        <v>83</v>
      </c>
      <c r="B1569" s="264" t="s">
        <v>295</v>
      </c>
      <c r="C1569" s="229" t="s">
        <v>0</v>
      </c>
      <c r="D1569" s="229" t="s">
        <v>296</v>
      </c>
      <c r="E1569" s="494" t="s">
        <v>88</v>
      </c>
      <c r="F1569" s="494"/>
      <c r="G1569" s="263" t="s">
        <v>1</v>
      </c>
      <c r="H1569" s="266">
        <v>8.9999999999999998E-4</v>
      </c>
      <c r="I1569" s="265">
        <v>415.19</v>
      </c>
      <c r="J1569" s="265">
        <v>0.37</v>
      </c>
    </row>
    <row r="1570" spans="1:10" ht="25.5" x14ac:dyDescent="0.25">
      <c r="A1570" s="232" t="s">
        <v>94</v>
      </c>
      <c r="B1570" s="268" t="s">
        <v>412</v>
      </c>
      <c r="C1570" s="232" t="s">
        <v>0</v>
      </c>
      <c r="D1570" s="232" t="s">
        <v>413</v>
      </c>
      <c r="E1570" s="493" t="s">
        <v>37</v>
      </c>
      <c r="F1570" s="493"/>
      <c r="G1570" s="267" t="s">
        <v>14</v>
      </c>
      <c r="H1570" s="270">
        <v>1</v>
      </c>
      <c r="I1570" s="269">
        <v>1.89</v>
      </c>
      <c r="J1570" s="269">
        <v>1.89</v>
      </c>
    </row>
    <row r="1571" spans="1:10" ht="25.5" x14ac:dyDescent="0.25">
      <c r="A1571" s="228"/>
      <c r="B1571" s="228"/>
      <c r="C1571" s="228"/>
      <c r="D1571" s="228"/>
      <c r="E1571" s="228" t="s">
        <v>89</v>
      </c>
      <c r="F1571" s="273">
        <v>5.1489501005471636</v>
      </c>
      <c r="G1571" s="228" t="s">
        <v>90</v>
      </c>
      <c r="H1571" s="273">
        <v>5.86</v>
      </c>
      <c r="I1571" s="228" t="s">
        <v>91</v>
      </c>
      <c r="J1571" s="273">
        <v>11.01</v>
      </c>
    </row>
    <row r="1572" spans="1:10" ht="15" customHeight="1" thickBot="1" x14ac:dyDescent="0.3">
      <c r="A1572" s="228"/>
      <c r="B1572" s="228"/>
      <c r="C1572" s="228"/>
      <c r="D1572" s="228"/>
      <c r="E1572" s="228" t="s">
        <v>92</v>
      </c>
      <c r="F1572" s="273">
        <v>3.32</v>
      </c>
      <c r="G1572" s="228"/>
      <c r="H1572" s="492" t="s">
        <v>93</v>
      </c>
      <c r="I1572" s="492"/>
      <c r="J1572" s="273">
        <v>18.100000000000001</v>
      </c>
    </row>
    <row r="1573" spans="1:10" ht="15.75" thickTop="1" x14ac:dyDescent="0.25">
      <c r="A1573" s="262"/>
      <c r="B1573" s="262"/>
      <c r="C1573" s="262"/>
      <c r="D1573" s="262"/>
      <c r="E1573" s="262"/>
      <c r="F1573" s="262"/>
      <c r="G1573" s="262"/>
      <c r="H1573" s="262"/>
      <c r="I1573" s="262"/>
      <c r="J1573" s="262"/>
    </row>
    <row r="1574" spans="1:10" ht="15" customHeight="1" x14ac:dyDescent="0.25">
      <c r="A1574" s="230" t="s">
        <v>1007</v>
      </c>
      <c r="B1574" s="80" t="s">
        <v>4</v>
      </c>
      <c r="C1574" s="230" t="s">
        <v>5</v>
      </c>
      <c r="D1574" s="230" t="s">
        <v>6</v>
      </c>
      <c r="E1574" s="490" t="s">
        <v>28</v>
      </c>
      <c r="F1574" s="490"/>
      <c r="G1574" s="257" t="s">
        <v>7</v>
      </c>
      <c r="H1574" s="80" t="s">
        <v>8</v>
      </c>
      <c r="I1574" s="80" t="s">
        <v>9</v>
      </c>
      <c r="J1574" s="80" t="s">
        <v>11</v>
      </c>
    </row>
    <row r="1575" spans="1:10" ht="25.5" customHeight="1" x14ac:dyDescent="0.25">
      <c r="A1575" s="231" t="s">
        <v>82</v>
      </c>
      <c r="B1575" s="259" t="s">
        <v>1748</v>
      </c>
      <c r="C1575" s="231" t="s">
        <v>0</v>
      </c>
      <c r="D1575" s="231" t="s">
        <v>1749</v>
      </c>
      <c r="E1575" s="491" t="s">
        <v>128</v>
      </c>
      <c r="F1575" s="491"/>
      <c r="G1575" s="258" t="s">
        <v>14</v>
      </c>
      <c r="H1575" s="261">
        <v>1</v>
      </c>
      <c r="I1575" s="260">
        <v>9.31</v>
      </c>
      <c r="J1575" s="260">
        <v>9.31</v>
      </c>
    </row>
    <row r="1576" spans="1:10" ht="25.5" customHeight="1" x14ac:dyDescent="0.25">
      <c r="A1576" s="229" t="s">
        <v>83</v>
      </c>
      <c r="B1576" s="264" t="s">
        <v>293</v>
      </c>
      <c r="C1576" s="229" t="s">
        <v>0</v>
      </c>
      <c r="D1576" s="229" t="s">
        <v>294</v>
      </c>
      <c r="E1576" s="494" t="s">
        <v>88</v>
      </c>
      <c r="F1576" s="494"/>
      <c r="G1576" s="263" t="s">
        <v>40</v>
      </c>
      <c r="H1576" s="266">
        <v>0.16400000000000001</v>
      </c>
      <c r="I1576" s="265">
        <v>19.440000000000001</v>
      </c>
      <c r="J1576" s="265">
        <v>3.18</v>
      </c>
    </row>
    <row r="1577" spans="1:10" ht="25.5" customHeight="1" x14ac:dyDescent="0.25">
      <c r="A1577" s="229" t="s">
        <v>83</v>
      </c>
      <c r="B1577" s="264" t="s">
        <v>137</v>
      </c>
      <c r="C1577" s="229" t="s">
        <v>0</v>
      </c>
      <c r="D1577" s="229" t="s">
        <v>138</v>
      </c>
      <c r="E1577" s="494" t="s">
        <v>88</v>
      </c>
      <c r="F1577" s="494"/>
      <c r="G1577" s="263" t="s">
        <v>40</v>
      </c>
      <c r="H1577" s="266">
        <v>0.16400000000000001</v>
      </c>
      <c r="I1577" s="265">
        <v>23.63</v>
      </c>
      <c r="J1577" s="265">
        <v>3.87</v>
      </c>
    </row>
    <row r="1578" spans="1:10" ht="25.5" customHeight="1" x14ac:dyDescent="0.25">
      <c r="A1578" s="229" t="s">
        <v>83</v>
      </c>
      <c r="B1578" s="264" t="s">
        <v>295</v>
      </c>
      <c r="C1578" s="229" t="s">
        <v>0</v>
      </c>
      <c r="D1578" s="229" t="s">
        <v>296</v>
      </c>
      <c r="E1578" s="494" t="s">
        <v>88</v>
      </c>
      <c r="F1578" s="494"/>
      <c r="G1578" s="263" t="s">
        <v>1</v>
      </c>
      <c r="H1578" s="266">
        <v>8.9999999999999998E-4</v>
      </c>
      <c r="I1578" s="265">
        <v>415.19</v>
      </c>
      <c r="J1578" s="265">
        <v>0.37</v>
      </c>
    </row>
    <row r="1579" spans="1:10" ht="25.5" x14ac:dyDescent="0.25">
      <c r="A1579" s="232" t="s">
        <v>94</v>
      </c>
      <c r="B1579" s="268" t="s">
        <v>412</v>
      </c>
      <c r="C1579" s="232" t="s">
        <v>0</v>
      </c>
      <c r="D1579" s="232" t="s">
        <v>413</v>
      </c>
      <c r="E1579" s="493" t="s">
        <v>37</v>
      </c>
      <c r="F1579" s="493"/>
      <c r="G1579" s="267" t="s">
        <v>14</v>
      </c>
      <c r="H1579" s="270">
        <v>1</v>
      </c>
      <c r="I1579" s="269">
        <v>1.89</v>
      </c>
      <c r="J1579" s="269">
        <v>1.89</v>
      </c>
    </row>
    <row r="1580" spans="1:10" ht="25.5" x14ac:dyDescent="0.25">
      <c r="A1580" s="228"/>
      <c r="B1580" s="228"/>
      <c r="C1580" s="228"/>
      <c r="D1580" s="228"/>
      <c r="E1580" s="228" t="s">
        <v>89</v>
      </c>
      <c r="F1580" s="273">
        <v>2.9182060515362673</v>
      </c>
      <c r="G1580" s="228" t="s">
        <v>90</v>
      </c>
      <c r="H1580" s="273">
        <v>3.32</v>
      </c>
      <c r="I1580" s="228" t="s">
        <v>91</v>
      </c>
      <c r="J1580" s="273">
        <v>6.24</v>
      </c>
    </row>
    <row r="1581" spans="1:10" ht="26.25" thickBot="1" x14ac:dyDescent="0.3">
      <c r="A1581" s="228"/>
      <c r="B1581" s="228"/>
      <c r="C1581" s="228"/>
      <c r="D1581" s="228"/>
      <c r="E1581" s="228" t="s">
        <v>92</v>
      </c>
      <c r="F1581" s="273">
        <v>2.09</v>
      </c>
      <c r="G1581" s="228"/>
      <c r="H1581" s="492" t="s">
        <v>93</v>
      </c>
      <c r="I1581" s="492"/>
      <c r="J1581" s="273">
        <v>11.4</v>
      </c>
    </row>
    <row r="1582" spans="1:10" ht="15.75" thickTop="1" x14ac:dyDescent="0.25">
      <c r="A1582" s="262"/>
      <c r="B1582" s="262"/>
      <c r="C1582" s="262"/>
      <c r="D1582" s="262"/>
      <c r="E1582" s="262"/>
      <c r="F1582" s="262"/>
      <c r="G1582" s="262"/>
      <c r="H1582" s="262"/>
      <c r="I1582" s="262"/>
      <c r="J1582" s="262"/>
    </row>
    <row r="1583" spans="1:10" x14ac:dyDescent="0.25">
      <c r="A1583" s="230" t="s">
        <v>1010</v>
      </c>
      <c r="B1583" s="80" t="s">
        <v>4</v>
      </c>
      <c r="C1583" s="230" t="s">
        <v>5</v>
      </c>
      <c r="D1583" s="230" t="s">
        <v>6</v>
      </c>
      <c r="E1583" s="490" t="s">
        <v>28</v>
      </c>
      <c r="F1583" s="490"/>
      <c r="G1583" s="257" t="s">
        <v>7</v>
      </c>
      <c r="H1583" s="80" t="s">
        <v>8</v>
      </c>
      <c r="I1583" s="80" t="s">
        <v>9</v>
      </c>
      <c r="J1583" s="80" t="s">
        <v>11</v>
      </c>
    </row>
    <row r="1584" spans="1:10" ht="38.25" x14ac:dyDescent="0.25">
      <c r="A1584" s="231" t="s">
        <v>82</v>
      </c>
      <c r="B1584" s="259" t="s">
        <v>1005</v>
      </c>
      <c r="C1584" s="231" t="s">
        <v>105</v>
      </c>
      <c r="D1584" s="231" t="s">
        <v>1006</v>
      </c>
      <c r="E1584" s="491" t="s">
        <v>88</v>
      </c>
      <c r="F1584" s="491"/>
      <c r="G1584" s="258" t="s">
        <v>14</v>
      </c>
      <c r="H1584" s="261">
        <v>1</v>
      </c>
      <c r="I1584" s="260">
        <v>179</v>
      </c>
      <c r="J1584" s="260">
        <v>179</v>
      </c>
    </row>
    <row r="1585" spans="1:10" ht="25.5" customHeight="1" x14ac:dyDescent="0.25">
      <c r="A1585" s="229" t="s">
        <v>83</v>
      </c>
      <c r="B1585" s="264" t="s">
        <v>1622</v>
      </c>
      <c r="C1585" s="229" t="s">
        <v>0</v>
      </c>
      <c r="D1585" s="229" t="s">
        <v>1623</v>
      </c>
      <c r="E1585" s="494" t="s">
        <v>128</v>
      </c>
      <c r="F1585" s="494"/>
      <c r="G1585" s="263" t="s">
        <v>14</v>
      </c>
      <c r="H1585" s="266">
        <v>1</v>
      </c>
      <c r="I1585" s="265">
        <v>11.93</v>
      </c>
      <c r="J1585" s="265">
        <v>11.93</v>
      </c>
    </row>
    <row r="1586" spans="1:10" ht="25.5" customHeight="1" x14ac:dyDescent="0.25">
      <c r="A1586" s="229" t="s">
        <v>83</v>
      </c>
      <c r="B1586" s="264" t="s">
        <v>293</v>
      </c>
      <c r="C1586" s="229" t="s">
        <v>0</v>
      </c>
      <c r="D1586" s="229" t="s">
        <v>294</v>
      </c>
      <c r="E1586" s="494" t="s">
        <v>88</v>
      </c>
      <c r="F1586" s="494"/>
      <c r="G1586" s="263" t="s">
        <v>40</v>
      </c>
      <c r="H1586" s="266">
        <v>0.17</v>
      </c>
      <c r="I1586" s="265">
        <v>19.440000000000001</v>
      </c>
      <c r="J1586" s="265">
        <v>3.3</v>
      </c>
    </row>
    <row r="1587" spans="1:10" ht="15" customHeight="1" x14ac:dyDescent="0.25">
      <c r="A1587" s="229" t="s">
        <v>83</v>
      </c>
      <c r="B1587" s="264" t="s">
        <v>137</v>
      </c>
      <c r="C1587" s="229" t="s">
        <v>0</v>
      </c>
      <c r="D1587" s="229" t="s">
        <v>138</v>
      </c>
      <c r="E1587" s="494" t="s">
        <v>88</v>
      </c>
      <c r="F1587" s="494"/>
      <c r="G1587" s="263" t="s">
        <v>40</v>
      </c>
      <c r="H1587" s="266">
        <v>0.41</v>
      </c>
      <c r="I1587" s="265">
        <v>23.63</v>
      </c>
      <c r="J1587" s="265">
        <v>9.68</v>
      </c>
    </row>
    <row r="1588" spans="1:10" ht="25.5" customHeight="1" x14ac:dyDescent="0.25">
      <c r="A1588" s="232" t="s">
        <v>94</v>
      </c>
      <c r="B1588" s="268" t="s">
        <v>1171</v>
      </c>
      <c r="C1588" s="232" t="s">
        <v>105</v>
      </c>
      <c r="D1588" s="232" t="s">
        <v>1172</v>
      </c>
      <c r="E1588" s="493" t="s">
        <v>37</v>
      </c>
      <c r="F1588" s="493"/>
      <c r="G1588" s="267" t="s">
        <v>7</v>
      </c>
      <c r="H1588" s="270">
        <v>1</v>
      </c>
      <c r="I1588" s="269">
        <v>154.09</v>
      </c>
      <c r="J1588" s="269">
        <v>154.09</v>
      </c>
    </row>
    <row r="1589" spans="1:10" ht="25.5" x14ac:dyDescent="0.25">
      <c r="A1589" s="228"/>
      <c r="B1589" s="228"/>
      <c r="C1589" s="228"/>
      <c r="D1589" s="228"/>
      <c r="E1589" s="228" t="s">
        <v>89</v>
      </c>
      <c r="F1589" s="273">
        <v>7.4545199457512972</v>
      </c>
      <c r="G1589" s="228" t="s">
        <v>90</v>
      </c>
      <c r="H1589" s="273">
        <v>8.49</v>
      </c>
      <c r="I1589" s="228" t="s">
        <v>91</v>
      </c>
      <c r="J1589" s="273">
        <v>15.94</v>
      </c>
    </row>
    <row r="1590" spans="1:10" ht="26.25" thickBot="1" x14ac:dyDescent="0.3">
      <c r="A1590" s="228"/>
      <c r="B1590" s="228"/>
      <c r="C1590" s="228"/>
      <c r="D1590" s="228"/>
      <c r="E1590" s="228" t="s">
        <v>92</v>
      </c>
      <c r="F1590" s="273">
        <v>40.22</v>
      </c>
      <c r="G1590" s="228"/>
      <c r="H1590" s="492" t="s">
        <v>93</v>
      </c>
      <c r="I1590" s="492"/>
      <c r="J1590" s="273">
        <v>219.22</v>
      </c>
    </row>
    <row r="1591" spans="1:10" ht="15.75" thickTop="1" x14ac:dyDescent="0.25">
      <c r="A1591" s="262"/>
      <c r="B1591" s="262"/>
      <c r="C1591" s="262"/>
      <c r="D1591" s="262"/>
      <c r="E1591" s="262"/>
      <c r="F1591" s="262"/>
      <c r="G1591" s="262"/>
      <c r="H1591" s="262"/>
      <c r="I1591" s="262"/>
      <c r="J1591" s="262"/>
    </row>
    <row r="1592" spans="1:10" x14ac:dyDescent="0.25">
      <c r="A1592" s="230" t="s">
        <v>1011</v>
      </c>
      <c r="B1592" s="80" t="s">
        <v>4</v>
      </c>
      <c r="C1592" s="230" t="s">
        <v>5</v>
      </c>
      <c r="D1592" s="230" t="s">
        <v>6</v>
      </c>
      <c r="E1592" s="490" t="s">
        <v>28</v>
      </c>
      <c r="F1592" s="490"/>
      <c r="G1592" s="257" t="s">
        <v>7</v>
      </c>
      <c r="H1592" s="80" t="s">
        <v>8</v>
      </c>
      <c r="I1592" s="80" t="s">
        <v>9</v>
      </c>
      <c r="J1592" s="80" t="s">
        <v>11</v>
      </c>
    </row>
    <row r="1593" spans="1:10" ht="38.25" x14ac:dyDescent="0.25">
      <c r="A1593" s="231" t="s">
        <v>82</v>
      </c>
      <c r="B1593" s="259" t="s">
        <v>1012</v>
      </c>
      <c r="C1593" s="231" t="s">
        <v>105</v>
      </c>
      <c r="D1593" s="231" t="s">
        <v>1013</v>
      </c>
      <c r="E1593" s="491" t="s">
        <v>88</v>
      </c>
      <c r="F1593" s="491"/>
      <c r="G1593" s="258" t="s">
        <v>14</v>
      </c>
      <c r="H1593" s="261">
        <v>1</v>
      </c>
      <c r="I1593" s="260">
        <v>147.74</v>
      </c>
      <c r="J1593" s="260">
        <v>147.74</v>
      </c>
    </row>
    <row r="1594" spans="1:10" ht="25.5" customHeight="1" x14ac:dyDescent="0.25">
      <c r="A1594" s="229" t="s">
        <v>83</v>
      </c>
      <c r="B1594" s="264" t="s">
        <v>1622</v>
      </c>
      <c r="C1594" s="229" t="s">
        <v>0</v>
      </c>
      <c r="D1594" s="229" t="s">
        <v>1623</v>
      </c>
      <c r="E1594" s="494" t="s">
        <v>128</v>
      </c>
      <c r="F1594" s="494"/>
      <c r="G1594" s="263" t="s">
        <v>14</v>
      </c>
      <c r="H1594" s="266">
        <v>1</v>
      </c>
      <c r="I1594" s="265">
        <v>11.93</v>
      </c>
      <c r="J1594" s="265">
        <v>11.93</v>
      </c>
    </row>
    <row r="1595" spans="1:10" ht="25.5" customHeight="1" x14ac:dyDescent="0.25">
      <c r="A1595" s="229" t="s">
        <v>83</v>
      </c>
      <c r="B1595" s="264" t="s">
        <v>293</v>
      </c>
      <c r="C1595" s="229" t="s">
        <v>0</v>
      </c>
      <c r="D1595" s="229" t="s">
        <v>294</v>
      </c>
      <c r="E1595" s="494" t="s">
        <v>88</v>
      </c>
      <c r="F1595" s="494"/>
      <c r="G1595" s="263" t="s">
        <v>40</v>
      </c>
      <c r="H1595" s="266">
        <v>0.17</v>
      </c>
      <c r="I1595" s="265">
        <v>19.440000000000001</v>
      </c>
      <c r="J1595" s="265">
        <v>3.3</v>
      </c>
    </row>
    <row r="1596" spans="1:10" ht="25.5" customHeight="1" x14ac:dyDescent="0.25">
      <c r="A1596" s="229" t="s">
        <v>83</v>
      </c>
      <c r="B1596" s="264" t="s">
        <v>137</v>
      </c>
      <c r="C1596" s="229" t="s">
        <v>0</v>
      </c>
      <c r="D1596" s="229" t="s">
        <v>138</v>
      </c>
      <c r="E1596" s="494" t="s">
        <v>88</v>
      </c>
      <c r="F1596" s="494"/>
      <c r="G1596" s="263" t="s">
        <v>40</v>
      </c>
      <c r="H1596" s="266">
        <v>0.41</v>
      </c>
      <c r="I1596" s="265">
        <v>23.63</v>
      </c>
      <c r="J1596" s="265">
        <v>9.68</v>
      </c>
    </row>
    <row r="1597" spans="1:10" ht="38.25" x14ac:dyDescent="0.25">
      <c r="A1597" s="232" t="s">
        <v>94</v>
      </c>
      <c r="B1597" s="268" t="s">
        <v>1289</v>
      </c>
      <c r="C1597" s="232" t="s">
        <v>105</v>
      </c>
      <c r="D1597" s="232" t="s">
        <v>1290</v>
      </c>
      <c r="E1597" s="493" t="s">
        <v>37</v>
      </c>
      <c r="F1597" s="493"/>
      <c r="G1597" s="267" t="s">
        <v>7</v>
      </c>
      <c r="H1597" s="270">
        <v>1</v>
      </c>
      <c r="I1597" s="269">
        <v>122.83</v>
      </c>
      <c r="J1597" s="269">
        <v>122.83</v>
      </c>
    </row>
    <row r="1598" spans="1:10" ht="25.5" x14ac:dyDescent="0.25">
      <c r="A1598" s="228"/>
      <c r="B1598" s="228"/>
      <c r="C1598" s="228"/>
      <c r="D1598" s="228"/>
      <c r="E1598" s="228" t="s">
        <v>89</v>
      </c>
      <c r="F1598" s="273">
        <v>7.4545199457512972</v>
      </c>
      <c r="G1598" s="228" t="s">
        <v>90</v>
      </c>
      <c r="H1598" s="273">
        <v>8.49</v>
      </c>
      <c r="I1598" s="228" t="s">
        <v>91</v>
      </c>
      <c r="J1598" s="273">
        <v>15.94</v>
      </c>
    </row>
    <row r="1599" spans="1:10" ht="26.25" thickBot="1" x14ac:dyDescent="0.3">
      <c r="A1599" s="228"/>
      <c r="B1599" s="228"/>
      <c r="C1599" s="228"/>
      <c r="D1599" s="228"/>
      <c r="E1599" s="228" t="s">
        <v>92</v>
      </c>
      <c r="F1599" s="273">
        <v>33.19</v>
      </c>
      <c r="G1599" s="228"/>
      <c r="H1599" s="492" t="s">
        <v>93</v>
      </c>
      <c r="I1599" s="492"/>
      <c r="J1599" s="273">
        <v>180.93</v>
      </c>
    </row>
    <row r="1600" spans="1:10" ht="25.5" customHeight="1" thickTop="1" x14ac:dyDescent="0.25">
      <c r="A1600" s="262"/>
      <c r="B1600" s="262"/>
      <c r="C1600" s="262"/>
      <c r="D1600" s="262"/>
      <c r="E1600" s="262"/>
      <c r="F1600" s="262"/>
      <c r="G1600" s="262"/>
      <c r="H1600" s="262"/>
      <c r="I1600" s="262"/>
      <c r="J1600" s="262"/>
    </row>
    <row r="1601" spans="1:10" ht="25.5" customHeight="1" x14ac:dyDescent="0.25">
      <c r="A1601" s="230" t="s">
        <v>1014</v>
      </c>
      <c r="B1601" s="80" t="s">
        <v>4</v>
      </c>
      <c r="C1601" s="230" t="s">
        <v>5</v>
      </c>
      <c r="D1601" s="230" t="s">
        <v>6</v>
      </c>
      <c r="E1601" s="490" t="s">
        <v>28</v>
      </c>
      <c r="F1601" s="490"/>
      <c r="G1601" s="257" t="s">
        <v>7</v>
      </c>
      <c r="H1601" s="80" t="s">
        <v>8</v>
      </c>
      <c r="I1601" s="80" t="s">
        <v>9</v>
      </c>
      <c r="J1601" s="80" t="s">
        <v>11</v>
      </c>
    </row>
    <row r="1602" spans="1:10" ht="38.25" x14ac:dyDescent="0.25">
      <c r="A1602" s="231" t="s">
        <v>82</v>
      </c>
      <c r="B1602" s="259" t="s">
        <v>1015</v>
      </c>
      <c r="C1602" s="231" t="s">
        <v>105</v>
      </c>
      <c r="D1602" s="231" t="s">
        <v>1016</v>
      </c>
      <c r="E1602" s="491" t="s">
        <v>88</v>
      </c>
      <c r="F1602" s="491"/>
      <c r="G1602" s="258" t="s">
        <v>14</v>
      </c>
      <c r="H1602" s="261">
        <v>1</v>
      </c>
      <c r="I1602" s="260">
        <v>68.069999999999993</v>
      </c>
      <c r="J1602" s="260">
        <v>68.069999999999993</v>
      </c>
    </row>
    <row r="1603" spans="1:10" ht="25.5" customHeight="1" x14ac:dyDescent="0.25">
      <c r="A1603" s="229" t="s">
        <v>83</v>
      </c>
      <c r="B1603" s="264" t="s">
        <v>1622</v>
      </c>
      <c r="C1603" s="229" t="s">
        <v>0</v>
      </c>
      <c r="D1603" s="229" t="s">
        <v>1623</v>
      </c>
      <c r="E1603" s="494" t="s">
        <v>128</v>
      </c>
      <c r="F1603" s="494"/>
      <c r="G1603" s="263" t="s">
        <v>14</v>
      </c>
      <c r="H1603" s="266">
        <v>1</v>
      </c>
      <c r="I1603" s="265">
        <v>11.93</v>
      </c>
      <c r="J1603" s="265">
        <v>11.93</v>
      </c>
    </row>
    <row r="1604" spans="1:10" ht="25.5" customHeight="1" x14ac:dyDescent="0.25">
      <c r="A1604" s="229" t="s">
        <v>83</v>
      </c>
      <c r="B1604" s="264" t="s">
        <v>293</v>
      </c>
      <c r="C1604" s="229" t="s">
        <v>0</v>
      </c>
      <c r="D1604" s="229" t="s">
        <v>294</v>
      </c>
      <c r="E1604" s="494" t="s">
        <v>88</v>
      </c>
      <c r="F1604" s="494"/>
      <c r="G1604" s="263" t="s">
        <v>40</v>
      </c>
      <c r="H1604" s="266">
        <v>0.17</v>
      </c>
      <c r="I1604" s="265">
        <v>19.440000000000001</v>
      </c>
      <c r="J1604" s="265">
        <v>3.3</v>
      </c>
    </row>
    <row r="1605" spans="1:10" ht="25.5" customHeight="1" x14ac:dyDescent="0.25">
      <c r="A1605" s="229" t="s">
        <v>83</v>
      </c>
      <c r="B1605" s="264" t="s">
        <v>137</v>
      </c>
      <c r="C1605" s="229" t="s">
        <v>0</v>
      </c>
      <c r="D1605" s="229" t="s">
        <v>138</v>
      </c>
      <c r="E1605" s="494" t="s">
        <v>88</v>
      </c>
      <c r="F1605" s="494"/>
      <c r="G1605" s="263" t="s">
        <v>40</v>
      </c>
      <c r="H1605" s="266">
        <v>0.41</v>
      </c>
      <c r="I1605" s="265">
        <v>23.63</v>
      </c>
      <c r="J1605" s="265">
        <v>9.68</v>
      </c>
    </row>
    <row r="1606" spans="1:10" ht="38.25" customHeight="1" x14ac:dyDescent="0.25">
      <c r="A1606" s="232" t="s">
        <v>94</v>
      </c>
      <c r="B1606" s="268" t="s">
        <v>1337</v>
      </c>
      <c r="C1606" s="232" t="s">
        <v>105</v>
      </c>
      <c r="D1606" s="232" t="s">
        <v>1338</v>
      </c>
      <c r="E1606" s="493" t="s">
        <v>37</v>
      </c>
      <c r="F1606" s="493"/>
      <c r="G1606" s="267" t="s">
        <v>7</v>
      </c>
      <c r="H1606" s="270">
        <v>1</v>
      </c>
      <c r="I1606" s="269">
        <v>43.16</v>
      </c>
      <c r="J1606" s="269">
        <v>43.16</v>
      </c>
    </row>
    <row r="1607" spans="1:10" ht="25.5" customHeight="1" x14ac:dyDescent="0.25">
      <c r="A1607" s="228"/>
      <c r="B1607" s="228"/>
      <c r="C1607" s="228"/>
      <c r="D1607" s="228"/>
      <c r="E1607" s="228" t="s">
        <v>89</v>
      </c>
      <c r="F1607" s="273">
        <v>7.4545199457512972</v>
      </c>
      <c r="G1607" s="228" t="s">
        <v>90</v>
      </c>
      <c r="H1607" s="273">
        <v>8.49</v>
      </c>
      <c r="I1607" s="228" t="s">
        <v>91</v>
      </c>
      <c r="J1607" s="273">
        <v>15.94</v>
      </c>
    </row>
    <row r="1608" spans="1:10" ht="25.5" customHeight="1" thickBot="1" x14ac:dyDescent="0.3">
      <c r="A1608" s="228"/>
      <c r="B1608" s="228"/>
      <c r="C1608" s="228"/>
      <c r="D1608" s="228"/>
      <c r="E1608" s="228" t="s">
        <v>92</v>
      </c>
      <c r="F1608" s="273">
        <v>15.29</v>
      </c>
      <c r="G1608" s="228"/>
      <c r="H1608" s="492" t="s">
        <v>93</v>
      </c>
      <c r="I1608" s="492"/>
      <c r="J1608" s="273">
        <v>83.36</v>
      </c>
    </row>
    <row r="1609" spans="1:10" ht="15.75" thickTop="1" x14ac:dyDescent="0.25">
      <c r="A1609" s="262"/>
      <c r="B1609" s="262"/>
      <c r="C1609" s="262"/>
      <c r="D1609" s="262"/>
      <c r="E1609" s="262"/>
      <c r="F1609" s="262"/>
      <c r="G1609" s="262"/>
      <c r="H1609" s="262"/>
      <c r="I1609" s="262"/>
      <c r="J1609" s="262"/>
    </row>
    <row r="1610" spans="1:10" x14ac:dyDescent="0.25">
      <c r="A1610" s="230" t="s">
        <v>1017</v>
      </c>
      <c r="B1610" s="80" t="s">
        <v>4</v>
      </c>
      <c r="C1610" s="230" t="s">
        <v>5</v>
      </c>
      <c r="D1610" s="230" t="s">
        <v>6</v>
      </c>
      <c r="E1610" s="490" t="s">
        <v>28</v>
      </c>
      <c r="F1610" s="490"/>
      <c r="G1610" s="257" t="s">
        <v>7</v>
      </c>
      <c r="H1610" s="80" t="s">
        <v>8</v>
      </c>
      <c r="I1610" s="80" t="s">
        <v>9</v>
      </c>
      <c r="J1610" s="80" t="s">
        <v>11</v>
      </c>
    </row>
    <row r="1611" spans="1:10" ht="38.25" x14ac:dyDescent="0.25">
      <c r="A1611" s="231" t="s">
        <v>82</v>
      </c>
      <c r="B1611" s="259" t="s">
        <v>1018</v>
      </c>
      <c r="C1611" s="231" t="s">
        <v>105</v>
      </c>
      <c r="D1611" s="231" t="s">
        <v>1019</v>
      </c>
      <c r="E1611" s="491" t="s">
        <v>88</v>
      </c>
      <c r="F1611" s="491"/>
      <c r="G1611" s="258" t="s">
        <v>14</v>
      </c>
      <c r="H1611" s="261">
        <v>1</v>
      </c>
      <c r="I1611" s="260">
        <v>101.91</v>
      </c>
      <c r="J1611" s="260">
        <v>101.91</v>
      </c>
    </row>
    <row r="1612" spans="1:10" ht="25.5" customHeight="1" x14ac:dyDescent="0.25">
      <c r="A1612" s="229" t="s">
        <v>83</v>
      </c>
      <c r="B1612" s="264" t="s">
        <v>1622</v>
      </c>
      <c r="C1612" s="229" t="s">
        <v>0</v>
      </c>
      <c r="D1612" s="229" t="s">
        <v>1623</v>
      </c>
      <c r="E1612" s="494" t="s">
        <v>128</v>
      </c>
      <c r="F1612" s="494"/>
      <c r="G1612" s="263" t="s">
        <v>14</v>
      </c>
      <c r="H1612" s="266">
        <v>1</v>
      </c>
      <c r="I1612" s="265">
        <v>11.93</v>
      </c>
      <c r="J1612" s="265">
        <v>11.93</v>
      </c>
    </row>
    <row r="1613" spans="1:10" ht="15" customHeight="1" x14ac:dyDescent="0.25">
      <c r="A1613" s="229" t="s">
        <v>83</v>
      </c>
      <c r="B1613" s="264" t="s">
        <v>293</v>
      </c>
      <c r="C1613" s="229" t="s">
        <v>0</v>
      </c>
      <c r="D1613" s="229" t="s">
        <v>294</v>
      </c>
      <c r="E1613" s="494" t="s">
        <v>88</v>
      </c>
      <c r="F1613" s="494"/>
      <c r="G1613" s="263" t="s">
        <v>40</v>
      </c>
      <c r="H1613" s="266">
        <v>0.17</v>
      </c>
      <c r="I1613" s="265">
        <v>19.440000000000001</v>
      </c>
      <c r="J1613" s="265">
        <v>3.3</v>
      </c>
    </row>
    <row r="1614" spans="1:10" ht="25.5" customHeight="1" x14ac:dyDescent="0.25">
      <c r="A1614" s="229" t="s">
        <v>83</v>
      </c>
      <c r="B1614" s="264" t="s">
        <v>137</v>
      </c>
      <c r="C1614" s="229" t="s">
        <v>0</v>
      </c>
      <c r="D1614" s="229" t="s">
        <v>138</v>
      </c>
      <c r="E1614" s="494" t="s">
        <v>88</v>
      </c>
      <c r="F1614" s="494"/>
      <c r="G1614" s="263" t="s">
        <v>40</v>
      </c>
      <c r="H1614" s="266">
        <v>0.41</v>
      </c>
      <c r="I1614" s="265">
        <v>23.63</v>
      </c>
      <c r="J1614" s="265">
        <v>9.68</v>
      </c>
    </row>
    <row r="1615" spans="1:10" ht="38.25" x14ac:dyDescent="0.25">
      <c r="A1615" s="232" t="s">
        <v>94</v>
      </c>
      <c r="B1615" s="268" t="s">
        <v>1275</v>
      </c>
      <c r="C1615" s="232" t="s">
        <v>105</v>
      </c>
      <c r="D1615" s="232" t="s">
        <v>1276</v>
      </c>
      <c r="E1615" s="493" t="s">
        <v>37</v>
      </c>
      <c r="F1615" s="493"/>
      <c r="G1615" s="267" t="s">
        <v>7</v>
      </c>
      <c r="H1615" s="270">
        <v>1</v>
      </c>
      <c r="I1615" s="269">
        <v>77</v>
      </c>
      <c r="J1615" s="269">
        <v>77</v>
      </c>
    </row>
    <row r="1616" spans="1:10" ht="25.5" x14ac:dyDescent="0.25">
      <c r="A1616" s="228"/>
      <c r="B1616" s="228"/>
      <c r="C1616" s="228"/>
      <c r="D1616" s="228"/>
      <c r="E1616" s="228" t="s">
        <v>89</v>
      </c>
      <c r="F1616" s="273">
        <v>7.4545199457512972</v>
      </c>
      <c r="G1616" s="228" t="s">
        <v>90</v>
      </c>
      <c r="H1616" s="273">
        <v>8.49</v>
      </c>
      <c r="I1616" s="228" t="s">
        <v>91</v>
      </c>
      <c r="J1616" s="273">
        <v>15.94</v>
      </c>
    </row>
    <row r="1617" spans="1:10" ht="26.25" thickBot="1" x14ac:dyDescent="0.3">
      <c r="A1617" s="228"/>
      <c r="B1617" s="228"/>
      <c r="C1617" s="228"/>
      <c r="D1617" s="228"/>
      <c r="E1617" s="228" t="s">
        <v>92</v>
      </c>
      <c r="F1617" s="273">
        <v>22.89</v>
      </c>
      <c r="G1617" s="228"/>
      <c r="H1617" s="492" t="s">
        <v>93</v>
      </c>
      <c r="I1617" s="492"/>
      <c r="J1617" s="273">
        <v>124.8</v>
      </c>
    </row>
    <row r="1618" spans="1:10" ht="25.5" customHeight="1" thickTop="1" x14ac:dyDescent="0.25">
      <c r="A1618" s="262"/>
      <c r="B1618" s="262"/>
      <c r="C1618" s="262"/>
      <c r="D1618" s="262"/>
      <c r="E1618" s="262"/>
      <c r="F1618" s="262"/>
      <c r="G1618" s="262"/>
      <c r="H1618" s="262"/>
      <c r="I1618" s="262"/>
      <c r="J1618" s="262"/>
    </row>
    <row r="1619" spans="1:10" ht="25.5" customHeight="1" x14ac:dyDescent="0.25">
      <c r="A1619" s="230" t="s">
        <v>1020</v>
      </c>
      <c r="B1619" s="80" t="s">
        <v>4</v>
      </c>
      <c r="C1619" s="230" t="s">
        <v>5</v>
      </c>
      <c r="D1619" s="230" t="s">
        <v>6</v>
      </c>
      <c r="E1619" s="490" t="s">
        <v>28</v>
      </c>
      <c r="F1619" s="490"/>
      <c r="G1619" s="257" t="s">
        <v>7</v>
      </c>
      <c r="H1619" s="80" t="s">
        <v>8</v>
      </c>
      <c r="I1619" s="80" t="s">
        <v>9</v>
      </c>
      <c r="J1619" s="80" t="s">
        <v>11</v>
      </c>
    </row>
    <row r="1620" spans="1:10" ht="25.5" customHeight="1" x14ac:dyDescent="0.25">
      <c r="A1620" s="231" t="s">
        <v>82</v>
      </c>
      <c r="B1620" s="259" t="s">
        <v>1023</v>
      </c>
      <c r="C1620" s="231" t="s">
        <v>105</v>
      </c>
      <c r="D1620" s="231" t="s">
        <v>1024</v>
      </c>
      <c r="E1620" s="491" t="s">
        <v>128</v>
      </c>
      <c r="F1620" s="491"/>
      <c r="G1620" s="258" t="s">
        <v>1025</v>
      </c>
      <c r="H1620" s="261">
        <v>1</v>
      </c>
      <c r="I1620" s="260">
        <v>256.89</v>
      </c>
      <c r="J1620" s="260">
        <v>256.89</v>
      </c>
    </row>
    <row r="1621" spans="1:10" ht="25.5" customHeight="1" x14ac:dyDescent="0.25">
      <c r="A1621" s="229" t="s">
        <v>83</v>
      </c>
      <c r="B1621" s="264" t="s">
        <v>137</v>
      </c>
      <c r="C1621" s="229" t="s">
        <v>0</v>
      </c>
      <c r="D1621" s="229" t="s">
        <v>138</v>
      </c>
      <c r="E1621" s="494" t="s">
        <v>88</v>
      </c>
      <c r="F1621" s="494"/>
      <c r="G1621" s="263" t="s">
        <v>40</v>
      </c>
      <c r="H1621" s="266">
        <v>5</v>
      </c>
      <c r="I1621" s="265">
        <v>23.63</v>
      </c>
      <c r="J1621" s="265">
        <v>118.15</v>
      </c>
    </row>
    <row r="1622" spans="1:10" ht="25.5" customHeight="1" x14ac:dyDescent="0.25">
      <c r="A1622" s="229" t="s">
        <v>83</v>
      </c>
      <c r="B1622" s="264" t="s">
        <v>86</v>
      </c>
      <c r="C1622" s="229" t="s">
        <v>0</v>
      </c>
      <c r="D1622" s="229" t="s">
        <v>87</v>
      </c>
      <c r="E1622" s="494" t="s">
        <v>88</v>
      </c>
      <c r="F1622" s="494"/>
      <c r="G1622" s="263" t="s">
        <v>40</v>
      </c>
      <c r="H1622" s="266">
        <v>6</v>
      </c>
      <c r="I1622" s="265">
        <v>18.14</v>
      </c>
      <c r="J1622" s="265">
        <v>108.84</v>
      </c>
    </row>
    <row r="1623" spans="1:10" ht="25.5" x14ac:dyDescent="0.25">
      <c r="A1623" s="232" t="s">
        <v>94</v>
      </c>
      <c r="B1623" s="268" t="s">
        <v>1328</v>
      </c>
      <c r="C1623" s="232" t="s">
        <v>0</v>
      </c>
      <c r="D1623" s="232" t="s">
        <v>1329</v>
      </c>
      <c r="E1623" s="493" t="s">
        <v>37</v>
      </c>
      <c r="F1623" s="493"/>
      <c r="G1623" s="267" t="s">
        <v>13</v>
      </c>
      <c r="H1623" s="270">
        <v>12</v>
      </c>
      <c r="I1623" s="269">
        <v>1.18</v>
      </c>
      <c r="J1623" s="269">
        <v>14.16</v>
      </c>
    </row>
    <row r="1624" spans="1:10" ht="25.5" x14ac:dyDescent="0.25">
      <c r="A1624" s="232" t="s">
        <v>94</v>
      </c>
      <c r="B1624" s="268" t="s">
        <v>1356</v>
      </c>
      <c r="C1624" s="232" t="s">
        <v>0</v>
      </c>
      <c r="D1624" s="232" t="s">
        <v>1357</v>
      </c>
      <c r="E1624" s="493" t="s">
        <v>37</v>
      </c>
      <c r="F1624" s="493"/>
      <c r="G1624" s="267" t="s">
        <v>13</v>
      </c>
      <c r="H1624" s="270">
        <v>6</v>
      </c>
      <c r="I1624" s="269">
        <v>1.57</v>
      </c>
      <c r="J1624" s="269">
        <v>9.42</v>
      </c>
    </row>
    <row r="1625" spans="1:10" ht="25.5" x14ac:dyDescent="0.25">
      <c r="A1625" s="232" t="s">
        <v>94</v>
      </c>
      <c r="B1625" s="268" t="s">
        <v>1305</v>
      </c>
      <c r="C1625" s="232" t="s">
        <v>0</v>
      </c>
      <c r="D1625" s="232" t="s">
        <v>1306</v>
      </c>
      <c r="E1625" s="493" t="s">
        <v>37</v>
      </c>
      <c r="F1625" s="493"/>
      <c r="G1625" s="267" t="s">
        <v>14</v>
      </c>
      <c r="H1625" s="270">
        <v>1</v>
      </c>
      <c r="I1625" s="269">
        <v>4.8600000000000003</v>
      </c>
      <c r="J1625" s="269">
        <v>4.8600000000000003</v>
      </c>
    </row>
    <row r="1626" spans="1:10" ht="38.25" customHeight="1" x14ac:dyDescent="0.25">
      <c r="A1626" s="232" t="s">
        <v>94</v>
      </c>
      <c r="B1626" s="268" t="s">
        <v>1426</v>
      </c>
      <c r="C1626" s="232" t="s">
        <v>0</v>
      </c>
      <c r="D1626" s="232" t="s">
        <v>1427</v>
      </c>
      <c r="E1626" s="493" t="s">
        <v>37</v>
      </c>
      <c r="F1626" s="493"/>
      <c r="G1626" s="267" t="s">
        <v>14</v>
      </c>
      <c r="H1626" s="270">
        <v>0.15</v>
      </c>
      <c r="I1626" s="269">
        <v>9.74</v>
      </c>
      <c r="J1626" s="269">
        <v>1.46</v>
      </c>
    </row>
    <row r="1627" spans="1:10" ht="25.5" customHeight="1" x14ac:dyDescent="0.25">
      <c r="A1627" s="228"/>
      <c r="B1627" s="228"/>
      <c r="C1627" s="228"/>
      <c r="D1627" s="228"/>
      <c r="E1627" s="228" t="s">
        <v>89</v>
      </c>
      <c r="F1627" s="273">
        <v>91.918813999999998</v>
      </c>
      <c r="G1627" s="228" t="s">
        <v>90</v>
      </c>
      <c r="H1627" s="273">
        <v>104.63</v>
      </c>
      <c r="I1627" s="228" t="s">
        <v>91</v>
      </c>
      <c r="J1627" s="273">
        <v>196.55</v>
      </c>
    </row>
    <row r="1628" spans="1:10" ht="25.5" customHeight="1" thickBot="1" x14ac:dyDescent="0.3">
      <c r="A1628" s="228"/>
      <c r="B1628" s="228"/>
      <c r="C1628" s="228"/>
      <c r="D1628" s="228"/>
      <c r="E1628" s="228" t="s">
        <v>92</v>
      </c>
      <c r="F1628" s="273">
        <v>57.72</v>
      </c>
      <c r="G1628" s="228"/>
      <c r="H1628" s="492" t="s">
        <v>93</v>
      </c>
      <c r="I1628" s="492"/>
      <c r="J1628" s="273">
        <v>314.61</v>
      </c>
    </row>
    <row r="1629" spans="1:10" ht="15.75" thickTop="1" x14ac:dyDescent="0.25">
      <c r="A1629" s="262"/>
      <c r="B1629" s="262"/>
      <c r="C1629" s="262"/>
      <c r="D1629" s="262"/>
      <c r="E1629" s="262"/>
      <c r="F1629" s="262"/>
      <c r="G1629" s="262"/>
      <c r="H1629" s="262"/>
      <c r="I1629" s="262"/>
      <c r="J1629" s="262"/>
    </row>
    <row r="1630" spans="1:10" x14ac:dyDescent="0.25">
      <c r="A1630" s="230" t="s">
        <v>1021</v>
      </c>
      <c r="B1630" s="80" t="s">
        <v>4</v>
      </c>
      <c r="C1630" s="230" t="s">
        <v>5</v>
      </c>
      <c r="D1630" s="230" t="s">
        <v>6</v>
      </c>
      <c r="E1630" s="490" t="s">
        <v>28</v>
      </c>
      <c r="F1630" s="490"/>
      <c r="G1630" s="257" t="s">
        <v>7</v>
      </c>
      <c r="H1630" s="80" t="s">
        <v>8</v>
      </c>
      <c r="I1630" s="80" t="s">
        <v>9</v>
      </c>
      <c r="J1630" s="80" t="s">
        <v>11</v>
      </c>
    </row>
    <row r="1631" spans="1:10" ht="38.25" customHeight="1" x14ac:dyDescent="0.25">
      <c r="A1631" s="231" t="s">
        <v>82</v>
      </c>
      <c r="B1631" s="259" t="s">
        <v>1027</v>
      </c>
      <c r="C1631" s="231" t="s">
        <v>105</v>
      </c>
      <c r="D1631" s="231" t="s">
        <v>1028</v>
      </c>
      <c r="E1631" s="491" t="s">
        <v>128</v>
      </c>
      <c r="F1631" s="491"/>
      <c r="G1631" s="258" t="s">
        <v>1025</v>
      </c>
      <c r="H1631" s="261">
        <v>1</v>
      </c>
      <c r="I1631" s="260">
        <v>299.52999999999997</v>
      </c>
      <c r="J1631" s="260">
        <v>299.52999999999997</v>
      </c>
    </row>
    <row r="1632" spans="1:10" ht="25.5" customHeight="1" x14ac:dyDescent="0.25">
      <c r="A1632" s="229" t="s">
        <v>83</v>
      </c>
      <c r="B1632" s="264" t="s">
        <v>137</v>
      </c>
      <c r="C1632" s="229" t="s">
        <v>0</v>
      </c>
      <c r="D1632" s="229" t="s">
        <v>138</v>
      </c>
      <c r="E1632" s="494" t="s">
        <v>88</v>
      </c>
      <c r="F1632" s="494"/>
      <c r="G1632" s="263" t="s">
        <v>40</v>
      </c>
      <c r="H1632" s="266">
        <v>5</v>
      </c>
      <c r="I1632" s="265">
        <v>23.63</v>
      </c>
      <c r="J1632" s="265">
        <v>118.15</v>
      </c>
    </row>
    <row r="1633" spans="1:10" ht="25.5" customHeight="1" x14ac:dyDescent="0.25">
      <c r="A1633" s="229" t="s">
        <v>83</v>
      </c>
      <c r="B1633" s="264" t="s">
        <v>86</v>
      </c>
      <c r="C1633" s="229" t="s">
        <v>0</v>
      </c>
      <c r="D1633" s="229" t="s">
        <v>87</v>
      </c>
      <c r="E1633" s="494" t="s">
        <v>88</v>
      </c>
      <c r="F1633" s="494"/>
      <c r="G1633" s="263" t="s">
        <v>40</v>
      </c>
      <c r="H1633" s="266">
        <v>6</v>
      </c>
      <c r="I1633" s="265">
        <v>18.14</v>
      </c>
      <c r="J1633" s="265">
        <v>108.84</v>
      </c>
    </row>
    <row r="1634" spans="1:10" x14ac:dyDescent="0.25">
      <c r="A1634" s="232" t="s">
        <v>94</v>
      </c>
      <c r="B1634" s="268" t="s">
        <v>1227</v>
      </c>
      <c r="C1634" s="232" t="s">
        <v>0</v>
      </c>
      <c r="D1634" s="232" t="s">
        <v>1228</v>
      </c>
      <c r="E1634" s="493" t="s">
        <v>37</v>
      </c>
      <c r="F1634" s="493"/>
      <c r="G1634" s="267" t="s">
        <v>13</v>
      </c>
      <c r="H1634" s="270">
        <v>4</v>
      </c>
      <c r="I1634" s="269">
        <v>16.3</v>
      </c>
      <c r="J1634" s="269">
        <v>65.2</v>
      </c>
    </row>
    <row r="1635" spans="1:10" ht="25.5" customHeight="1" x14ac:dyDescent="0.25">
      <c r="A1635" s="232" t="s">
        <v>94</v>
      </c>
      <c r="B1635" s="268" t="s">
        <v>1257</v>
      </c>
      <c r="C1635" s="232" t="s">
        <v>0</v>
      </c>
      <c r="D1635" s="232" t="s">
        <v>1258</v>
      </c>
      <c r="E1635" s="493" t="s">
        <v>37</v>
      </c>
      <c r="F1635" s="493"/>
      <c r="G1635" s="267" t="s">
        <v>13</v>
      </c>
      <c r="H1635" s="270">
        <v>17</v>
      </c>
      <c r="I1635" s="269">
        <v>1.87</v>
      </c>
      <c r="J1635" s="269">
        <v>31.79</v>
      </c>
    </row>
    <row r="1636" spans="1:10" ht="25.5" customHeight="1" x14ac:dyDescent="0.25">
      <c r="A1636" s="232" t="s">
        <v>94</v>
      </c>
      <c r="B1636" s="268" t="s">
        <v>1426</v>
      </c>
      <c r="C1636" s="232" t="s">
        <v>0</v>
      </c>
      <c r="D1636" s="232" t="s">
        <v>1427</v>
      </c>
      <c r="E1636" s="493" t="s">
        <v>37</v>
      </c>
      <c r="F1636" s="493"/>
      <c r="G1636" s="267" t="s">
        <v>14</v>
      </c>
      <c r="H1636" s="270">
        <v>0.15</v>
      </c>
      <c r="I1636" s="269">
        <v>9.74</v>
      </c>
      <c r="J1636" s="269">
        <v>1.46</v>
      </c>
    </row>
    <row r="1637" spans="1:10" x14ac:dyDescent="0.25">
      <c r="A1637" s="232" t="s">
        <v>94</v>
      </c>
      <c r="B1637" s="268" t="s">
        <v>1548</v>
      </c>
      <c r="C1637" s="232" t="s">
        <v>0</v>
      </c>
      <c r="D1637" s="232" t="s">
        <v>1549</v>
      </c>
      <c r="E1637" s="493" t="s">
        <v>37</v>
      </c>
      <c r="F1637" s="493"/>
      <c r="G1637" s="267" t="s">
        <v>14</v>
      </c>
      <c r="H1637" s="270">
        <v>4</v>
      </c>
      <c r="I1637" s="269">
        <v>0.09</v>
      </c>
      <c r="J1637" s="269">
        <v>0.36</v>
      </c>
    </row>
    <row r="1638" spans="1:10" ht="25.5" x14ac:dyDescent="0.25">
      <c r="A1638" s="232" t="s">
        <v>94</v>
      </c>
      <c r="B1638" s="268" t="s">
        <v>1322</v>
      </c>
      <c r="C1638" s="232" t="s">
        <v>0</v>
      </c>
      <c r="D1638" s="232" t="s">
        <v>1323</v>
      </c>
      <c r="E1638" s="493" t="s">
        <v>37</v>
      </c>
      <c r="F1638" s="493"/>
      <c r="G1638" s="267" t="s">
        <v>14</v>
      </c>
      <c r="H1638" s="270">
        <v>1</v>
      </c>
      <c r="I1638" s="269">
        <v>13.73</v>
      </c>
      <c r="J1638" s="269">
        <v>13.73</v>
      </c>
    </row>
    <row r="1639" spans="1:10" ht="25.5" x14ac:dyDescent="0.25">
      <c r="A1639" s="228"/>
      <c r="B1639" s="228"/>
      <c r="C1639" s="228"/>
      <c r="D1639" s="228"/>
      <c r="E1639" s="228" t="s">
        <v>89</v>
      </c>
      <c r="F1639" s="273">
        <v>175.98</v>
      </c>
      <c r="G1639" s="228" t="s">
        <v>90</v>
      </c>
      <c r="H1639" s="273">
        <v>14.07</v>
      </c>
      <c r="I1639" s="228" t="s">
        <v>91</v>
      </c>
      <c r="J1639" s="273">
        <v>190.05</v>
      </c>
    </row>
    <row r="1640" spans="1:10" ht="25.5" customHeight="1" thickBot="1" x14ac:dyDescent="0.3">
      <c r="A1640" s="228"/>
      <c r="B1640" s="228"/>
      <c r="C1640" s="228"/>
      <c r="D1640" s="228"/>
      <c r="E1640" s="228" t="s">
        <v>92</v>
      </c>
      <c r="F1640" s="273">
        <v>67.3</v>
      </c>
      <c r="G1640" s="228"/>
      <c r="H1640" s="492" t="s">
        <v>93</v>
      </c>
      <c r="I1640" s="492"/>
      <c r="J1640" s="273">
        <v>366.83</v>
      </c>
    </row>
    <row r="1641" spans="1:10" ht="15.75" thickTop="1" x14ac:dyDescent="0.25">
      <c r="A1641" s="262"/>
      <c r="B1641" s="262"/>
      <c r="C1641" s="262"/>
      <c r="D1641" s="262"/>
      <c r="E1641" s="262"/>
      <c r="F1641" s="262"/>
      <c r="G1641" s="262"/>
      <c r="H1641" s="262"/>
      <c r="I1641" s="262"/>
      <c r="J1641" s="262"/>
    </row>
    <row r="1642" spans="1:10" x14ac:dyDescent="0.25">
      <c r="A1642" s="230" t="s">
        <v>1022</v>
      </c>
      <c r="B1642" s="80" t="s">
        <v>4</v>
      </c>
      <c r="C1642" s="230" t="s">
        <v>5</v>
      </c>
      <c r="D1642" s="230" t="s">
        <v>6</v>
      </c>
      <c r="E1642" s="490" t="s">
        <v>28</v>
      </c>
      <c r="F1642" s="490"/>
      <c r="G1642" s="257" t="s">
        <v>7</v>
      </c>
      <c r="H1642" s="80" t="s">
        <v>8</v>
      </c>
      <c r="I1642" s="80" t="s">
        <v>9</v>
      </c>
      <c r="J1642" s="80" t="s">
        <v>11</v>
      </c>
    </row>
    <row r="1643" spans="1:10" ht="25.5" customHeight="1" x14ac:dyDescent="0.25">
      <c r="A1643" s="231" t="s">
        <v>82</v>
      </c>
      <c r="B1643" s="259" t="s">
        <v>1750</v>
      </c>
      <c r="C1643" s="231" t="s">
        <v>0</v>
      </c>
      <c r="D1643" s="231" t="s">
        <v>1751</v>
      </c>
      <c r="E1643" s="491" t="s">
        <v>128</v>
      </c>
      <c r="F1643" s="491"/>
      <c r="G1643" s="258" t="s">
        <v>14</v>
      </c>
      <c r="H1643" s="261">
        <v>1</v>
      </c>
      <c r="I1643" s="260">
        <v>35.78</v>
      </c>
      <c r="J1643" s="260">
        <v>35.78</v>
      </c>
    </row>
    <row r="1644" spans="1:10" ht="38.25" customHeight="1" x14ac:dyDescent="0.25">
      <c r="A1644" s="229" t="s">
        <v>83</v>
      </c>
      <c r="B1644" s="264" t="s">
        <v>303</v>
      </c>
      <c r="C1644" s="229" t="s">
        <v>0</v>
      </c>
      <c r="D1644" s="229" t="s">
        <v>1631</v>
      </c>
      <c r="E1644" s="494" t="s">
        <v>128</v>
      </c>
      <c r="F1644" s="494"/>
      <c r="G1644" s="263" t="s">
        <v>14</v>
      </c>
      <c r="H1644" s="266">
        <v>1</v>
      </c>
      <c r="I1644" s="265">
        <v>8.18</v>
      </c>
      <c r="J1644" s="265">
        <v>8.18</v>
      </c>
    </row>
    <row r="1645" spans="1:10" ht="25.5" customHeight="1" x14ac:dyDescent="0.25">
      <c r="A1645" s="229" t="s">
        <v>83</v>
      </c>
      <c r="B1645" s="264" t="s">
        <v>445</v>
      </c>
      <c r="C1645" s="229" t="s">
        <v>0</v>
      </c>
      <c r="D1645" s="229" t="s">
        <v>1628</v>
      </c>
      <c r="E1645" s="494" t="s">
        <v>128</v>
      </c>
      <c r="F1645" s="494"/>
      <c r="G1645" s="263" t="s">
        <v>14</v>
      </c>
      <c r="H1645" s="266">
        <v>1</v>
      </c>
      <c r="I1645" s="265">
        <v>27.6</v>
      </c>
      <c r="J1645" s="265">
        <v>27.6</v>
      </c>
    </row>
    <row r="1646" spans="1:10" ht="25.5" customHeight="1" x14ac:dyDescent="0.25">
      <c r="A1646" s="228"/>
      <c r="B1646" s="228"/>
      <c r="C1646" s="228"/>
      <c r="D1646" s="228"/>
      <c r="E1646" s="228" t="s">
        <v>89</v>
      </c>
      <c r="F1646" s="273">
        <v>9.6057615999999992</v>
      </c>
      <c r="G1646" s="228" t="s">
        <v>90</v>
      </c>
      <c r="H1646" s="273">
        <v>10.93</v>
      </c>
      <c r="I1646" s="228" t="s">
        <v>91</v>
      </c>
      <c r="J1646" s="273">
        <v>20.54</v>
      </c>
    </row>
    <row r="1647" spans="1:10" ht="26.25" thickBot="1" x14ac:dyDescent="0.3">
      <c r="A1647" s="228"/>
      <c r="B1647" s="228"/>
      <c r="C1647" s="228"/>
      <c r="D1647" s="228"/>
      <c r="E1647" s="228" t="s">
        <v>92</v>
      </c>
      <c r="F1647" s="273">
        <v>8.0299999999999994</v>
      </c>
      <c r="G1647" s="228"/>
      <c r="H1647" s="492" t="s">
        <v>93</v>
      </c>
      <c r="I1647" s="492"/>
      <c r="J1647" s="273">
        <v>43.81</v>
      </c>
    </row>
    <row r="1648" spans="1:10" ht="15.75" thickTop="1" x14ac:dyDescent="0.25">
      <c r="A1648" s="262"/>
      <c r="B1648" s="262"/>
      <c r="C1648" s="262"/>
      <c r="D1648" s="262"/>
      <c r="E1648" s="262"/>
      <c r="F1648" s="262"/>
      <c r="G1648" s="262"/>
      <c r="H1648" s="262"/>
      <c r="I1648" s="262"/>
      <c r="J1648" s="262"/>
    </row>
    <row r="1649" spans="1:10" ht="25.5" customHeight="1" x14ac:dyDescent="0.25">
      <c r="A1649" s="230" t="s">
        <v>1026</v>
      </c>
      <c r="B1649" s="80" t="s">
        <v>4</v>
      </c>
      <c r="C1649" s="230" t="s">
        <v>5</v>
      </c>
      <c r="D1649" s="230" t="s">
        <v>6</v>
      </c>
      <c r="E1649" s="490" t="s">
        <v>28</v>
      </c>
      <c r="F1649" s="490"/>
      <c r="G1649" s="257" t="s">
        <v>7</v>
      </c>
      <c r="H1649" s="80" t="s">
        <v>8</v>
      </c>
      <c r="I1649" s="80" t="s">
        <v>9</v>
      </c>
      <c r="J1649" s="80" t="s">
        <v>11</v>
      </c>
    </row>
    <row r="1650" spans="1:10" ht="25.5" customHeight="1" x14ac:dyDescent="0.25">
      <c r="A1650" s="231" t="s">
        <v>82</v>
      </c>
      <c r="B1650" s="259" t="s">
        <v>1752</v>
      </c>
      <c r="C1650" s="231" t="s">
        <v>0</v>
      </c>
      <c r="D1650" s="231" t="s">
        <v>1753</v>
      </c>
      <c r="E1650" s="491" t="s">
        <v>128</v>
      </c>
      <c r="F1650" s="491"/>
      <c r="G1650" s="258" t="s">
        <v>14</v>
      </c>
      <c r="H1650" s="261">
        <v>1</v>
      </c>
      <c r="I1650" s="260">
        <v>42.28</v>
      </c>
      <c r="J1650" s="260">
        <v>42.28</v>
      </c>
    </row>
    <row r="1651" spans="1:10" ht="38.25" customHeight="1" x14ac:dyDescent="0.25">
      <c r="A1651" s="229" t="s">
        <v>83</v>
      </c>
      <c r="B1651" s="264" t="s">
        <v>303</v>
      </c>
      <c r="C1651" s="229" t="s">
        <v>0</v>
      </c>
      <c r="D1651" s="229" t="s">
        <v>1631</v>
      </c>
      <c r="E1651" s="494" t="s">
        <v>128</v>
      </c>
      <c r="F1651" s="494"/>
      <c r="G1651" s="263" t="s">
        <v>14</v>
      </c>
      <c r="H1651" s="266">
        <v>1</v>
      </c>
      <c r="I1651" s="265">
        <v>8.18</v>
      </c>
      <c r="J1651" s="265">
        <v>8.18</v>
      </c>
    </row>
    <row r="1652" spans="1:10" ht="38.25" customHeight="1" x14ac:dyDescent="0.25">
      <c r="A1652" s="229" t="s">
        <v>83</v>
      </c>
      <c r="B1652" s="264" t="s">
        <v>2083</v>
      </c>
      <c r="C1652" s="229" t="s">
        <v>0</v>
      </c>
      <c r="D1652" s="229" t="s">
        <v>2084</v>
      </c>
      <c r="E1652" s="494" t="s">
        <v>128</v>
      </c>
      <c r="F1652" s="494"/>
      <c r="G1652" s="263" t="s">
        <v>14</v>
      </c>
      <c r="H1652" s="266">
        <v>1</v>
      </c>
      <c r="I1652" s="265">
        <v>34.1</v>
      </c>
      <c r="J1652" s="265">
        <v>34.1</v>
      </c>
    </row>
    <row r="1653" spans="1:10" ht="38.25" customHeight="1" x14ac:dyDescent="0.25">
      <c r="A1653" s="228"/>
      <c r="B1653" s="228"/>
      <c r="C1653" s="228"/>
      <c r="D1653" s="228"/>
      <c r="E1653" s="228" t="s">
        <v>89</v>
      </c>
      <c r="F1653" s="273">
        <v>12.2527241</v>
      </c>
      <c r="G1653" s="228" t="s">
        <v>90</v>
      </c>
      <c r="H1653" s="273">
        <v>13.95</v>
      </c>
      <c r="I1653" s="228" t="s">
        <v>91</v>
      </c>
      <c r="J1653" s="273">
        <v>26.2</v>
      </c>
    </row>
    <row r="1654" spans="1:10" ht="25.5" customHeight="1" thickBot="1" x14ac:dyDescent="0.3">
      <c r="A1654" s="228"/>
      <c r="B1654" s="228"/>
      <c r="C1654" s="228"/>
      <c r="D1654" s="228"/>
      <c r="E1654" s="228" t="s">
        <v>92</v>
      </c>
      <c r="F1654" s="273">
        <v>9.5</v>
      </c>
      <c r="G1654" s="228"/>
      <c r="H1654" s="492" t="s">
        <v>93</v>
      </c>
      <c r="I1654" s="492"/>
      <c r="J1654" s="273">
        <v>51.78</v>
      </c>
    </row>
    <row r="1655" spans="1:10" ht="25.5" customHeight="1" thickTop="1" x14ac:dyDescent="0.25">
      <c r="A1655" s="262"/>
      <c r="B1655" s="262"/>
      <c r="C1655" s="262"/>
      <c r="D1655" s="262"/>
      <c r="E1655" s="262"/>
      <c r="F1655" s="262"/>
      <c r="G1655" s="262"/>
      <c r="H1655" s="262"/>
      <c r="I1655" s="262"/>
      <c r="J1655" s="262"/>
    </row>
    <row r="1656" spans="1:10" x14ac:dyDescent="0.25">
      <c r="A1656" s="230" t="s">
        <v>1029</v>
      </c>
      <c r="B1656" s="80" t="s">
        <v>4</v>
      </c>
      <c r="C1656" s="230" t="s">
        <v>5</v>
      </c>
      <c r="D1656" s="230" t="s">
        <v>6</v>
      </c>
      <c r="E1656" s="490" t="s">
        <v>28</v>
      </c>
      <c r="F1656" s="490"/>
      <c r="G1656" s="257" t="s">
        <v>7</v>
      </c>
      <c r="H1656" s="80" t="s">
        <v>8</v>
      </c>
      <c r="I1656" s="80" t="s">
        <v>9</v>
      </c>
      <c r="J1656" s="80" t="s">
        <v>11</v>
      </c>
    </row>
    <row r="1657" spans="1:10" ht="38.25" customHeight="1" x14ac:dyDescent="0.25">
      <c r="A1657" s="231" t="s">
        <v>82</v>
      </c>
      <c r="B1657" s="259" t="s">
        <v>1754</v>
      </c>
      <c r="C1657" s="231" t="s">
        <v>0</v>
      </c>
      <c r="D1657" s="231" t="s">
        <v>1755</v>
      </c>
      <c r="E1657" s="491" t="s">
        <v>128</v>
      </c>
      <c r="F1657" s="491"/>
      <c r="G1657" s="258" t="s">
        <v>14</v>
      </c>
      <c r="H1657" s="261">
        <v>1</v>
      </c>
      <c r="I1657" s="260">
        <v>18.39</v>
      </c>
      <c r="J1657" s="260">
        <v>18.39</v>
      </c>
    </row>
    <row r="1658" spans="1:10" ht="25.5" customHeight="1" x14ac:dyDescent="0.25">
      <c r="A1658" s="229" t="s">
        <v>83</v>
      </c>
      <c r="B1658" s="264" t="s">
        <v>293</v>
      </c>
      <c r="C1658" s="229" t="s">
        <v>0</v>
      </c>
      <c r="D1658" s="229" t="s">
        <v>294</v>
      </c>
      <c r="E1658" s="494" t="s">
        <v>88</v>
      </c>
      <c r="F1658" s="494"/>
      <c r="G1658" s="263" t="s">
        <v>40</v>
      </c>
      <c r="H1658" s="266">
        <v>0.317</v>
      </c>
      <c r="I1658" s="265">
        <v>19.440000000000001</v>
      </c>
      <c r="J1658" s="265">
        <v>6.16</v>
      </c>
    </row>
    <row r="1659" spans="1:10" ht="25.5" customHeight="1" x14ac:dyDescent="0.25">
      <c r="A1659" s="229" t="s">
        <v>83</v>
      </c>
      <c r="B1659" s="264" t="s">
        <v>137</v>
      </c>
      <c r="C1659" s="229" t="s">
        <v>0</v>
      </c>
      <c r="D1659" s="229" t="s">
        <v>138</v>
      </c>
      <c r="E1659" s="494" t="s">
        <v>88</v>
      </c>
      <c r="F1659" s="494"/>
      <c r="G1659" s="263" t="s">
        <v>40</v>
      </c>
      <c r="H1659" s="266">
        <v>0.317</v>
      </c>
      <c r="I1659" s="265">
        <v>23.63</v>
      </c>
      <c r="J1659" s="265">
        <v>7.49</v>
      </c>
    </row>
    <row r="1660" spans="1:10" x14ac:dyDescent="0.25">
      <c r="A1660" s="232" t="s">
        <v>94</v>
      </c>
      <c r="B1660" s="268" t="s">
        <v>235</v>
      </c>
      <c r="C1660" s="232" t="s">
        <v>0</v>
      </c>
      <c r="D1660" s="232" t="s">
        <v>236</v>
      </c>
      <c r="E1660" s="493" t="s">
        <v>37</v>
      </c>
      <c r="F1660" s="493"/>
      <c r="G1660" s="267" t="s">
        <v>14</v>
      </c>
      <c r="H1660" s="270">
        <v>1</v>
      </c>
      <c r="I1660" s="269">
        <v>4.74</v>
      </c>
      <c r="J1660" s="269">
        <v>4.74</v>
      </c>
    </row>
    <row r="1661" spans="1:10" ht="25.5" x14ac:dyDescent="0.25">
      <c r="A1661" s="228"/>
      <c r="B1661" s="228"/>
      <c r="C1661" s="228"/>
      <c r="D1661" s="228"/>
      <c r="E1661" s="228" t="s">
        <v>89</v>
      </c>
      <c r="F1661" s="273">
        <v>5.551138755085816</v>
      </c>
      <c r="G1661" s="228" t="s">
        <v>90</v>
      </c>
      <c r="H1661" s="273">
        <v>6.32</v>
      </c>
      <c r="I1661" s="228" t="s">
        <v>91</v>
      </c>
      <c r="J1661" s="273">
        <v>11.87</v>
      </c>
    </row>
    <row r="1662" spans="1:10" ht="25.5" customHeight="1" thickBot="1" x14ac:dyDescent="0.3">
      <c r="A1662" s="228"/>
      <c r="B1662" s="228"/>
      <c r="C1662" s="228"/>
      <c r="D1662" s="228"/>
      <c r="E1662" s="228" t="s">
        <v>92</v>
      </c>
      <c r="F1662" s="273">
        <v>4.13</v>
      </c>
      <c r="G1662" s="228"/>
      <c r="H1662" s="492" t="s">
        <v>93</v>
      </c>
      <c r="I1662" s="492"/>
      <c r="J1662" s="273">
        <v>22.52</v>
      </c>
    </row>
    <row r="1663" spans="1:10" ht="25.5" customHeight="1" thickTop="1" x14ac:dyDescent="0.25">
      <c r="A1663" s="262"/>
      <c r="B1663" s="262"/>
      <c r="C1663" s="262"/>
      <c r="D1663" s="262"/>
      <c r="E1663" s="262"/>
      <c r="F1663" s="262"/>
      <c r="G1663" s="262"/>
      <c r="H1663" s="262"/>
      <c r="I1663" s="262"/>
      <c r="J1663" s="262"/>
    </row>
    <row r="1664" spans="1:10" x14ac:dyDescent="0.25">
      <c r="A1664" s="230" t="s">
        <v>1030</v>
      </c>
      <c r="B1664" s="80" t="s">
        <v>4</v>
      </c>
      <c r="C1664" s="230" t="s">
        <v>5</v>
      </c>
      <c r="D1664" s="230" t="s">
        <v>6</v>
      </c>
      <c r="E1664" s="490" t="s">
        <v>28</v>
      </c>
      <c r="F1664" s="490"/>
      <c r="G1664" s="257" t="s">
        <v>7</v>
      </c>
      <c r="H1664" s="80" t="s">
        <v>8</v>
      </c>
      <c r="I1664" s="80" t="s">
        <v>9</v>
      </c>
      <c r="J1664" s="80" t="s">
        <v>11</v>
      </c>
    </row>
    <row r="1665" spans="1:10" ht="25.5" customHeight="1" x14ac:dyDescent="0.25">
      <c r="A1665" s="231" t="s">
        <v>82</v>
      </c>
      <c r="B1665" s="259" t="s">
        <v>1629</v>
      </c>
      <c r="C1665" s="231" t="s">
        <v>0</v>
      </c>
      <c r="D1665" s="231" t="s">
        <v>1630</v>
      </c>
      <c r="E1665" s="491" t="s">
        <v>128</v>
      </c>
      <c r="F1665" s="491"/>
      <c r="G1665" s="258" t="s">
        <v>14</v>
      </c>
      <c r="H1665" s="261">
        <v>1</v>
      </c>
      <c r="I1665" s="260">
        <v>28.07</v>
      </c>
      <c r="J1665" s="260">
        <v>28.07</v>
      </c>
    </row>
    <row r="1666" spans="1:10" ht="25.5" customHeight="1" x14ac:dyDescent="0.25">
      <c r="A1666" s="229" t="s">
        <v>83</v>
      </c>
      <c r="B1666" s="264" t="s">
        <v>293</v>
      </c>
      <c r="C1666" s="229" t="s">
        <v>0</v>
      </c>
      <c r="D1666" s="229" t="s">
        <v>294</v>
      </c>
      <c r="E1666" s="494" t="s">
        <v>88</v>
      </c>
      <c r="F1666" s="494"/>
      <c r="G1666" s="263" t="s">
        <v>40</v>
      </c>
      <c r="H1666" s="266">
        <v>0.51100000000000001</v>
      </c>
      <c r="I1666" s="265">
        <v>19.440000000000001</v>
      </c>
      <c r="J1666" s="265">
        <v>9.93</v>
      </c>
    </row>
    <row r="1667" spans="1:10" ht="25.5" customHeight="1" x14ac:dyDescent="0.25">
      <c r="A1667" s="229" t="s">
        <v>83</v>
      </c>
      <c r="B1667" s="264" t="s">
        <v>137</v>
      </c>
      <c r="C1667" s="229" t="s">
        <v>0</v>
      </c>
      <c r="D1667" s="229" t="s">
        <v>138</v>
      </c>
      <c r="E1667" s="494" t="s">
        <v>88</v>
      </c>
      <c r="F1667" s="494"/>
      <c r="G1667" s="263" t="s">
        <v>40</v>
      </c>
      <c r="H1667" s="266">
        <v>0.51100000000000001</v>
      </c>
      <c r="I1667" s="265">
        <v>23.63</v>
      </c>
      <c r="J1667" s="265">
        <v>12.07</v>
      </c>
    </row>
    <row r="1668" spans="1:10" ht="25.5" customHeight="1" x14ac:dyDescent="0.25">
      <c r="A1668" s="232" t="s">
        <v>94</v>
      </c>
      <c r="B1668" s="268" t="s">
        <v>1310</v>
      </c>
      <c r="C1668" s="232" t="s">
        <v>0</v>
      </c>
      <c r="D1668" s="232" t="s">
        <v>1311</v>
      </c>
      <c r="E1668" s="493" t="s">
        <v>37</v>
      </c>
      <c r="F1668" s="493"/>
      <c r="G1668" s="267" t="s">
        <v>14</v>
      </c>
      <c r="H1668" s="270">
        <v>1</v>
      </c>
      <c r="I1668" s="269">
        <v>6.07</v>
      </c>
      <c r="J1668" s="269">
        <v>6.07</v>
      </c>
    </row>
    <row r="1669" spans="1:10" ht="25.5" customHeight="1" x14ac:dyDescent="0.25">
      <c r="A1669" s="228"/>
      <c r="B1669" s="228"/>
      <c r="C1669" s="228"/>
      <c r="D1669" s="228"/>
      <c r="E1669" s="228" t="s">
        <v>89</v>
      </c>
      <c r="F1669" s="273">
        <v>8.9510358696160495</v>
      </c>
      <c r="G1669" s="228" t="s">
        <v>90</v>
      </c>
      <c r="H1669" s="273">
        <v>10.19</v>
      </c>
      <c r="I1669" s="228" t="s">
        <v>91</v>
      </c>
      <c r="J1669" s="273">
        <v>19.14</v>
      </c>
    </row>
    <row r="1670" spans="1:10" ht="25.5" customHeight="1" thickBot="1" x14ac:dyDescent="0.3">
      <c r="A1670" s="228"/>
      <c r="B1670" s="228"/>
      <c r="C1670" s="228"/>
      <c r="D1670" s="228"/>
      <c r="E1670" s="228" t="s">
        <v>92</v>
      </c>
      <c r="F1670" s="273">
        <v>6.3</v>
      </c>
      <c r="G1670" s="228"/>
      <c r="H1670" s="492" t="s">
        <v>93</v>
      </c>
      <c r="I1670" s="492"/>
      <c r="J1670" s="273">
        <v>34.369999999999997</v>
      </c>
    </row>
    <row r="1671" spans="1:10" ht="38.25" customHeight="1" thickTop="1" x14ac:dyDescent="0.25">
      <c r="A1671" s="262"/>
      <c r="B1671" s="262"/>
      <c r="C1671" s="262"/>
      <c r="D1671" s="262"/>
      <c r="E1671" s="262"/>
      <c r="F1671" s="262"/>
      <c r="G1671" s="262"/>
      <c r="H1671" s="262"/>
      <c r="I1671" s="262"/>
      <c r="J1671" s="262"/>
    </row>
    <row r="1672" spans="1:10" x14ac:dyDescent="0.25">
      <c r="A1672" s="230" t="s">
        <v>1031</v>
      </c>
      <c r="B1672" s="80" t="s">
        <v>4</v>
      </c>
      <c r="C1672" s="230" t="s">
        <v>5</v>
      </c>
      <c r="D1672" s="230" t="s">
        <v>6</v>
      </c>
      <c r="E1672" s="490" t="s">
        <v>28</v>
      </c>
      <c r="F1672" s="490"/>
      <c r="G1672" s="257" t="s">
        <v>7</v>
      </c>
      <c r="H1672" s="80" t="s">
        <v>8</v>
      </c>
      <c r="I1672" s="80" t="s">
        <v>9</v>
      </c>
      <c r="J1672" s="80" t="s">
        <v>11</v>
      </c>
    </row>
    <row r="1673" spans="1:10" ht="25.5" customHeight="1" x14ac:dyDescent="0.25">
      <c r="A1673" s="231" t="s">
        <v>82</v>
      </c>
      <c r="B1673" s="259" t="s">
        <v>1035</v>
      </c>
      <c r="C1673" s="231" t="s">
        <v>0</v>
      </c>
      <c r="D1673" s="231" t="s">
        <v>1036</v>
      </c>
      <c r="E1673" s="491" t="s">
        <v>128</v>
      </c>
      <c r="F1673" s="491"/>
      <c r="G1673" s="258" t="s">
        <v>14</v>
      </c>
      <c r="H1673" s="261">
        <v>1</v>
      </c>
      <c r="I1673" s="260">
        <v>22.34</v>
      </c>
      <c r="J1673" s="260">
        <v>22.34</v>
      </c>
    </row>
    <row r="1674" spans="1:10" ht="38.25" customHeight="1" x14ac:dyDescent="0.25">
      <c r="A1674" s="229" t="s">
        <v>83</v>
      </c>
      <c r="B1674" s="264" t="s">
        <v>303</v>
      </c>
      <c r="C1674" s="229" t="s">
        <v>0</v>
      </c>
      <c r="D1674" s="229" t="s">
        <v>1631</v>
      </c>
      <c r="E1674" s="494" t="s">
        <v>128</v>
      </c>
      <c r="F1674" s="494"/>
      <c r="G1674" s="263" t="s">
        <v>14</v>
      </c>
      <c r="H1674" s="266">
        <v>1</v>
      </c>
      <c r="I1674" s="265">
        <v>8.18</v>
      </c>
      <c r="J1674" s="265">
        <v>8.18</v>
      </c>
    </row>
    <row r="1675" spans="1:10" ht="25.5" customHeight="1" x14ac:dyDescent="0.25">
      <c r="A1675" s="229" t="s">
        <v>83</v>
      </c>
      <c r="B1675" s="264" t="s">
        <v>1632</v>
      </c>
      <c r="C1675" s="229" t="s">
        <v>0</v>
      </c>
      <c r="D1675" s="229" t="s">
        <v>1633</v>
      </c>
      <c r="E1675" s="494" t="s">
        <v>128</v>
      </c>
      <c r="F1675" s="494"/>
      <c r="G1675" s="263" t="s">
        <v>14</v>
      </c>
      <c r="H1675" s="266">
        <v>1</v>
      </c>
      <c r="I1675" s="265">
        <v>14.16</v>
      </c>
      <c r="J1675" s="265">
        <v>14.16</v>
      </c>
    </row>
    <row r="1676" spans="1:10" ht="25.5" customHeight="1" x14ac:dyDescent="0.25">
      <c r="A1676" s="228"/>
      <c r="B1676" s="228"/>
      <c r="C1676" s="228"/>
      <c r="D1676" s="228"/>
      <c r="E1676" s="228" t="s">
        <v>89</v>
      </c>
      <c r="F1676" s="273">
        <v>6.2993967</v>
      </c>
      <c r="G1676" s="228" t="s">
        <v>90</v>
      </c>
      <c r="H1676" s="273">
        <v>7.17</v>
      </c>
      <c r="I1676" s="228" t="s">
        <v>91</v>
      </c>
      <c r="J1676" s="273">
        <v>13.47</v>
      </c>
    </row>
    <row r="1677" spans="1:10" ht="38.25" customHeight="1" thickBot="1" x14ac:dyDescent="0.3">
      <c r="A1677" s="228"/>
      <c r="B1677" s="228"/>
      <c r="C1677" s="228"/>
      <c r="D1677" s="228"/>
      <c r="E1677" s="228" t="s">
        <v>92</v>
      </c>
      <c r="F1677" s="273">
        <v>5.01</v>
      </c>
      <c r="G1677" s="228"/>
      <c r="H1677" s="492" t="s">
        <v>93</v>
      </c>
      <c r="I1677" s="492"/>
      <c r="J1677" s="273">
        <v>27.35</v>
      </c>
    </row>
    <row r="1678" spans="1:10" ht="25.5" customHeight="1" thickTop="1" x14ac:dyDescent="0.25">
      <c r="A1678" s="262"/>
      <c r="B1678" s="262"/>
      <c r="C1678" s="262"/>
      <c r="D1678" s="262"/>
      <c r="E1678" s="262"/>
      <c r="F1678" s="262"/>
      <c r="G1678" s="262"/>
      <c r="H1678" s="262"/>
      <c r="I1678" s="262"/>
      <c r="J1678" s="262"/>
    </row>
    <row r="1679" spans="1:10" ht="38.25" customHeight="1" x14ac:dyDescent="0.25">
      <c r="A1679" s="230" t="s">
        <v>1032</v>
      </c>
      <c r="B1679" s="80" t="s">
        <v>4</v>
      </c>
      <c r="C1679" s="230" t="s">
        <v>5</v>
      </c>
      <c r="D1679" s="230" t="s">
        <v>6</v>
      </c>
      <c r="E1679" s="490" t="s">
        <v>28</v>
      </c>
      <c r="F1679" s="490"/>
      <c r="G1679" s="257" t="s">
        <v>7</v>
      </c>
      <c r="H1679" s="80" t="s">
        <v>8</v>
      </c>
      <c r="I1679" s="80" t="s">
        <v>9</v>
      </c>
      <c r="J1679" s="80" t="s">
        <v>11</v>
      </c>
    </row>
    <row r="1680" spans="1:10" ht="38.25" customHeight="1" x14ac:dyDescent="0.25">
      <c r="A1680" s="231" t="s">
        <v>82</v>
      </c>
      <c r="B1680" s="259" t="s">
        <v>1634</v>
      </c>
      <c r="C1680" s="231" t="s">
        <v>0</v>
      </c>
      <c r="D1680" s="231" t="s">
        <v>1635</v>
      </c>
      <c r="E1680" s="491" t="s">
        <v>128</v>
      </c>
      <c r="F1680" s="491"/>
      <c r="G1680" s="258" t="s">
        <v>14</v>
      </c>
      <c r="H1680" s="261">
        <v>1</v>
      </c>
      <c r="I1680" s="260">
        <v>37.130000000000003</v>
      </c>
      <c r="J1680" s="260">
        <v>37.130000000000003</v>
      </c>
    </row>
    <row r="1681" spans="1:10" ht="25.5" customHeight="1" x14ac:dyDescent="0.25">
      <c r="A1681" s="229" t="s">
        <v>83</v>
      </c>
      <c r="B1681" s="264" t="s">
        <v>293</v>
      </c>
      <c r="C1681" s="229" t="s">
        <v>0</v>
      </c>
      <c r="D1681" s="229" t="s">
        <v>294</v>
      </c>
      <c r="E1681" s="494" t="s">
        <v>88</v>
      </c>
      <c r="F1681" s="494"/>
      <c r="G1681" s="263" t="s">
        <v>40</v>
      </c>
      <c r="H1681" s="266">
        <v>0.57199999999999995</v>
      </c>
      <c r="I1681" s="265">
        <v>19.440000000000001</v>
      </c>
      <c r="J1681" s="265">
        <v>11.11</v>
      </c>
    </row>
    <row r="1682" spans="1:10" ht="25.5" customHeight="1" x14ac:dyDescent="0.25">
      <c r="A1682" s="229" t="s">
        <v>83</v>
      </c>
      <c r="B1682" s="264" t="s">
        <v>137</v>
      </c>
      <c r="C1682" s="229" t="s">
        <v>0</v>
      </c>
      <c r="D1682" s="229" t="s">
        <v>138</v>
      </c>
      <c r="E1682" s="494" t="s">
        <v>88</v>
      </c>
      <c r="F1682" s="494"/>
      <c r="G1682" s="263" t="s">
        <v>40</v>
      </c>
      <c r="H1682" s="266">
        <v>0.57199999999999995</v>
      </c>
      <c r="I1682" s="265">
        <v>23.63</v>
      </c>
      <c r="J1682" s="265">
        <v>13.51</v>
      </c>
    </row>
    <row r="1683" spans="1:10" ht="38.25" customHeight="1" x14ac:dyDescent="0.25">
      <c r="A1683" s="232" t="s">
        <v>94</v>
      </c>
      <c r="B1683" s="268" t="s">
        <v>257</v>
      </c>
      <c r="C1683" s="232" t="s">
        <v>0</v>
      </c>
      <c r="D1683" s="232" t="s">
        <v>258</v>
      </c>
      <c r="E1683" s="493" t="s">
        <v>37</v>
      </c>
      <c r="F1683" s="493"/>
      <c r="G1683" s="267" t="s">
        <v>14</v>
      </c>
      <c r="H1683" s="270">
        <v>3</v>
      </c>
      <c r="I1683" s="269">
        <v>4.17</v>
      </c>
      <c r="J1683" s="269">
        <v>12.51</v>
      </c>
    </row>
    <row r="1684" spans="1:10" ht="25.5" x14ac:dyDescent="0.25">
      <c r="A1684" s="228"/>
      <c r="B1684" s="228"/>
      <c r="C1684" s="228"/>
      <c r="D1684" s="228"/>
      <c r="E1684" s="228" t="s">
        <v>89</v>
      </c>
      <c r="F1684" s="273">
        <v>10.017303465369686</v>
      </c>
      <c r="G1684" s="228" t="s">
        <v>90</v>
      </c>
      <c r="H1684" s="273">
        <v>11.4</v>
      </c>
      <c r="I1684" s="228" t="s">
        <v>91</v>
      </c>
      <c r="J1684" s="273">
        <v>21.42</v>
      </c>
    </row>
    <row r="1685" spans="1:10" ht="26.25" thickBot="1" x14ac:dyDescent="0.3">
      <c r="A1685" s="228"/>
      <c r="B1685" s="228"/>
      <c r="C1685" s="228"/>
      <c r="D1685" s="228"/>
      <c r="E1685" s="228" t="s">
        <v>92</v>
      </c>
      <c r="F1685" s="273">
        <v>8.34</v>
      </c>
      <c r="G1685" s="228"/>
      <c r="H1685" s="492" t="s">
        <v>93</v>
      </c>
      <c r="I1685" s="492"/>
      <c r="J1685" s="273">
        <v>45.47</v>
      </c>
    </row>
    <row r="1686" spans="1:10" ht="15.75" thickTop="1" x14ac:dyDescent="0.25">
      <c r="A1686" s="262"/>
      <c r="B1686" s="262"/>
      <c r="C1686" s="262"/>
      <c r="D1686" s="262"/>
      <c r="E1686" s="262"/>
      <c r="F1686" s="262"/>
      <c r="G1686" s="262"/>
      <c r="H1686" s="262"/>
      <c r="I1686" s="262"/>
      <c r="J1686" s="262"/>
    </row>
    <row r="1687" spans="1:10" x14ac:dyDescent="0.25">
      <c r="A1687" s="230" t="s">
        <v>1033</v>
      </c>
      <c r="B1687" s="80" t="s">
        <v>4</v>
      </c>
      <c r="C1687" s="230" t="s">
        <v>5</v>
      </c>
      <c r="D1687" s="230" t="s">
        <v>6</v>
      </c>
      <c r="E1687" s="490" t="s">
        <v>28</v>
      </c>
      <c r="F1687" s="490"/>
      <c r="G1687" s="257" t="s">
        <v>7</v>
      </c>
      <c r="H1687" s="80" t="s">
        <v>8</v>
      </c>
      <c r="I1687" s="80" t="s">
        <v>9</v>
      </c>
      <c r="J1687" s="80" t="s">
        <v>11</v>
      </c>
    </row>
    <row r="1688" spans="1:10" ht="38.25" customHeight="1" x14ac:dyDescent="0.25">
      <c r="A1688" s="231" t="s">
        <v>82</v>
      </c>
      <c r="B1688" s="259" t="s">
        <v>1039</v>
      </c>
      <c r="C1688" s="231" t="s">
        <v>0</v>
      </c>
      <c r="D1688" s="231" t="s">
        <v>1040</v>
      </c>
      <c r="E1688" s="491" t="s">
        <v>128</v>
      </c>
      <c r="F1688" s="491"/>
      <c r="G1688" s="258" t="s">
        <v>13</v>
      </c>
      <c r="H1688" s="261">
        <v>1</v>
      </c>
      <c r="I1688" s="260">
        <v>2.6</v>
      </c>
      <c r="J1688" s="260">
        <v>3.18</v>
      </c>
    </row>
    <row r="1689" spans="1:10" ht="25.5" customHeight="1" x14ac:dyDescent="0.25">
      <c r="A1689" s="229" t="s">
        <v>83</v>
      </c>
      <c r="B1689" s="264" t="s">
        <v>293</v>
      </c>
      <c r="C1689" s="229" t="s">
        <v>0</v>
      </c>
      <c r="D1689" s="229" t="s">
        <v>294</v>
      </c>
      <c r="E1689" s="494" t="s">
        <v>88</v>
      </c>
      <c r="F1689" s="494"/>
      <c r="G1689" s="263" t="s">
        <v>40</v>
      </c>
      <c r="H1689" s="266">
        <v>2.9000000000000001E-2</v>
      </c>
      <c r="I1689" s="265">
        <v>19.440000000000001</v>
      </c>
      <c r="J1689" s="265">
        <v>0.56000000000000005</v>
      </c>
    </row>
    <row r="1690" spans="1:10" ht="25.5" customHeight="1" x14ac:dyDescent="0.25">
      <c r="A1690" s="229" t="s">
        <v>83</v>
      </c>
      <c r="B1690" s="264" t="s">
        <v>137</v>
      </c>
      <c r="C1690" s="229" t="s">
        <v>0</v>
      </c>
      <c r="D1690" s="229" t="s">
        <v>138</v>
      </c>
      <c r="E1690" s="494" t="s">
        <v>88</v>
      </c>
      <c r="F1690" s="494"/>
      <c r="G1690" s="263" t="s">
        <v>40</v>
      </c>
      <c r="H1690" s="266">
        <v>2.9000000000000001E-2</v>
      </c>
      <c r="I1690" s="265">
        <v>23.63</v>
      </c>
      <c r="J1690" s="265">
        <v>0.68</v>
      </c>
    </row>
    <row r="1691" spans="1:10" ht="38.25" customHeight="1" x14ac:dyDescent="0.25">
      <c r="A1691" s="232" t="s">
        <v>94</v>
      </c>
      <c r="B1691" s="268" t="s">
        <v>1175</v>
      </c>
      <c r="C1691" s="232" t="s">
        <v>0</v>
      </c>
      <c r="D1691" s="232" t="s">
        <v>1176</v>
      </c>
      <c r="E1691" s="493" t="s">
        <v>37</v>
      </c>
      <c r="F1691" s="493"/>
      <c r="G1691" s="267" t="s">
        <v>13</v>
      </c>
      <c r="H1691" s="270">
        <v>1.2434000000000001</v>
      </c>
      <c r="I1691" s="269">
        <v>1.25</v>
      </c>
      <c r="J1691" s="269">
        <v>1.55</v>
      </c>
    </row>
    <row r="1692" spans="1:10" ht="38.25" customHeight="1" x14ac:dyDescent="0.25">
      <c r="A1692" s="232" t="s">
        <v>94</v>
      </c>
      <c r="B1692" s="268" t="s">
        <v>259</v>
      </c>
      <c r="C1692" s="232" t="s">
        <v>0</v>
      </c>
      <c r="D1692" s="232" t="s">
        <v>260</v>
      </c>
      <c r="E1692" s="493" t="s">
        <v>37</v>
      </c>
      <c r="F1692" s="493"/>
      <c r="G1692" s="267" t="s">
        <v>14</v>
      </c>
      <c r="H1692" s="270">
        <v>9.4000000000000004E-3</v>
      </c>
      <c r="I1692" s="269">
        <v>3.68</v>
      </c>
      <c r="J1692" s="269">
        <v>0.03</v>
      </c>
    </row>
    <row r="1693" spans="1:10" ht="25.5" x14ac:dyDescent="0.25">
      <c r="A1693" s="228"/>
      <c r="B1693" s="228"/>
      <c r="C1693" s="228"/>
      <c r="D1693" s="228"/>
      <c r="E1693" s="228" t="s">
        <v>89</v>
      </c>
      <c r="F1693" s="273">
        <v>0.96</v>
      </c>
      <c r="G1693" s="228" t="s">
        <v>90</v>
      </c>
      <c r="H1693" s="273">
        <v>7.0000000000000007E-2</v>
      </c>
      <c r="I1693" s="228" t="s">
        <v>91</v>
      </c>
      <c r="J1693" s="273">
        <v>1.03</v>
      </c>
    </row>
    <row r="1694" spans="1:10" ht="26.25" thickBot="1" x14ac:dyDescent="0.3">
      <c r="A1694" s="228"/>
      <c r="B1694" s="228"/>
      <c r="C1694" s="228"/>
      <c r="D1694" s="228"/>
      <c r="E1694" s="228" t="s">
        <v>92</v>
      </c>
      <c r="F1694" s="273">
        <v>0.57999999999999996</v>
      </c>
      <c r="G1694" s="228"/>
      <c r="H1694" s="492" t="s">
        <v>93</v>
      </c>
      <c r="I1694" s="492"/>
      <c r="J1694" s="273">
        <v>3.18</v>
      </c>
    </row>
    <row r="1695" spans="1:10" ht="15.75" thickTop="1" x14ac:dyDescent="0.25">
      <c r="A1695" s="262"/>
      <c r="B1695" s="262"/>
      <c r="C1695" s="262"/>
      <c r="D1695" s="262"/>
      <c r="E1695" s="262"/>
      <c r="F1695" s="262"/>
      <c r="G1695" s="262"/>
      <c r="H1695" s="262"/>
      <c r="I1695" s="262"/>
      <c r="J1695" s="262"/>
    </row>
    <row r="1696" spans="1:10" x14ac:dyDescent="0.25">
      <c r="A1696" s="230" t="s">
        <v>1034</v>
      </c>
      <c r="B1696" s="80" t="s">
        <v>4</v>
      </c>
      <c r="C1696" s="230" t="s">
        <v>5</v>
      </c>
      <c r="D1696" s="230" t="s">
        <v>6</v>
      </c>
      <c r="E1696" s="490" t="s">
        <v>28</v>
      </c>
      <c r="F1696" s="490"/>
      <c r="G1696" s="257" t="s">
        <v>7</v>
      </c>
      <c r="H1696" s="80" t="s">
        <v>8</v>
      </c>
      <c r="I1696" s="80" t="s">
        <v>9</v>
      </c>
      <c r="J1696" s="80" t="s">
        <v>11</v>
      </c>
    </row>
    <row r="1697" spans="1:10" ht="38.25" customHeight="1" x14ac:dyDescent="0.25">
      <c r="A1697" s="231" t="s">
        <v>82</v>
      </c>
      <c r="B1697" s="259" t="s">
        <v>1042</v>
      </c>
      <c r="C1697" s="231" t="s">
        <v>0</v>
      </c>
      <c r="D1697" s="231" t="s">
        <v>1043</v>
      </c>
      <c r="E1697" s="491" t="s">
        <v>128</v>
      </c>
      <c r="F1697" s="491"/>
      <c r="G1697" s="258" t="s">
        <v>13</v>
      </c>
      <c r="H1697" s="261">
        <v>1</v>
      </c>
      <c r="I1697" s="260">
        <v>4.09</v>
      </c>
      <c r="J1697" s="260">
        <v>4.09</v>
      </c>
    </row>
    <row r="1698" spans="1:10" ht="25.5" customHeight="1" x14ac:dyDescent="0.25">
      <c r="A1698" s="229" t="s">
        <v>83</v>
      </c>
      <c r="B1698" s="264" t="s">
        <v>293</v>
      </c>
      <c r="C1698" s="229" t="s">
        <v>0</v>
      </c>
      <c r="D1698" s="229" t="s">
        <v>294</v>
      </c>
      <c r="E1698" s="494" t="s">
        <v>88</v>
      </c>
      <c r="F1698" s="494"/>
      <c r="G1698" s="263" t="s">
        <v>40</v>
      </c>
      <c r="H1698" s="266">
        <v>3.9E-2</v>
      </c>
      <c r="I1698" s="265">
        <v>19.440000000000001</v>
      </c>
      <c r="J1698" s="265">
        <v>0.75</v>
      </c>
    </row>
    <row r="1699" spans="1:10" ht="25.5" customHeight="1" x14ac:dyDescent="0.25">
      <c r="A1699" s="229" t="s">
        <v>83</v>
      </c>
      <c r="B1699" s="264" t="s">
        <v>137</v>
      </c>
      <c r="C1699" s="229" t="s">
        <v>0</v>
      </c>
      <c r="D1699" s="229" t="s">
        <v>138</v>
      </c>
      <c r="E1699" s="494" t="s">
        <v>88</v>
      </c>
      <c r="F1699" s="494"/>
      <c r="G1699" s="263" t="s">
        <v>40</v>
      </c>
      <c r="H1699" s="266">
        <v>3.9E-2</v>
      </c>
      <c r="I1699" s="265">
        <v>23.63</v>
      </c>
      <c r="J1699" s="265">
        <v>0.92</v>
      </c>
    </row>
    <row r="1700" spans="1:10" ht="25.5" customHeight="1" x14ac:dyDescent="0.25">
      <c r="A1700" s="232" t="s">
        <v>94</v>
      </c>
      <c r="B1700" s="268" t="s">
        <v>1196</v>
      </c>
      <c r="C1700" s="232" t="s">
        <v>0</v>
      </c>
      <c r="D1700" s="232" t="s">
        <v>1197</v>
      </c>
      <c r="E1700" s="493" t="s">
        <v>37</v>
      </c>
      <c r="F1700" s="493"/>
      <c r="G1700" s="267" t="s">
        <v>13</v>
      </c>
      <c r="H1700" s="270">
        <v>1.2434000000000001</v>
      </c>
      <c r="I1700" s="269">
        <v>1.93</v>
      </c>
      <c r="J1700" s="269">
        <v>2.39</v>
      </c>
    </row>
    <row r="1701" spans="1:10" ht="25.5" customHeight="1" x14ac:dyDescent="0.25">
      <c r="A1701" s="232" t="s">
        <v>94</v>
      </c>
      <c r="B1701" s="268" t="s">
        <v>259</v>
      </c>
      <c r="C1701" s="232" t="s">
        <v>0</v>
      </c>
      <c r="D1701" s="232" t="s">
        <v>260</v>
      </c>
      <c r="E1701" s="493" t="s">
        <v>37</v>
      </c>
      <c r="F1701" s="493"/>
      <c r="G1701" s="267" t="s">
        <v>14</v>
      </c>
      <c r="H1701" s="270">
        <v>9.4000000000000004E-3</v>
      </c>
      <c r="I1701" s="269">
        <v>3.68</v>
      </c>
      <c r="J1701" s="269">
        <v>0.03</v>
      </c>
    </row>
    <row r="1702" spans="1:10" ht="25.5" customHeight="1" x14ac:dyDescent="0.25">
      <c r="A1702" s="228"/>
      <c r="B1702" s="228"/>
      <c r="C1702" s="228"/>
      <c r="D1702" s="228"/>
      <c r="E1702" s="228" t="s">
        <v>89</v>
      </c>
      <c r="F1702" s="273">
        <v>0.67810877800121594</v>
      </c>
      <c r="G1702" s="228" t="s">
        <v>90</v>
      </c>
      <c r="H1702" s="273">
        <v>0.77</v>
      </c>
      <c r="I1702" s="228" t="s">
        <v>91</v>
      </c>
      <c r="J1702" s="273">
        <v>1.4500000000000002</v>
      </c>
    </row>
    <row r="1703" spans="1:10" ht="38.25" customHeight="1" thickBot="1" x14ac:dyDescent="0.3">
      <c r="A1703" s="228"/>
      <c r="B1703" s="228"/>
      <c r="C1703" s="228"/>
      <c r="D1703" s="228"/>
      <c r="E1703" s="228" t="s">
        <v>92</v>
      </c>
      <c r="F1703" s="273">
        <v>0.91</v>
      </c>
      <c r="G1703" s="228"/>
      <c r="H1703" s="492" t="s">
        <v>93</v>
      </c>
      <c r="I1703" s="492"/>
      <c r="J1703" s="273">
        <v>5</v>
      </c>
    </row>
    <row r="1704" spans="1:10" ht="15.75" thickTop="1" x14ac:dyDescent="0.25">
      <c r="A1704" s="262"/>
      <c r="B1704" s="262"/>
      <c r="C1704" s="262"/>
      <c r="D1704" s="262"/>
      <c r="E1704" s="262"/>
      <c r="F1704" s="262"/>
      <c r="G1704" s="262"/>
      <c r="H1704" s="262"/>
      <c r="I1704" s="262"/>
      <c r="J1704" s="262"/>
    </row>
    <row r="1705" spans="1:10" x14ac:dyDescent="0.25">
      <c r="A1705" s="230" t="s">
        <v>1037</v>
      </c>
      <c r="B1705" s="80" t="s">
        <v>4</v>
      </c>
      <c r="C1705" s="230" t="s">
        <v>5</v>
      </c>
      <c r="D1705" s="230" t="s">
        <v>6</v>
      </c>
      <c r="E1705" s="490" t="s">
        <v>28</v>
      </c>
      <c r="F1705" s="490"/>
      <c r="G1705" s="257" t="s">
        <v>7</v>
      </c>
      <c r="H1705" s="80" t="s">
        <v>8</v>
      </c>
      <c r="I1705" s="80" t="s">
        <v>9</v>
      </c>
      <c r="J1705" s="80" t="s">
        <v>11</v>
      </c>
    </row>
    <row r="1706" spans="1:10" ht="38.25" customHeight="1" x14ac:dyDescent="0.25">
      <c r="A1706" s="231" t="s">
        <v>82</v>
      </c>
      <c r="B1706" s="259" t="s">
        <v>1045</v>
      </c>
      <c r="C1706" s="231" t="s">
        <v>0</v>
      </c>
      <c r="D1706" s="231" t="s">
        <v>1046</v>
      </c>
      <c r="E1706" s="491" t="s">
        <v>128</v>
      </c>
      <c r="F1706" s="491"/>
      <c r="G1706" s="258" t="s">
        <v>13</v>
      </c>
      <c r="H1706" s="261">
        <v>1</v>
      </c>
      <c r="I1706" s="260">
        <v>5.7</v>
      </c>
      <c r="J1706" s="260">
        <v>5.7</v>
      </c>
    </row>
    <row r="1707" spans="1:10" ht="25.5" customHeight="1" x14ac:dyDescent="0.25">
      <c r="A1707" s="229" t="s">
        <v>83</v>
      </c>
      <c r="B1707" s="264" t="s">
        <v>293</v>
      </c>
      <c r="C1707" s="229" t="s">
        <v>0</v>
      </c>
      <c r="D1707" s="229" t="s">
        <v>294</v>
      </c>
      <c r="E1707" s="494" t="s">
        <v>88</v>
      </c>
      <c r="F1707" s="494"/>
      <c r="G1707" s="263" t="s">
        <v>40</v>
      </c>
      <c r="H1707" s="266">
        <v>5.0999999999999997E-2</v>
      </c>
      <c r="I1707" s="265">
        <v>19.440000000000001</v>
      </c>
      <c r="J1707" s="265">
        <v>0.99</v>
      </c>
    </row>
    <row r="1708" spans="1:10" ht="25.5" customHeight="1" x14ac:dyDescent="0.25">
      <c r="A1708" s="229" t="s">
        <v>83</v>
      </c>
      <c r="B1708" s="264" t="s">
        <v>137</v>
      </c>
      <c r="C1708" s="229" t="s">
        <v>0</v>
      </c>
      <c r="D1708" s="229" t="s">
        <v>138</v>
      </c>
      <c r="E1708" s="494" t="s">
        <v>88</v>
      </c>
      <c r="F1708" s="494"/>
      <c r="G1708" s="263" t="s">
        <v>40</v>
      </c>
      <c r="H1708" s="266">
        <v>5.0999999999999997E-2</v>
      </c>
      <c r="I1708" s="265">
        <v>23.63</v>
      </c>
      <c r="J1708" s="265">
        <v>1.2</v>
      </c>
    </row>
    <row r="1709" spans="1:10" ht="25.5" customHeight="1" x14ac:dyDescent="0.25">
      <c r="A1709" s="232" t="s">
        <v>94</v>
      </c>
      <c r="B1709" s="268" t="s">
        <v>1281</v>
      </c>
      <c r="C1709" s="232" t="s">
        <v>0</v>
      </c>
      <c r="D1709" s="232" t="s">
        <v>1282</v>
      </c>
      <c r="E1709" s="493" t="s">
        <v>37</v>
      </c>
      <c r="F1709" s="493"/>
      <c r="G1709" s="267" t="s">
        <v>13</v>
      </c>
      <c r="H1709" s="270">
        <v>1.2434000000000001</v>
      </c>
      <c r="I1709" s="269">
        <v>2.8</v>
      </c>
      <c r="J1709" s="269">
        <v>3.48</v>
      </c>
    </row>
    <row r="1710" spans="1:10" ht="25.5" customHeight="1" x14ac:dyDescent="0.25">
      <c r="A1710" s="232" t="s">
        <v>94</v>
      </c>
      <c r="B1710" s="268" t="s">
        <v>259</v>
      </c>
      <c r="C1710" s="232" t="s">
        <v>0</v>
      </c>
      <c r="D1710" s="232" t="s">
        <v>260</v>
      </c>
      <c r="E1710" s="493" t="s">
        <v>37</v>
      </c>
      <c r="F1710" s="493"/>
      <c r="G1710" s="267" t="s">
        <v>14</v>
      </c>
      <c r="H1710" s="270">
        <v>9.4000000000000004E-3</v>
      </c>
      <c r="I1710" s="269">
        <v>3.68</v>
      </c>
      <c r="J1710" s="269">
        <v>0.03</v>
      </c>
    </row>
    <row r="1711" spans="1:10" ht="25.5" customHeight="1" x14ac:dyDescent="0.25">
      <c r="A1711" s="228"/>
      <c r="B1711" s="228"/>
      <c r="C1711" s="228"/>
      <c r="D1711" s="228"/>
      <c r="E1711" s="228" t="s">
        <v>89</v>
      </c>
      <c r="F1711" s="273">
        <v>0.88855632979469668</v>
      </c>
      <c r="G1711" s="228" t="s">
        <v>90</v>
      </c>
      <c r="H1711" s="273">
        <v>1.01</v>
      </c>
      <c r="I1711" s="228" t="s">
        <v>91</v>
      </c>
      <c r="J1711" s="273">
        <v>1.9</v>
      </c>
    </row>
    <row r="1712" spans="1:10" ht="25.5" customHeight="1" thickBot="1" x14ac:dyDescent="0.3">
      <c r="A1712" s="228"/>
      <c r="B1712" s="228"/>
      <c r="C1712" s="228"/>
      <c r="D1712" s="228"/>
      <c r="E1712" s="228" t="s">
        <v>92</v>
      </c>
      <c r="F1712" s="273">
        <v>1.28</v>
      </c>
      <c r="G1712" s="228"/>
      <c r="H1712" s="492" t="s">
        <v>93</v>
      </c>
      <c r="I1712" s="492"/>
      <c r="J1712" s="273">
        <v>6.98</v>
      </c>
    </row>
    <row r="1713" spans="1:10" ht="15.75" thickTop="1" x14ac:dyDescent="0.25">
      <c r="A1713" s="262"/>
      <c r="B1713" s="262"/>
      <c r="C1713" s="262"/>
      <c r="D1713" s="262"/>
      <c r="E1713" s="262"/>
      <c r="F1713" s="262"/>
      <c r="G1713" s="262"/>
      <c r="H1713" s="262"/>
      <c r="I1713" s="262"/>
      <c r="J1713" s="262"/>
    </row>
    <row r="1714" spans="1:10" x14ac:dyDescent="0.25">
      <c r="A1714" s="230" t="s">
        <v>1038</v>
      </c>
      <c r="B1714" s="80" t="s">
        <v>4</v>
      </c>
      <c r="C1714" s="230" t="s">
        <v>5</v>
      </c>
      <c r="D1714" s="230" t="s">
        <v>6</v>
      </c>
      <c r="E1714" s="490" t="s">
        <v>28</v>
      </c>
      <c r="F1714" s="490"/>
      <c r="G1714" s="257" t="s">
        <v>7</v>
      </c>
      <c r="H1714" s="80" t="s">
        <v>8</v>
      </c>
      <c r="I1714" s="80" t="s">
        <v>9</v>
      </c>
      <c r="J1714" s="80" t="s">
        <v>11</v>
      </c>
    </row>
    <row r="1715" spans="1:10" ht="38.25" customHeight="1" x14ac:dyDescent="0.25">
      <c r="A1715" s="231" t="s">
        <v>82</v>
      </c>
      <c r="B1715" s="259" t="s">
        <v>521</v>
      </c>
      <c r="C1715" s="231" t="s">
        <v>0</v>
      </c>
      <c r="D1715" s="231" t="s">
        <v>1048</v>
      </c>
      <c r="E1715" s="491" t="s">
        <v>128</v>
      </c>
      <c r="F1715" s="491"/>
      <c r="G1715" s="258" t="s">
        <v>13</v>
      </c>
      <c r="H1715" s="261">
        <v>1</v>
      </c>
      <c r="I1715" s="260">
        <v>8.1</v>
      </c>
      <c r="J1715" s="260">
        <v>8.1</v>
      </c>
    </row>
    <row r="1716" spans="1:10" ht="25.5" customHeight="1" x14ac:dyDescent="0.25">
      <c r="A1716" s="229" t="s">
        <v>83</v>
      </c>
      <c r="B1716" s="264" t="s">
        <v>293</v>
      </c>
      <c r="C1716" s="229" t="s">
        <v>0</v>
      </c>
      <c r="D1716" s="229" t="s">
        <v>294</v>
      </c>
      <c r="E1716" s="494" t="s">
        <v>88</v>
      </c>
      <c r="F1716" s="494"/>
      <c r="G1716" s="263" t="s">
        <v>40</v>
      </c>
      <c r="H1716" s="266">
        <v>1.2999999999999999E-2</v>
      </c>
      <c r="I1716" s="265">
        <v>19.440000000000001</v>
      </c>
      <c r="J1716" s="265">
        <v>0.25</v>
      </c>
    </row>
    <row r="1717" spans="1:10" ht="15" customHeight="1" x14ac:dyDescent="0.25">
      <c r="A1717" s="229" t="s">
        <v>83</v>
      </c>
      <c r="B1717" s="264" t="s">
        <v>137</v>
      </c>
      <c r="C1717" s="229" t="s">
        <v>0</v>
      </c>
      <c r="D1717" s="229" t="s">
        <v>138</v>
      </c>
      <c r="E1717" s="494" t="s">
        <v>88</v>
      </c>
      <c r="F1717" s="494"/>
      <c r="G1717" s="263" t="s">
        <v>40</v>
      </c>
      <c r="H1717" s="266">
        <v>1.2999999999999999E-2</v>
      </c>
      <c r="I1717" s="265">
        <v>23.63</v>
      </c>
      <c r="J1717" s="265">
        <v>0.3</v>
      </c>
    </row>
    <row r="1718" spans="1:10" ht="25.5" customHeight="1" x14ac:dyDescent="0.25">
      <c r="A1718" s="232" t="s">
        <v>94</v>
      </c>
      <c r="B1718" s="268" t="s">
        <v>551</v>
      </c>
      <c r="C1718" s="232" t="s">
        <v>0</v>
      </c>
      <c r="D1718" s="232" t="s">
        <v>552</v>
      </c>
      <c r="E1718" s="493" t="s">
        <v>37</v>
      </c>
      <c r="F1718" s="493"/>
      <c r="G1718" s="267" t="s">
        <v>13</v>
      </c>
      <c r="H1718" s="270">
        <v>1.0269999999999999</v>
      </c>
      <c r="I1718" s="269">
        <v>7.33</v>
      </c>
      <c r="J1718" s="269">
        <v>7.52</v>
      </c>
    </row>
    <row r="1719" spans="1:10" ht="25.5" customHeight="1" x14ac:dyDescent="0.25">
      <c r="A1719" s="232" t="s">
        <v>94</v>
      </c>
      <c r="B1719" s="268" t="s">
        <v>259</v>
      </c>
      <c r="C1719" s="232" t="s">
        <v>0</v>
      </c>
      <c r="D1719" s="232" t="s">
        <v>260</v>
      </c>
      <c r="E1719" s="493" t="s">
        <v>37</v>
      </c>
      <c r="F1719" s="493"/>
      <c r="G1719" s="267" t="s">
        <v>14</v>
      </c>
      <c r="H1719" s="270">
        <v>0.01</v>
      </c>
      <c r="I1719" s="269">
        <v>3.68</v>
      </c>
      <c r="J1719" s="269">
        <v>0.03</v>
      </c>
    </row>
    <row r="1720" spans="1:10" ht="25.5" customHeight="1" x14ac:dyDescent="0.25">
      <c r="A1720" s="228"/>
      <c r="B1720" s="228"/>
      <c r="C1720" s="228"/>
      <c r="D1720" s="228"/>
      <c r="E1720" s="228" t="s">
        <v>89</v>
      </c>
      <c r="F1720" s="273">
        <v>0.22447738857971286</v>
      </c>
      <c r="G1720" s="228" t="s">
        <v>90</v>
      </c>
      <c r="H1720" s="273">
        <v>0.26</v>
      </c>
      <c r="I1720" s="228" t="s">
        <v>91</v>
      </c>
      <c r="J1720" s="273">
        <v>0.48</v>
      </c>
    </row>
    <row r="1721" spans="1:10" ht="25.5" customHeight="1" thickBot="1" x14ac:dyDescent="0.3">
      <c r="A1721" s="228"/>
      <c r="B1721" s="228"/>
      <c r="C1721" s="228"/>
      <c r="D1721" s="228"/>
      <c r="E1721" s="228" t="s">
        <v>92</v>
      </c>
      <c r="F1721" s="273">
        <v>1.82</v>
      </c>
      <c r="G1721" s="228"/>
      <c r="H1721" s="492" t="s">
        <v>93</v>
      </c>
      <c r="I1721" s="492"/>
      <c r="J1721" s="273">
        <v>9.92</v>
      </c>
    </row>
    <row r="1722" spans="1:10" ht="15.75" thickTop="1" x14ac:dyDescent="0.25">
      <c r="A1722" s="262"/>
      <c r="B1722" s="262"/>
      <c r="C1722" s="262"/>
      <c r="D1722" s="262"/>
      <c r="E1722" s="262"/>
      <c r="F1722" s="262"/>
      <c r="G1722" s="262"/>
      <c r="H1722" s="262"/>
      <c r="I1722" s="262"/>
      <c r="J1722" s="262"/>
    </row>
    <row r="1723" spans="1:10" x14ac:dyDescent="0.25">
      <c r="A1723" s="230" t="s">
        <v>1041</v>
      </c>
      <c r="B1723" s="80" t="s">
        <v>4</v>
      </c>
      <c r="C1723" s="230" t="s">
        <v>5</v>
      </c>
      <c r="D1723" s="230" t="s">
        <v>6</v>
      </c>
      <c r="E1723" s="490" t="s">
        <v>28</v>
      </c>
      <c r="F1723" s="490"/>
      <c r="G1723" s="257" t="s">
        <v>7</v>
      </c>
      <c r="H1723" s="80" t="s">
        <v>8</v>
      </c>
      <c r="I1723" s="80" t="s">
        <v>9</v>
      </c>
      <c r="J1723" s="80" t="s">
        <v>11</v>
      </c>
    </row>
    <row r="1724" spans="1:10" ht="38.25" customHeight="1" x14ac:dyDescent="0.25">
      <c r="A1724" s="231" t="s">
        <v>82</v>
      </c>
      <c r="B1724" s="259" t="s">
        <v>975</v>
      </c>
      <c r="C1724" s="231" t="s">
        <v>0</v>
      </c>
      <c r="D1724" s="231" t="s">
        <v>976</v>
      </c>
      <c r="E1724" s="491" t="s">
        <v>128</v>
      </c>
      <c r="F1724" s="491"/>
      <c r="G1724" s="258" t="s">
        <v>13</v>
      </c>
      <c r="H1724" s="261">
        <v>1</v>
      </c>
      <c r="I1724" s="260">
        <v>14.18</v>
      </c>
      <c r="J1724" s="260">
        <v>14.18</v>
      </c>
    </row>
    <row r="1725" spans="1:10" ht="25.5" customHeight="1" x14ac:dyDescent="0.25">
      <c r="A1725" s="229" t="s">
        <v>83</v>
      </c>
      <c r="B1725" s="264" t="s">
        <v>293</v>
      </c>
      <c r="C1725" s="229" t="s">
        <v>0</v>
      </c>
      <c r="D1725" s="229" t="s">
        <v>294</v>
      </c>
      <c r="E1725" s="494" t="s">
        <v>88</v>
      </c>
      <c r="F1725" s="494"/>
      <c r="G1725" s="263" t="s">
        <v>40</v>
      </c>
      <c r="H1725" s="266">
        <v>6.08E-2</v>
      </c>
      <c r="I1725" s="265">
        <v>19.440000000000001</v>
      </c>
      <c r="J1725" s="265">
        <v>1.18</v>
      </c>
    </row>
    <row r="1726" spans="1:10" ht="25.5" customHeight="1" x14ac:dyDescent="0.25">
      <c r="A1726" s="229" t="s">
        <v>83</v>
      </c>
      <c r="B1726" s="264" t="s">
        <v>137</v>
      </c>
      <c r="C1726" s="229" t="s">
        <v>0</v>
      </c>
      <c r="D1726" s="229" t="s">
        <v>138</v>
      </c>
      <c r="E1726" s="494" t="s">
        <v>88</v>
      </c>
      <c r="F1726" s="494"/>
      <c r="G1726" s="263" t="s">
        <v>40</v>
      </c>
      <c r="H1726" s="266">
        <v>6.08E-2</v>
      </c>
      <c r="I1726" s="265">
        <v>23.63</v>
      </c>
      <c r="J1726" s="265">
        <v>1.43</v>
      </c>
    </row>
    <row r="1727" spans="1:10" ht="38.25" x14ac:dyDescent="0.25">
      <c r="A1727" s="232" t="s">
        <v>94</v>
      </c>
      <c r="B1727" s="268" t="s">
        <v>1231</v>
      </c>
      <c r="C1727" s="232" t="s">
        <v>0</v>
      </c>
      <c r="D1727" s="232" t="s">
        <v>1232</v>
      </c>
      <c r="E1727" s="493" t="s">
        <v>37</v>
      </c>
      <c r="F1727" s="493"/>
      <c r="G1727" s="267" t="s">
        <v>13</v>
      </c>
      <c r="H1727" s="270">
        <v>1.0149999999999999</v>
      </c>
      <c r="I1727" s="269">
        <v>11.37</v>
      </c>
      <c r="J1727" s="269">
        <v>11.54</v>
      </c>
    </row>
    <row r="1728" spans="1:10" ht="25.5" x14ac:dyDescent="0.25">
      <c r="A1728" s="232" t="s">
        <v>94</v>
      </c>
      <c r="B1728" s="268" t="s">
        <v>259</v>
      </c>
      <c r="C1728" s="232" t="s">
        <v>0</v>
      </c>
      <c r="D1728" s="232" t="s">
        <v>260</v>
      </c>
      <c r="E1728" s="493" t="s">
        <v>37</v>
      </c>
      <c r="F1728" s="493"/>
      <c r="G1728" s="267" t="s">
        <v>14</v>
      </c>
      <c r="H1728" s="270">
        <v>8.9999999999999993E-3</v>
      </c>
      <c r="I1728" s="269">
        <v>3.68</v>
      </c>
      <c r="J1728" s="269">
        <v>0.03</v>
      </c>
    </row>
    <row r="1729" spans="1:10" ht="38.25" customHeight="1" x14ac:dyDescent="0.25">
      <c r="A1729" s="228"/>
      <c r="B1729" s="228"/>
      <c r="C1729" s="228"/>
      <c r="D1729" s="228"/>
      <c r="E1729" s="228" t="s">
        <v>89</v>
      </c>
      <c r="F1729" s="273">
        <v>1.0615909834915587</v>
      </c>
      <c r="G1729" s="228" t="s">
        <v>90</v>
      </c>
      <c r="H1729" s="273">
        <v>1.21</v>
      </c>
      <c r="I1729" s="228" t="s">
        <v>91</v>
      </c>
      <c r="J1729" s="273">
        <v>2.27</v>
      </c>
    </row>
    <row r="1730" spans="1:10" ht="38.25" customHeight="1" thickBot="1" x14ac:dyDescent="0.3">
      <c r="A1730" s="228"/>
      <c r="B1730" s="228"/>
      <c r="C1730" s="228"/>
      <c r="D1730" s="228"/>
      <c r="E1730" s="228" t="s">
        <v>92</v>
      </c>
      <c r="F1730" s="273">
        <v>3.18</v>
      </c>
      <c r="G1730" s="228"/>
      <c r="H1730" s="492" t="s">
        <v>93</v>
      </c>
      <c r="I1730" s="492"/>
      <c r="J1730" s="273">
        <v>17.36</v>
      </c>
    </row>
    <row r="1731" spans="1:10" ht="25.5" customHeight="1" thickTop="1" x14ac:dyDescent="0.25">
      <c r="A1731" s="262"/>
      <c r="B1731" s="262"/>
      <c r="C1731" s="262"/>
      <c r="D1731" s="262"/>
      <c r="E1731" s="262"/>
      <c r="F1731" s="262"/>
      <c r="G1731" s="262"/>
      <c r="H1731" s="262"/>
      <c r="I1731" s="262"/>
      <c r="J1731" s="262"/>
    </row>
    <row r="1732" spans="1:10" ht="25.5" customHeight="1" x14ac:dyDescent="0.25">
      <c r="A1732" s="230" t="s">
        <v>1044</v>
      </c>
      <c r="B1732" s="80" t="s">
        <v>4</v>
      </c>
      <c r="C1732" s="230" t="s">
        <v>5</v>
      </c>
      <c r="D1732" s="230" t="s">
        <v>6</v>
      </c>
      <c r="E1732" s="490" t="s">
        <v>28</v>
      </c>
      <c r="F1732" s="490"/>
      <c r="G1732" s="257" t="s">
        <v>7</v>
      </c>
      <c r="H1732" s="80" t="s">
        <v>8</v>
      </c>
      <c r="I1732" s="80" t="s">
        <v>9</v>
      </c>
      <c r="J1732" s="80" t="s">
        <v>11</v>
      </c>
    </row>
    <row r="1733" spans="1:10" ht="25.5" customHeight="1" x14ac:dyDescent="0.25">
      <c r="A1733" s="231" t="s">
        <v>82</v>
      </c>
      <c r="B1733" s="259" t="s">
        <v>1051</v>
      </c>
      <c r="C1733" s="231" t="s">
        <v>0</v>
      </c>
      <c r="D1733" s="231" t="s">
        <v>1052</v>
      </c>
      <c r="E1733" s="491" t="s">
        <v>128</v>
      </c>
      <c r="F1733" s="491"/>
      <c r="G1733" s="258" t="s">
        <v>13</v>
      </c>
      <c r="H1733" s="261">
        <v>1</v>
      </c>
      <c r="I1733" s="260">
        <v>8.19</v>
      </c>
      <c r="J1733" s="260">
        <v>8.19</v>
      </c>
    </row>
    <row r="1734" spans="1:10" ht="25.5" customHeight="1" x14ac:dyDescent="0.25">
      <c r="A1734" s="229" t="s">
        <v>83</v>
      </c>
      <c r="B1734" s="264" t="s">
        <v>293</v>
      </c>
      <c r="C1734" s="229" t="s">
        <v>0</v>
      </c>
      <c r="D1734" s="229" t="s">
        <v>294</v>
      </c>
      <c r="E1734" s="494" t="s">
        <v>88</v>
      </c>
      <c r="F1734" s="494"/>
      <c r="G1734" s="263" t="s">
        <v>40</v>
      </c>
      <c r="H1734" s="266">
        <v>0.13400000000000001</v>
      </c>
      <c r="I1734" s="265">
        <v>19.440000000000001</v>
      </c>
      <c r="J1734" s="265">
        <v>2.6</v>
      </c>
    </row>
    <row r="1735" spans="1:10" ht="25.5" customHeight="1" x14ac:dyDescent="0.25">
      <c r="A1735" s="229" t="s">
        <v>83</v>
      </c>
      <c r="B1735" s="264" t="s">
        <v>137</v>
      </c>
      <c r="C1735" s="229" t="s">
        <v>0</v>
      </c>
      <c r="D1735" s="229" t="s">
        <v>138</v>
      </c>
      <c r="E1735" s="494" t="s">
        <v>88</v>
      </c>
      <c r="F1735" s="494"/>
      <c r="G1735" s="263" t="s">
        <v>40</v>
      </c>
      <c r="H1735" s="266">
        <v>0.13400000000000001</v>
      </c>
      <c r="I1735" s="265">
        <v>23.63</v>
      </c>
      <c r="J1735" s="265">
        <v>3.16</v>
      </c>
    </row>
    <row r="1736" spans="1:10" ht="25.5" x14ac:dyDescent="0.25">
      <c r="A1736" s="232" t="s">
        <v>94</v>
      </c>
      <c r="B1736" s="268" t="s">
        <v>1223</v>
      </c>
      <c r="C1736" s="232" t="s">
        <v>0</v>
      </c>
      <c r="D1736" s="232" t="s">
        <v>1224</v>
      </c>
      <c r="E1736" s="493" t="s">
        <v>37</v>
      </c>
      <c r="F1736" s="493"/>
      <c r="G1736" s="267" t="s">
        <v>13</v>
      </c>
      <c r="H1736" s="270">
        <v>1.0169999999999999</v>
      </c>
      <c r="I1736" s="269">
        <v>2.39</v>
      </c>
      <c r="J1736" s="269">
        <v>2.4300000000000002</v>
      </c>
    </row>
    <row r="1737" spans="1:10" ht="25.5" x14ac:dyDescent="0.25">
      <c r="A1737" s="228"/>
      <c r="B1737" s="228"/>
      <c r="C1737" s="228"/>
      <c r="D1737" s="228"/>
      <c r="E1737" s="228" t="s">
        <v>89</v>
      </c>
      <c r="F1737" s="273">
        <v>2.3429827433007531</v>
      </c>
      <c r="G1737" s="228" t="s">
        <v>90</v>
      </c>
      <c r="H1737" s="273">
        <v>2.67</v>
      </c>
      <c r="I1737" s="228" t="s">
        <v>91</v>
      </c>
      <c r="J1737" s="273">
        <v>5.01</v>
      </c>
    </row>
    <row r="1738" spans="1:10" ht="26.25" thickBot="1" x14ac:dyDescent="0.3">
      <c r="A1738" s="228"/>
      <c r="B1738" s="228"/>
      <c r="C1738" s="228"/>
      <c r="D1738" s="228"/>
      <c r="E1738" s="228" t="s">
        <v>92</v>
      </c>
      <c r="F1738" s="273">
        <v>1.84</v>
      </c>
      <c r="G1738" s="228"/>
      <c r="H1738" s="492" t="s">
        <v>93</v>
      </c>
      <c r="I1738" s="492"/>
      <c r="J1738" s="273">
        <v>10.029999999999999</v>
      </c>
    </row>
    <row r="1739" spans="1:10" ht="15.75" thickTop="1" x14ac:dyDescent="0.25">
      <c r="A1739" s="262"/>
      <c r="B1739" s="262"/>
      <c r="C1739" s="262"/>
      <c r="D1739" s="262"/>
      <c r="E1739" s="262"/>
      <c r="F1739" s="262"/>
      <c r="G1739" s="262"/>
      <c r="H1739" s="262"/>
      <c r="I1739" s="262"/>
      <c r="J1739" s="262"/>
    </row>
    <row r="1740" spans="1:10" x14ac:dyDescent="0.25">
      <c r="A1740" s="230" t="s">
        <v>1047</v>
      </c>
      <c r="B1740" s="80" t="s">
        <v>4</v>
      </c>
      <c r="C1740" s="230" t="s">
        <v>5</v>
      </c>
      <c r="D1740" s="230" t="s">
        <v>6</v>
      </c>
      <c r="E1740" s="490" t="s">
        <v>28</v>
      </c>
      <c r="F1740" s="490"/>
      <c r="G1740" s="257" t="s">
        <v>7</v>
      </c>
      <c r="H1740" s="80" t="s">
        <v>8</v>
      </c>
      <c r="I1740" s="80" t="s">
        <v>9</v>
      </c>
      <c r="J1740" s="80" t="s">
        <v>11</v>
      </c>
    </row>
    <row r="1741" spans="1:10" ht="38.25" customHeight="1" x14ac:dyDescent="0.25">
      <c r="A1741" s="231" t="s">
        <v>82</v>
      </c>
      <c r="B1741" s="259" t="s">
        <v>1054</v>
      </c>
      <c r="C1741" s="231" t="s">
        <v>0</v>
      </c>
      <c r="D1741" s="231" t="s">
        <v>1055</v>
      </c>
      <c r="E1741" s="491" t="s">
        <v>128</v>
      </c>
      <c r="F1741" s="491"/>
      <c r="G1741" s="258" t="s">
        <v>13</v>
      </c>
      <c r="H1741" s="261">
        <v>1</v>
      </c>
      <c r="I1741" s="260">
        <v>11.09</v>
      </c>
      <c r="J1741" s="260">
        <v>11.09</v>
      </c>
    </row>
    <row r="1742" spans="1:10" ht="25.5" customHeight="1" x14ac:dyDescent="0.25">
      <c r="A1742" s="229" t="s">
        <v>83</v>
      </c>
      <c r="B1742" s="264" t="s">
        <v>293</v>
      </c>
      <c r="C1742" s="229" t="s">
        <v>0</v>
      </c>
      <c r="D1742" s="229" t="s">
        <v>294</v>
      </c>
      <c r="E1742" s="494" t="s">
        <v>88</v>
      </c>
      <c r="F1742" s="494"/>
      <c r="G1742" s="263" t="s">
        <v>40</v>
      </c>
      <c r="H1742" s="266">
        <v>0.14899999999999999</v>
      </c>
      <c r="I1742" s="265">
        <v>19.440000000000001</v>
      </c>
      <c r="J1742" s="265">
        <v>2.89</v>
      </c>
    </row>
    <row r="1743" spans="1:10" ht="25.5" customHeight="1" x14ac:dyDescent="0.25">
      <c r="A1743" s="229" t="s">
        <v>83</v>
      </c>
      <c r="B1743" s="264" t="s">
        <v>137</v>
      </c>
      <c r="C1743" s="229" t="s">
        <v>0</v>
      </c>
      <c r="D1743" s="229" t="s">
        <v>138</v>
      </c>
      <c r="E1743" s="494" t="s">
        <v>88</v>
      </c>
      <c r="F1743" s="494"/>
      <c r="G1743" s="263" t="s">
        <v>40</v>
      </c>
      <c r="H1743" s="266">
        <v>0.14899999999999999</v>
      </c>
      <c r="I1743" s="265">
        <v>23.63</v>
      </c>
      <c r="J1743" s="265">
        <v>3.52</v>
      </c>
    </row>
    <row r="1744" spans="1:10" ht="25.5" x14ac:dyDescent="0.25">
      <c r="A1744" s="232" t="s">
        <v>94</v>
      </c>
      <c r="B1744" s="268" t="s">
        <v>1200</v>
      </c>
      <c r="C1744" s="232" t="s">
        <v>0</v>
      </c>
      <c r="D1744" s="232" t="s">
        <v>1201</v>
      </c>
      <c r="E1744" s="493" t="s">
        <v>37</v>
      </c>
      <c r="F1744" s="493"/>
      <c r="G1744" s="267" t="s">
        <v>13</v>
      </c>
      <c r="H1744" s="270">
        <v>1.0169999999999999</v>
      </c>
      <c r="I1744" s="269">
        <v>4.6100000000000003</v>
      </c>
      <c r="J1744" s="269">
        <v>4.68</v>
      </c>
    </row>
    <row r="1745" spans="1:10" ht="25.5" x14ac:dyDescent="0.25">
      <c r="A1745" s="228"/>
      <c r="B1745" s="228"/>
      <c r="C1745" s="228"/>
      <c r="D1745" s="228"/>
      <c r="E1745" s="228" t="s">
        <v>89</v>
      </c>
      <c r="F1745" s="273">
        <v>2.6048730299770848</v>
      </c>
      <c r="G1745" s="228" t="s">
        <v>90</v>
      </c>
      <c r="H1745" s="273">
        <v>2.97</v>
      </c>
      <c r="I1745" s="228" t="s">
        <v>91</v>
      </c>
      <c r="J1745" s="273">
        <v>5.57</v>
      </c>
    </row>
    <row r="1746" spans="1:10" ht="26.25" thickBot="1" x14ac:dyDescent="0.3">
      <c r="A1746" s="228"/>
      <c r="B1746" s="228"/>
      <c r="C1746" s="228"/>
      <c r="D1746" s="228"/>
      <c r="E1746" s="228" t="s">
        <v>92</v>
      </c>
      <c r="F1746" s="273">
        <v>2.4900000000000002</v>
      </c>
      <c r="G1746" s="228"/>
      <c r="H1746" s="492" t="s">
        <v>93</v>
      </c>
      <c r="I1746" s="492"/>
      <c r="J1746" s="273">
        <v>13.58</v>
      </c>
    </row>
    <row r="1747" spans="1:10" ht="15.75" thickTop="1" x14ac:dyDescent="0.25">
      <c r="A1747" s="262"/>
      <c r="B1747" s="262"/>
      <c r="C1747" s="262"/>
      <c r="D1747" s="262"/>
      <c r="E1747" s="262"/>
      <c r="F1747" s="262"/>
      <c r="G1747" s="262"/>
      <c r="H1747" s="262"/>
      <c r="I1747" s="262"/>
      <c r="J1747" s="262"/>
    </row>
    <row r="1748" spans="1:10" x14ac:dyDescent="0.25">
      <c r="A1748" s="230" t="s">
        <v>1049</v>
      </c>
      <c r="B1748" s="80" t="s">
        <v>4</v>
      </c>
      <c r="C1748" s="230" t="s">
        <v>5</v>
      </c>
      <c r="D1748" s="230" t="s">
        <v>6</v>
      </c>
      <c r="E1748" s="490" t="s">
        <v>28</v>
      </c>
      <c r="F1748" s="490"/>
      <c r="G1748" s="257" t="s">
        <v>7</v>
      </c>
      <c r="H1748" s="80" t="s">
        <v>8</v>
      </c>
      <c r="I1748" s="80" t="s">
        <v>9</v>
      </c>
      <c r="J1748" s="80" t="s">
        <v>11</v>
      </c>
    </row>
    <row r="1749" spans="1:10" ht="38.25" customHeight="1" x14ac:dyDescent="0.25">
      <c r="A1749" s="231" t="s">
        <v>82</v>
      </c>
      <c r="B1749" s="259" t="s">
        <v>1056</v>
      </c>
      <c r="C1749" s="231" t="s">
        <v>0</v>
      </c>
      <c r="D1749" s="231" t="s">
        <v>1057</v>
      </c>
      <c r="E1749" s="491" t="s">
        <v>128</v>
      </c>
      <c r="F1749" s="491"/>
      <c r="G1749" s="258" t="s">
        <v>13</v>
      </c>
      <c r="H1749" s="261">
        <v>1</v>
      </c>
      <c r="I1749" s="260">
        <v>10.53</v>
      </c>
      <c r="J1749" s="260">
        <v>10.53</v>
      </c>
    </row>
    <row r="1750" spans="1:10" ht="38.25" customHeight="1" x14ac:dyDescent="0.25">
      <c r="A1750" s="229" t="s">
        <v>83</v>
      </c>
      <c r="B1750" s="264" t="s">
        <v>293</v>
      </c>
      <c r="C1750" s="229" t="s">
        <v>0</v>
      </c>
      <c r="D1750" s="229" t="s">
        <v>294</v>
      </c>
      <c r="E1750" s="494" t="s">
        <v>88</v>
      </c>
      <c r="F1750" s="494"/>
      <c r="G1750" s="263" t="s">
        <v>40</v>
      </c>
      <c r="H1750" s="266">
        <v>0.10299999999999999</v>
      </c>
      <c r="I1750" s="265">
        <v>19.440000000000001</v>
      </c>
      <c r="J1750" s="265">
        <v>2</v>
      </c>
    </row>
    <row r="1751" spans="1:10" ht="25.5" customHeight="1" x14ac:dyDescent="0.25">
      <c r="A1751" s="229" t="s">
        <v>83</v>
      </c>
      <c r="B1751" s="264" t="s">
        <v>137</v>
      </c>
      <c r="C1751" s="229" t="s">
        <v>0</v>
      </c>
      <c r="D1751" s="229" t="s">
        <v>138</v>
      </c>
      <c r="E1751" s="494" t="s">
        <v>88</v>
      </c>
      <c r="F1751" s="494"/>
      <c r="G1751" s="263" t="s">
        <v>40</v>
      </c>
      <c r="H1751" s="266">
        <v>0.10299999999999999</v>
      </c>
      <c r="I1751" s="265">
        <v>23.63</v>
      </c>
      <c r="J1751" s="265">
        <v>2.4300000000000002</v>
      </c>
    </row>
    <row r="1752" spans="1:10" ht="25.5" customHeight="1" x14ac:dyDescent="0.25">
      <c r="A1752" s="232" t="s">
        <v>94</v>
      </c>
      <c r="B1752" s="268" t="s">
        <v>1326</v>
      </c>
      <c r="C1752" s="232" t="s">
        <v>0</v>
      </c>
      <c r="D1752" s="232" t="s">
        <v>1327</v>
      </c>
      <c r="E1752" s="493" t="s">
        <v>37</v>
      </c>
      <c r="F1752" s="493"/>
      <c r="G1752" s="267" t="s">
        <v>13</v>
      </c>
      <c r="H1752" s="270">
        <v>1.1000000000000001</v>
      </c>
      <c r="I1752" s="269">
        <v>5.53</v>
      </c>
      <c r="J1752" s="269">
        <v>6.08</v>
      </c>
    </row>
    <row r="1753" spans="1:10" ht="25.5" x14ac:dyDescent="0.25">
      <c r="A1753" s="232" t="s">
        <v>94</v>
      </c>
      <c r="B1753" s="268" t="s">
        <v>163</v>
      </c>
      <c r="C1753" s="232" t="s">
        <v>0</v>
      </c>
      <c r="D1753" s="232" t="s">
        <v>164</v>
      </c>
      <c r="E1753" s="493" t="s">
        <v>37</v>
      </c>
      <c r="F1753" s="493"/>
      <c r="G1753" s="267" t="s">
        <v>44</v>
      </c>
      <c r="H1753" s="270">
        <v>2.3E-3</v>
      </c>
      <c r="I1753" s="269">
        <v>11.88</v>
      </c>
      <c r="J1753" s="269">
        <v>0.02</v>
      </c>
    </row>
    <row r="1754" spans="1:10" ht="25.5" customHeight="1" x14ac:dyDescent="0.25">
      <c r="A1754" s="228"/>
      <c r="B1754" s="228"/>
      <c r="C1754" s="228"/>
      <c r="D1754" s="228"/>
      <c r="E1754" s="228" t="s">
        <v>89</v>
      </c>
      <c r="F1754" s="273">
        <v>1.8004957208997803</v>
      </c>
      <c r="G1754" s="228" t="s">
        <v>90</v>
      </c>
      <c r="H1754" s="273">
        <v>2.0499999999999998</v>
      </c>
      <c r="I1754" s="228" t="s">
        <v>91</v>
      </c>
      <c r="J1754" s="273">
        <v>3.85</v>
      </c>
    </row>
    <row r="1755" spans="1:10" ht="25.5" customHeight="1" thickBot="1" x14ac:dyDescent="0.3">
      <c r="A1755" s="228"/>
      <c r="B1755" s="228"/>
      <c r="C1755" s="228"/>
      <c r="D1755" s="228"/>
      <c r="E1755" s="228" t="s">
        <v>92</v>
      </c>
      <c r="F1755" s="273">
        <v>2.36</v>
      </c>
      <c r="G1755" s="228"/>
      <c r="H1755" s="492" t="s">
        <v>93</v>
      </c>
      <c r="I1755" s="492"/>
      <c r="J1755" s="273">
        <v>12.89</v>
      </c>
    </row>
    <row r="1756" spans="1:10" ht="15" customHeight="1" thickTop="1" x14ac:dyDescent="0.25">
      <c r="A1756" s="262"/>
      <c r="B1756" s="262"/>
      <c r="C1756" s="262"/>
      <c r="D1756" s="262"/>
      <c r="E1756" s="262"/>
      <c r="F1756" s="262"/>
      <c r="G1756" s="262"/>
      <c r="H1756" s="262"/>
      <c r="I1756" s="262"/>
      <c r="J1756" s="262"/>
    </row>
    <row r="1757" spans="1:10" ht="25.5" customHeight="1" x14ac:dyDescent="0.25">
      <c r="A1757" s="230" t="s">
        <v>1050</v>
      </c>
      <c r="B1757" s="80" t="s">
        <v>4</v>
      </c>
      <c r="C1757" s="230" t="s">
        <v>5</v>
      </c>
      <c r="D1757" s="230" t="s">
        <v>6</v>
      </c>
      <c r="E1757" s="490" t="s">
        <v>28</v>
      </c>
      <c r="F1757" s="490"/>
      <c r="G1757" s="257" t="s">
        <v>7</v>
      </c>
      <c r="H1757" s="80" t="s">
        <v>8</v>
      </c>
      <c r="I1757" s="80" t="s">
        <v>9</v>
      </c>
      <c r="J1757" s="80" t="s">
        <v>11</v>
      </c>
    </row>
    <row r="1758" spans="1:10" ht="38.25" x14ac:dyDescent="0.25">
      <c r="A1758" s="231" t="s">
        <v>82</v>
      </c>
      <c r="B1758" s="259" t="s">
        <v>1058</v>
      </c>
      <c r="C1758" s="231" t="s">
        <v>105</v>
      </c>
      <c r="D1758" s="231" t="s">
        <v>1059</v>
      </c>
      <c r="E1758" s="491" t="s">
        <v>88</v>
      </c>
      <c r="F1758" s="491"/>
      <c r="G1758" s="258" t="s">
        <v>823</v>
      </c>
      <c r="H1758" s="261">
        <v>1</v>
      </c>
      <c r="I1758" s="260">
        <v>19.52</v>
      </c>
      <c r="J1758" s="260">
        <v>19.52</v>
      </c>
    </row>
    <row r="1759" spans="1:10" ht="63.75" x14ac:dyDescent="0.25">
      <c r="A1759" s="229" t="s">
        <v>83</v>
      </c>
      <c r="B1759" s="264" t="s">
        <v>292</v>
      </c>
      <c r="C1759" s="229" t="s">
        <v>0</v>
      </c>
      <c r="D1759" s="229" t="s">
        <v>1624</v>
      </c>
      <c r="E1759" s="494" t="s">
        <v>291</v>
      </c>
      <c r="F1759" s="494"/>
      <c r="G1759" s="263" t="s">
        <v>13</v>
      </c>
      <c r="H1759" s="266">
        <v>1</v>
      </c>
      <c r="I1759" s="265">
        <v>8.19</v>
      </c>
      <c r="J1759" s="265">
        <v>8.19</v>
      </c>
    </row>
    <row r="1760" spans="1:10" ht="25.5" customHeight="1" x14ac:dyDescent="0.25">
      <c r="A1760" s="229" t="s">
        <v>83</v>
      </c>
      <c r="B1760" s="264" t="s">
        <v>293</v>
      </c>
      <c r="C1760" s="229" t="s">
        <v>0</v>
      </c>
      <c r="D1760" s="229" t="s">
        <v>294</v>
      </c>
      <c r="E1760" s="494" t="s">
        <v>88</v>
      </c>
      <c r="F1760" s="494"/>
      <c r="G1760" s="263" t="s">
        <v>40</v>
      </c>
      <c r="H1760" s="266">
        <v>0.08</v>
      </c>
      <c r="I1760" s="265">
        <v>19.440000000000001</v>
      </c>
      <c r="J1760" s="265">
        <v>1.55</v>
      </c>
    </row>
    <row r="1761" spans="1:10" ht="25.5" customHeight="1" x14ac:dyDescent="0.25">
      <c r="A1761" s="229" t="s">
        <v>83</v>
      </c>
      <c r="B1761" s="264" t="s">
        <v>137</v>
      </c>
      <c r="C1761" s="229" t="s">
        <v>0</v>
      </c>
      <c r="D1761" s="229" t="s">
        <v>138</v>
      </c>
      <c r="E1761" s="494" t="s">
        <v>88</v>
      </c>
      <c r="F1761" s="494"/>
      <c r="G1761" s="263" t="s">
        <v>40</v>
      </c>
      <c r="H1761" s="266">
        <v>0.08</v>
      </c>
      <c r="I1761" s="265">
        <v>23.63</v>
      </c>
      <c r="J1761" s="265">
        <v>1.89</v>
      </c>
    </row>
    <row r="1762" spans="1:10" ht="38.25" x14ac:dyDescent="0.25">
      <c r="A1762" s="232" t="s">
        <v>94</v>
      </c>
      <c r="B1762" s="268" t="s">
        <v>1346</v>
      </c>
      <c r="C1762" s="232" t="s">
        <v>105</v>
      </c>
      <c r="D1762" s="232" t="s">
        <v>1347</v>
      </c>
      <c r="E1762" s="493" t="s">
        <v>37</v>
      </c>
      <c r="F1762" s="493"/>
      <c r="G1762" s="267" t="s">
        <v>823</v>
      </c>
      <c r="H1762" s="270">
        <v>1.1000000000000001</v>
      </c>
      <c r="I1762" s="269">
        <v>7.18</v>
      </c>
      <c r="J1762" s="269">
        <v>7.89</v>
      </c>
    </row>
    <row r="1763" spans="1:10" ht="25.5" x14ac:dyDescent="0.25">
      <c r="A1763" s="228"/>
      <c r="B1763" s="228"/>
      <c r="C1763" s="228"/>
      <c r="D1763" s="228"/>
      <c r="E1763" s="228" t="s">
        <v>89</v>
      </c>
      <c r="F1763" s="273">
        <v>3.7787027077584998</v>
      </c>
      <c r="G1763" s="228" t="s">
        <v>90</v>
      </c>
      <c r="H1763" s="273">
        <v>4.3</v>
      </c>
      <c r="I1763" s="228" t="s">
        <v>91</v>
      </c>
      <c r="J1763" s="273">
        <v>8.08</v>
      </c>
    </row>
    <row r="1764" spans="1:10" ht="26.25" thickBot="1" x14ac:dyDescent="0.3">
      <c r="A1764" s="228"/>
      <c r="B1764" s="228"/>
      <c r="C1764" s="228"/>
      <c r="D1764" s="228"/>
      <c r="E1764" s="228" t="s">
        <v>92</v>
      </c>
      <c r="F1764" s="273">
        <v>4.38</v>
      </c>
      <c r="G1764" s="228"/>
      <c r="H1764" s="492" t="s">
        <v>93</v>
      </c>
      <c r="I1764" s="492"/>
      <c r="J1764" s="273">
        <v>23.9</v>
      </c>
    </row>
    <row r="1765" spans="1:10" ht="25.5" customHeight="1" thickTop="1" x14ac:dyDescent="0.25">
      <c r="A1765" s="262"/>
      <c r="B1765" s="262"/>
      <c r="C1765" s="262"/>
      <c r="D1765" s="262"/>
      <c r="E1765" s="262"/>
      <c r="F1765" s="262"/>
      <c r="G1765" s="262"/>
      <c r="H1765" s="262"/>
      <c r="I1765" s="262"/>
      <c r="J1765" s="262"/>
    </row>
    <row r="1766" spans="1:10" ht="25.5" customHeight="1" x14ac:dyDescent="0.25">
      <c r="A1766" s="230" t="s">
        <v>1053</v>
      </c>
      <c r="B1766" s="80" t="s">
        <v>4</v>
      </c>
      <c r="C1766" s="230" t="s">
        <v>5</v>
      </c>
      <c r="D1766" s="230" t="s">
        <v>6</v>
      </c>
      <c r="E1766" s="490" t="s">
        <v>28</v>
      </c>
      <c r="F1766" s="490"/>
      <c r="G1766" s="257" t="s">
        <v>7</v>
      </c>
      <c r="H1766" s="80" t="s">
        <v>8</v>
      </c>
      <c r="I1766" s="80" t="s">
        <v>9</v>
      </c>
      <c r="J1766" s="80" t="s">
        <v>11</v>
      </c>
    </row>
    <row r="1767" spans="1:10" ht="25.5" customHeight="1" x14ac:dyDescent="0.25">
      <c r="A1767" s="231" t="s">
        <v>82</v>
      </c>
      <c r="B1767" s="259" t="s">
        <v>1060</v>
      </c>
      <c r="C1767" s="231" t="s">
        <v>0</v>
      </c>
      <c r="D1767" s="231" t="s">
        <v>1061</v>
      </c>
      <c r="E1767" s="491" t="s">
        <v>128</v>
      </c>
      <c r="F1767" s="491"/>
      <c r="G1767" s="258" t="s">
        <v>13</v>
      </c>
      <c r="H1767" s="261">
        <v>1</v>
      </c>
      <c r="I1767" s="260">
        <v>30</v>
      </c>
      <c r="J1767" s="260">
        <v>30</v>
      </c>
    </row>
    <row r="1768" spans="1:10" ht="25.5" customHeight="1" x14ac:dyDescent="0.25">
      <c r="A1768" s="229" t="s">
        <v>83</v>
      </c>
      <c r="B1768" s="264" t="s">
        <v>293</v>
      </c>
      <c r="C1768" s="229" t="s">
        <v>0</v>
      </c>
      <c r="D1768" s="229" t="s">
        <v>294</v>
      </c>
      <c r="E1768" s="494" t="s">
        <v>88</v>
      </c>
      <c r="F1768" s="494"/>
      <c r="G1768" s="263" t="s">
        <v>40</v>
      </c>
      <c r="H1768" s="266">
        <v>0.1007</v>
      </c>
      <c r="I1768" s="265">
        <v>19.440000000000001</v>
      </c>
      <c r="J1768" s="265">
        <v>1.95</v>
      </c>
    </row>
    <row r="1769" spans="1:10" ht="25.5" customHeight="1" x14ac:dyDescent="0.25">
      <c r="A1769" s="229" t="s">
        <v>83</v>
      </c>
      <c r="B1769" s="264" t="s">
        <v>137</v>
      </c>
      <c r="C1769" s="229" t="s">
        <v>0</v>
      </c>
      <c r="D1769" s="229" t="s">
        <v>138</v>
      </c>
      <c r="E1769" s="494" t="s">
        <v>88</v>
      </c>
      <c r="F1769" s="494"/>
      <c r="G1769" s="263" t="s">
        <v>40</v>
      </c>
      <c r="H1769" s="266">
        <v>0.1007</v>
      </c>
      <c r="I1769" s="265">
        <v>23.63</v>
      </c>
      <c r="J1769" s="265">
        <v>2.37</v>
      </c>
    </row>
    <row r="1770" spans="1:10" ht="25.5" customHeight="1" x14ac:dyDescent="0.25">
      <c r="A1770" s="232" t="s">
        <v>94</v>
      </c>
      <c r="B1770" s="268" t="s">
        <v>1190</v>
      </c>
      <c r="C1770" s="232" t="s">
        <v>0</v>
      </c>
      <c r="D1770" s="232" t="s">
        <v>1191</v>
      </c>
      <c r="E1770" s="493" t="s">
        <v>37</v>
      </c>
      <c r="F1770" s="493"/>
      <c r="G1770" s="267" t="s">
        <v>13</v>
      </c>
      <c r="H1770" s="270">
        <v>1.0149999999999999</v>
      </c>
      <c r="I1770" s="269">
        <v>33.25</v>
      </c>
      <c r="J1770" s="269">
        <v>33.74</v>
      </c>
    </row>
    <row r="1771" spans="1:10" ht="25.5" x14ac:dyDescent="0.25">
      <c r="A1771" s="232" t="s">
        <v>94</v>
      </c>
      <c r="B1771" s="268" t="s">
        <v>259</v>
      </c>
      <c r="C1771" s="232" t="s">
        <v>0</v>
      </c>
      <c r="D1771" s="232" t="s">
        <v>260</v>
      </c>
      <c r="E1771" s="493" t="s">
        <v>37</v>
      </c>
      <c r="F1771" s="493"/>
      <c r="G1771" s="267" t="s">
        <v>14</v>
      </c>
      <c r="H1771" s="270">
        <v>8.9999999999999993E-3</v>
      </c>
      <c r="I1771" s="269">
        <v>3.68</v>
      </c>
      <c r="J1771" s="269">
        <v>0.03</v>
      </c>
    </row>
    <row r="1772" spans="1:10" ht="25.5" x14ac:dyDescent="0.25">
      <c r="A1772" s="228"/>
      <c r="B1772" s="228"/>
      <c r="C1772" s="228"/>
      <c r="D1772" s="228"/>
      <c r="E1772" s="228" t="s">
        <v>89</v>
      </c>
      <c r="F1772" s="273">
        <v>3.34</v>
      </c>
      <c r="G1772" s="228" t="s">
        <v>90</v>
      </c>
      <c r="H1772" s="273">
        <v>0.26</v>
      </c>
      <c r="I1772" s="228" t="s">
        <v>91</v>
      </c>
      <c r="J1772" s="273">
        <v>3.6</v>
      </c>
    </row>
    <row r="1773" spans="1:10" ht="26.25" thickBot="1" x14ac:dyDescent="0.3">
      <c r="A1773" s="228"/>
      <c r="B1773" s="228"/>
      <c r="C1773" s="228"/>
      <c r="D1773" s="228"/>
      <c r="E1773" s="228" t="s">
        <v>92</v>
      </c>
      <c r="F1773" s="273">
        <v>6.74</v>
      </c>
      <c r="G1773" s="228"/>
      <c r="H1773" s="492" t="s">
        <v>93</v>
      </c>
      <c r="I1773" s="492"/>
      <c r="J1773" s="273">
        <v>36.74</v>
      </c>
    </row>
    <row r="1774" spans="1:10" ht="15.75" thickTop="1" x14ac:dyDescent="0.25">
      <c r="A1774" s="262"/>
      <c r="B1774" s="262"/>
      <c r="C1774" s="262"/>
      <c r="D1774" s="262"/>
      <c r="E1774" s="262"/>
      <c r="F1774" s="262"/>
      <c r="G1774" s="262"/>
      <c r="H1774" s="262"/>
      <c r="I1774" s="262"/>
      <c r="J1774" s="262"/>
    </row>
    <row r="1775" spans="1:10" x14ac:dyDescent="0.25">
      <c r="A1775" s="272"/>
      <c r="B1775" s="272"/>
      <c r="C1775" s="272"/>
      <c r="D1775" s="272"/>
      <c r="E1775" s="272"/>
      <c r="F1775" s="272"/>
      <c r="G1775" s="272"/>
      <c r="H1775" s="272"/>
      <c r="I1775" s="272"/>
      <c r="J1775" s="272"/>
    </row>
    <row r="1776" spans="1:10" x14ac:dyDescent="0.25">
      <c r="A1776" s="497"/>
      <c r="B1776" s="497"/>
      <c r="C1776" s="497"/>
      <c r="D1776" s="271"/>
      <c r="E1776" s="79"/>
      <c r="F1776" s="498" t="s">
        <v>15</v>
      </c>
      <c r="G1776" s="497"/>
      <c r="H1776" s="499">
        <v>818716.8</v>
      </c>
      <c r="I1776" s="497"/>
      <c r="J1776" s="497"/>
    </row>
    <row r="1777" spans="1:10" x14ac:dyDescent="0.25">
      <c r="A1777" s="497"/>
      <c r="B1777" s="497"/>
      <c r="C1777" s="497"/>
      <c r="D1777" s="271"/>
      <c r="E1777" s="79"/>
      <c r="F1777" s="498" t="s">
        <v>16</v>
      </c>
      <c r="G1777" s="497"/>
      <c r="H1777" s="499">
        <v>237283.20000000001</v>
      </c>
      <c r="I1777" s="497"/>
      <c r="J1777" s="497"/>
    </row>
    <row r="1778" spans="1:10" x14ac:dyDescent="0.25">
      <c r="A1778" s="497"/>
      <c r="B1778" s="497"/>
      <c r="C1778" s="497"/>
      <c r="D1778" s="271"/>
      <c r="E1778" s="79"/>
      <c r="F1778" s="498" t="s">
        <v>17</v>
      </c>
      <c r="G1778" s="497"/>
      <c r="H1778" s="499">
        <v>1056000</v>
      </c>
      <c r="I1778" s="497"/>
      <c r="J1778" s="497"/>
    </row>
    <row r="1779" spans="1:10" ht="15.75" thickBot="1" x14ac:dyDescent="0.3"/>
    <row r="1780" spans="1:10" ht="19.5" thickBot="1" x14ac:dyDescent="0.3">
      <c r="A1780" s="335" t="str">
        <f>Cronograma!A$101</f>
        <v>TOTAL GERAL: R$ 1.056.000,00 (UM MILHÃO E CINQUENTA E SEIS MIL)</v>
      </c>
      <c r="B1780" s="336"/>
      <c r="C1780" s="336"/>
      <c r="D1780" s="336"/>
      <c r="E1780" s="336"/>
      <c r="F1780" s="336"/>
      <c r="G1780" s="336"/>
      <c r="H1780" s="336"/>
      <c r="I1780" s="336"/>
      <c r="J1780" s="337"/>
    </row>
  </sheetData>
  <mergeCells count="1416">
    <mergeCell ref="A8:B8"/>
    <mergeCell ref="A9:B9"/>
    <mergeCell ref="A10:B10"/>
    <mergeCell ref="A11:J11"/>
    <mergeCell ref="C8:F8"/>
    <mergeCell ref="C9:F9"/>
    <mergeCell ref="C10:F10"/>
    <mergeCell ref="E285:F285"/>
    <mergeCell ref="E286:F286"/>
    <mergeCell ref="E368:F368"/>
    <mergeCell ref="E369:F369"/>
    <mergeCell ref="E500:F500"/>
    <mergeCell ref="E501:F501"/>
    <mergeCell ref="E1263:F1263"/>
    <mergeCell ref="H1265:I1265"/>
    <mergeCell ref="H1374:I1374"/>
    <mergeCell ref="E1376:F1376"/>
    <mergeCell ref="E1191:F1191"/>
    <mergeCell ref="E1192:F1192"/>
    <mergeCell ref="E1218:F1218"/>
    <mergeCell ref="E1219:F1219"/>
    <mergeCell ref="E1220:F1220"/>
    <mergeCell ref="E1221:F1221"/>
    <mergeCell ref="E1222:F1222"/>
    <mergeCell ref="E1223:F1223"/>
    <mergeCell ref="E1224:F1224"/>
    <mergeCell ref="H1226:I1226"/>
    <mergeCell ref="E1228:F1228"/>
    <mergeCell ref="E1229:F1229"/>
    <mergeCell ref="E1230:F1230"/>
    <mergeCell ref="E1231:F1231"/>
    <mergeCell ref="H1233:I1233"/>
    <mergeCell ref="H1437:I1437"/>
    <mergeCell ref="E1439:F1439"/>
    <mergeCell ref="A1780:J1780"/>
    <mergeCell ref="E231:F231"/>
    <mergeCell ref="E230:F230"/>
    <mergeCell ref="H432:I432"/>
    <mergeCell ref="E434:F434"/>
    <mergeCell ref="E435:F435"/>
    <mergeCell ref="E436:F436"/>
    <mergeCell ref="E1105:F1105"/>
    <mergeCell ref="E1106:F1106"/>
    <mergeCell ref="H1108:I1108"/>
    <mergeCell ref="E1110:F1110"/>
    <mergeCell ref="E1592:F1592"/>
    <mergeCell ref="E1593:F1593"/>
    <mergeCell ref="E1594:F1594"/>
    <mergeCell ref="E1595:F1595"/>
    <mergeCell ref="E1596:F1596"/>
    <mergeCell ref="E1597:F1597"/>
    <mergeCell ref="H1599:I1599"/>
    <mergeCell ref="E1601:F1601"/>
    <mergeCell ref="E1602:F1602"/>
    <mergeCell ref="E1603:F1603"/>
    <mergeCell ref="E1766:F1766"/>
    <mergeCell ref="E1767:F1767"/>
    <mergeCell ref="E1768:F1768"/>
    <mergeCell ref="E1769:F1769"/>
    <mergeCell ref="E1770:F1770"/>
    <mergeCell ref="E1771:F1771"/>
    <mergeCell ref="H1773:I1773"/>
    <mergeCell ref="E1631:F1631"/>
    <mergeCell ref="E1675:F1675"/>
    <mergeCell ref="H1677:I1677"/>
    <mergeCell ref="E1719:F1719"/>
    <mergeCell ref="H1721:I1721"/>
    <mergeCell ref="E1723:F1723"/>
    <mergeCell ref="E1724:F1724"/>
    <mergeCell ref="E1725:F1725"/>
    <mergeCell ref="E1726:F1726"/>
    <mergeCell ref="E1727:F1727"/>
    <mergeCell ref="E1728:F1728"/>
    <mergeCell ref="H1730:I1730"/>
    <mergeCell ref="E1732:F1732"/>
    <mergeCell ref="E1733:F1733"/>
    <mergeCell ref="E1734:F1734"/>
    <mergeCell ref="E1735:F1735"/>
    <mergeCell ref="E1736:F1736"/>
    <mergeCell ref="E1679:F1679"/>
    <mergeCell ref="E1680:F1680"/>
    <mergeCell ref="E1681:F1681"/>
    <mergeCell ref="E1682:F1682"/>
    <mergeCell ref="E1683:F1683"/>
    <mergeCell ref="H1685:I1685"/>
    <mergeCell ref="E1687:F1687"/>
    <mergeCell ref="E1688:F1688"/>
    <mergeCell ref="E1689:F1689"/>
    <mergeCell ref="E1690:F1690"/>
    <mergeCell ref="E1691:F1691"/>
    <mergeCell ref="E1692:F1692"/>
    <mergeCell ref="H1694:I1694"/>
    <mergeCell ref="E1696:F1696"/>
    <mergeCell ref="E1697:F1697"/>
    <mergeCell ref="E1478:F1478"/>
    <mergeCell ref="H1480:I1480"/>
    <mergeCell ref="E1566:F1566"/>
    <mergeCell ref="E1567:F1567"/>
    <mergeCell ref="E1568:F1568"/>
    <mergeCell ref="E1569:F1569"/>
    <mergeCell ref="E1570:F1570"/>
    <mergeCell ref="H1572:I1572"/>
    <mergeCell ref="E1574:F1574"/>
    <mergeCell ref="E1575:F1575"/>
    <mergeCell ref="E1576:F1576"/>
    <mergeCell ref="E1577:F1577"/>
    <mergeCell ref="E1578:F1578"/>
    <mergeCell ref="E1579:F1579"/>
    <mergeCell ref="H1581:I1581"/>
    <mergeCell ref="E1630:F1630"/>
    <mergeCell ref="E1587:F1587"/>
    <mergeCell ref="E1588:F1588"/>
    <mergeCell ref="H1590:I1590"/>
    <mergeCell ref="E1604:F1604"/>
    <mergeCell ref="E1605:F1605"/>
    <mergeCell ref="E1606:F1606"/>
    <mergeCell ref="H1608:I1608"/>
    <mergeCell ref="E1583:F1583"/>
    <mergeCell ref="E1584:F1584"/>
    <mergeCell ref="E1585:F1585"/>
    <mergeCell ref="E1586:F1586"/>
    <mergeCell ref="E1543:F1543"/>
    <mergeCell ref="E1544:F1544"/>
    <mergeCell ref="H1546:I1546"/>
    <mergeCell ref="E1548:F1548"/>
    <mergeCell ref="E1549:F1549"/>
    <mergeCell ref="E1235:F1235"/>
    <mergeCell ref="E1236:F1236"/>
    <mergeCell ref="E1237:F1237"/>
    <mergeCell ref="E1238:F1238"/>
    <mergeCell ref="E1197:F1197"/>
    <mergeCell ref="E1198:F1198"/>
    <mergeCell ref="E1199:F1199"/>
    <mergeCell ref="E1200:F1200"/>
    <mergeCell ref="E1201:F1201"/>
    <mergeCell ref="E1202:F1202"/>
    <mergeCell ref="E1203:F1203"/>
    <mergeCell ref="H1205:I1205"/>
    <mergeCell ref="E1207:F1207"/>
    <mergeCell ref="E1208:F1208"/>
    <mergeCell ref="E1209:F1209"/>
    <mergeCell ref="E1210:F1210"/>
    <mergeCell ref="E1211:F1211"/>
    <mergeCell ref="E1212:F1212"/>
    <mergeCell ref="E1213:F1213"/>
    <mergeCell ref="H1215:I1215"/>
    <mergeCell ref="E1217:F1217"/>
    <mergeCell ref="E1090:F1090"/>
    <mergeCell ref="E1091:F1091"/>
    <mergeCell ref="H1093:I1093"/>
    <mergeCell ref="E1095:F1095"/>
    <mergeCell ref="E1096:F1096"/>
    <mergeCell ref="E1097:F1097"/>
    <mergeCell ref="E1098:F1098"/>
    <mergeCell ref="E1099:F1099"/>
    <mergeCell ref="E1100:F1100"/>
    <mergeCell ref="E1101:F1101"/>
    <mergeCell ref="E1102:F1102"/>
    <mergeCell ref="E1103:F1103"/>
    <mergeCell ref="E1104:F1104"/>
    <mergeCell ref="E1132:F1132"/>
    <mergeCell ref="E1133:F1133"/>
    <mergeCell ref="E1134:F1134"/>
    <mergeCell ref="H1136:I1136"/>
    <mergeCell ref="E995:F995"/>
    <mergeCell ref="E996:F996"/>
    <mergeCell ref="E1029:F1029"/>
    <mergeCell ref="E1030:F1030"/>
    <mergeCell ref="E1031:F1031"/>
    <mergeCell ref="E1032:F1032"/>
    <mergeCell ref="H1034:I1034"/>
    <mergeCell ref="E1036:F1036"/>
    <mergeCell ref="E1037:F1037"/>
    <mergeCell ref="E1038:F1038"/>
    <mergeCell ref="E1039:F1039"/>
    <mergeCell ref="E1040:F1040"/>
    <mergeCell ref="E1041:F1041"/>
    <mergeCell ref="E1042:F1042"/>
    <mergeCell ref="E1071:F1071"/>
    <mergeCell ref="E1072:F1072"/>
    <mergeCell ref="E1073:F1073"/>
    <mergeCell ref="E997:F997"/>
    <mergeCell ref="E998:F998"/>
    <mergeCell ref="H1000:I1000"/>
    <mergeCell ref="E1002:F1002"/>
    <mergeCell ref="E1003:F1003"/>
    <mergeCell ref="E1004:F1004"/>
    <mergeCell ref="E1005:F1005"/>
    <mergeCell ref="E1006:F1006"/>
    <mergeCell ref="E1007:F1007"/>
    <mergeCell ref="E1043:F1043"/>
    <mergeCell ref="E1044:F1044"/>
    <mergeCell ref="E1045:F1045"/>
    <mergeCell ref="H1047:I1047"/>
    <mergeCell ref="E1049:F1049"/>
    <mergeCell ref="E1008:F1008"/>
    <mergeCell ref="E908:F908"/>
    <mergeCell ref="E909:F909"/>
    <mergeCell ref="E910:F910"/>
    <mergeCell ref="E911:F911"/>
    <mergeCell ref="E912:F912"/>
    <mergeCell ref="H914:I914"/>
    <mergeCell ref="E916:F916"/>
    <mergeCell ref="E917:F917"/>
    <mergeCell ref="H946:I946"/>
    <mergeCell ref="E948:F948"/>
    <mergeCell ref="E949:F949"/>
    <mergeCell ref="E950:F950"/>
    <mergeCell ref="E865:F865"/>
    <mergeCell ref="E866:F866"/>
    <mergeCell ref="E867:F867"/>
    <mergeCell ref="E868:F868"/>
    <mergeCell ref="H870:I870"/>
    <mergeCell ref="E872:F872"/>
    <mergeCell ref="E873:F873"/>
    <mergeCell ref="E874:F874"/>
    <mergeCell ref="E875:F875"/>
    <mergeCell ref="E876:F876"/>
    <mergeCell ref="E877:F877"/>
    <mergeCell ref="E878:F878"/>
    <mergeCell ref="E879:F879"/>
    <mergeCell ref="H881:I881"/>
    <mergeCell ref="E883:F883"/>
    <mergeCell ref="E907:F907"/>
    <mergeCell ref="E703:F703"/>
    <mergeCell ref="E704:F704"/>
    <mergeCell ref="E735:F735"/>
    <mergeCell ref="E736:F736"/>
    <mergeCell ref="E737:F737"/>
    <mergeCell ref="E738:F738"/>
    <mergeCell ref="H740:I740"/>
    <mergeCell ref="E742:F742"/>
    <mergeCell ref="E743:F743"/>
    <mergeCell ref="E744:F744"/>
    <mergeCell ref="E745:F745"/>
    <mergeCell ref="E746:F746"/>
    <mergeCell ref="E747:F747"/>
    <mergeCell ref="E777:F777"/>
    <mergeCell ref="E778:F778"/>
    <mergeCell ref="E779:F779"/>
    <mergeCell ref="E780:F780"/>
    <mergeCell ref="E748:F748"/>
    <mergeCell ref="E749:F749"/>
    <mergeCell ref="E750:F750"/>
    <mergeCell ref="H752:I752"/>
    <mergeCell ref="E754:F754"/>
    <mergeCell ref="E755:F755"/>
    <mergeCell ref="E714:F714"/>
    <mergeCell ref="E715:F715"/>
    <mergeCell ref="E716:F716"/>
    <mergeCell ref="E717:F717"/>
    <mergeCell ref="E718:F718"/>
    <mergeCell ref="H720:I720"/>
    <mergeCell ref="E722:F722"/>
    <mergeCell ref="E723:F723"/>
    <mergeCell ref="E724:F724"/>
    <mergeCell ref="E579:F579"/>
    <mergeCell ref="E580:F580"/>
    <mergeCell ref="E607:F607"/>
    <mergeCell ref="E608:F608"/>
    <mergeCell ref="E609:F609"/>
    <mergeCell ref="E610:F610"/>
    <mergeCell ref="H612:I612"/>
    <mergeCell ref="E614:F614"/>
    <mergeCell ref="E615:F615"/>
    <mergeCell ref="E616:F616"/>
    <mergeCell ref="E617:F617"/>
    <mergeCell ref="E618:F618"/>
    <mergeCell ref="E619:F619"/>
    <mergeCell ref="E620:F620"/>
    <mergeCell ref="E649:F649"/>
    <mergeCell ref="E650:F650"/>
    <mergeCell ref="H652:I652"/>
    <mergeCell ref="E581:F581"/>
    <mergeCell ref="E582:F582"/>
    <mergeCell ref="E583:F583"/>
    <mergeCell ref="E584:F584"/>
    <mergeCell ref="E585:F585"/>
    <mergeCell ref="E600:F600"/>
    <mergeCell ref="H602:I602"/>
    <mergeCell ref="E604:F604"/>
    <mergeCell ref="E605:F605"/>
    <mergeCell ref="E606:F606"/>
    <mergeCell ref="H480:I480"/>
    <mergeCell ref="E482:F482"/>
    <mergeCell ref="E483:F483"/>
    <mergeCell ref="E484:F484"/>
    <mergeCell ref="E485:F485"/>
    <mergeCell ref="E486:F486"/>
    <mergeCell ref="H488:I488"/>
    <mergeCell ref="E490:F490"/>
    <mergeCell ref="E491:F491"/>
    <mergeCell ref="E492:F492"/>
    <mergeCell ref="E493:F493"/>
    <mergeCell ref="E494:F494"/>
    <mergeCell ref="H496:I496"/>
    <mergeCell ref="E498:F498"/>
    <mergeCell ref="E499:F499"/>
    <mergeCell ref="E523:F523"/>
    <mergeCell ref="H525:I525"/>
    <mergeCell ref="E502:F502"/>
    <mergeCell ref="E503:F503"/>
    <mergeCell ref="E504:F504"/>
    <mergeCell ref="E505:F505"/>
    <mergeCell ref="E506:F506"/>
    <mergeCell ref="H508:I508"/>
    <mergeCell ref="E510:F510"/>
    <mergeCell ref="E511:F511"/>
    <mergeCell ref="E512:F512"/>
    <mergeCell ref="E513:F513"/>
    <mergeCell ref="E514:F514"/>
    <mergeCell ref="H516:I516"/>
    <mergeCell ref="E518:F518"/>
    <mergeCell ref="E519:F519"/>
    <mergeCell ref="E520:F520"/>
    <mergeCell ref="E416:F416"/>
    <mergeCell ref="E417:F417"/>
    <mergeCell ref="E418:F418"/>
    <mergeCell ref="E419:F419"/>
    <mergeCell ref="E420:F420"/>
    <mergeCell ref="E421:F421"/>
    <mergeCell ref="H423:I423"/>
    <mergeCell ref="E425:F425"/>
    <mergeCell ref="E426:F426"/>
    <mergeCell ref="E427:F427"/>
    <mergeCell ref="E428:F428"/>
    <mergeCell ref="E429:F429"/>
    <mergeCell ref="E430:F430"/>
    <mergeCell ref="E460:F460"/>
    <mergeCell ref="E461:F461"/>
    <mergeCell ref="E462:F462"/>
    <mergeCell ref="E463:F463"/>
    <mergeCell ref="E324:F324"/>
    <mergeCell ref="E325:F325"/>
    <mergeCell ref="E353:F353"/>
    <mergeCell ref="E354:F354"/>
    <mergeCell ref="E355:F355"/>
    <mergeCell ref="E356:F356"/>
    <mergeCell ref="E357:F357"/>
    <mergeCell ref="E358:F358"/>
    <mergeCell ref="H360:I360"/>
    <mergeCell ref="E362:F362"/>
    <mergeCell ref="E363:F363"/>
    <mergeCell ref="E364:F364"/>
    <mergeCell ref="E365:F365"/>
    <mergeCell ref="E366:F366"/>
    <mergeCell ref="E367:F367"/>
    <mergeCell ref="E393:F393"/>
    <mergeCell ref="E394:F394"/>
    <mergeCell ref="E326:F326"/>
    <mergeCell ref="H328:I328"/>
    <mergeCell ref="E330:F330"/>
    <mergeCell ref="E331:F331"/>
    <mergeCell ref="E199:F199"/>
    <mergeCell ref="E200:F200"/>
    <mergeCell ref="H202:I202"/>
    <mergeCell ref="E204:F204"/>
    <mergeCell ref="E205:F205"/>
    <mergeCell ref="E206:F206"/>
    <mergeCell ref="E207:F207"/>
    <mergeCell ref="E208:F208"/>
    <mergeCell ref="E209:F209"/>
    <mergeCell ref="E269:F269"/>
    <mergeCell ref="E270:F270"/>
    <mergeCell ref="E214:F214"/>
    <mergeCell ref="E215:F215"/>
    <mergeCell ref="E216:F216"/>
    <mergeCell ref="E217:F217"/>
    <mergeCell ref="E218:F218"/>
    <mergeCell ref="E219:F219"/>
    <mergeCell ref="E220:F220"/>
    <mergeCell ref="E221:F221"/>
    <mergeCell ref="E222:F222"/>
    <mergeCell ref="E223:F223"/>
    <mergeCell ref="E224:F224"/>
    <mergeCell ref="E225:F225"/>
    <mergeCell ref="E226:F226"/>
    <mergeCell ref="E227:F227"/>
    <mergeCell ref="E228:F228"/>
    <mergeCell ref="E210:F210"/>
    <mergeCell ref="H212:I212"/>
    <mergeCell ref="H116:I116"/>
    <mergeCell ref="E118:F118"/>
    <mergeCell ref="E119:F119"/>
    <mergeCell ref="E120:F120"/>
    <mergeCell ref="E121:F121"/>
    <mergeCell ref="H123:I123"/>
    <mergeCell ref="E125:F125"/>
    <mergeCell ref="E126:F126"/>
    <mergeCell ref="E127:F127"/>
    <mergeCell ref="E161:F161"/>
    <mergeCell ref="E162:F162"/>
    <mergeCell ref="H164:I164"/>
    <mergeCell ref="E166:F166"/>
    <mergeCell ref="E167:F167"/>
    <mergeCell ref="E128:F128"/>
    <mergeCell ref="H130:I130"/>
    <mergeCell ref="E132:F132"/>
    <mergeCell ref="E133:F133"/>
    <mergeCell ref="E134:F134"/>
    <mergeCell ref="E135:F135"/>
    <mergeCell ref="E113:F113"/>
    <mergeCell ref="E114:F114"/>
    <mergeCell ref="E92:F92"/>
    <mergeCell ref="E93:F93"/>
    <mergeCell ref="E94:F94"/>
    <mergeCell ref="E95:F95"/>
    <mergeCell ref="E96:F96"/>
    <mergeCell ref="E97:F97"/>
    <mergeCell ref="H99:I99"/>
    <mergeCell ref="E101:F101"/>
    <mergeCell ref="E102:F102"/>
    <mergeCell ref="E103:F103"/>
    <mergeCell ref="E104:F104"/>
    <mergeCell ref="E105:F105"/>
    <mergeCell ref="E106:F106"/>
    <mergeCell ref="E107:F107"/>
    <mergeCell ref="H109:I109"/>
    <mergeCell ref="A1776:C1776"/>
    <mergeCell ref="F1776:G1776"/>
    <mergeCell ref="H1776:J1776"/>
    <mergeCell ref="A1777:C1777"/>
    <mergeCell ref="F1777:G1777"/>
    <mergeCell ref="H1777:J1777"/>
    <mergeCell ref="A1778:C1778"/>
    <mergeCell ref="F1778:G1778"/>
    <mergeCell ref="H1778:J1778"/>
    <mergeCell ref="E1700:F1700"/>
    <mergeCell ref="E1701:F1701"/>
    <mergeCell ref="H1703:I1703"/>
    <mergeCell ref="E1705:F1705"/>
    <mergeCell ref="E1706:F1706"/>
    <mergeCell ref="E1707:F1707"/>
    <mergeCell ref="E1708:F1708"/>
    <mergeCell ref="E1709:F1709"/>
    <mergeCell ref="E1710:F1710"/>
    <mergeCell ref="H1712:I1712"/>
    <mergeCell ref="E1714:F1714"/>
    <mergeCell ref="E1715:F1715"/>
    <mergeCell ref="E1716:F1716"/>
    <mergeCell ref="E1717:F1717"/>
    <mergeCell ref="E1718:F1718"/>
    <mergeCell ref="H1738:I1738"/>
    <mergeCell ref="E1757:F1757"/>
    <mergeCell ref="E1758:F1758"/>
    <mergeCell ref="E1759:F1759"/>
    <mergeCell ref="E1760:F1760"/>
    <mergeCell ref="E1761:F1761"/>
    <mergeCell ref="E1762:F1762"/>
    <mergeCell ref="H1764:I1764"/>
    <mergeCell ref="E1742:F1742"/>
    <mergeCell ref="E1743:F1743"/>
    <mergeCell ref="E1744:F1744"/>
    <mergeCell ref="H1746:I1746"/>
    <mergeCell ref="E1748:F1748"/>
    <mergeCell ref="E1749:F1749"/>
    <mergeCell ref="E1750:F1750"/>
    <mergeCell ref="E1751:F1751"/>
    <mergeCell ref="E1752:F1752"/>
    <mergeCell ref="E1753:F1753"/>
    <mergeCell ref="H1755:I1755"/>
    <mergeCell ref="E1652:F1652"/>
    <mergeCell ref="H1654:I1654"/>
    <mergeCell ref="E1656:F1656"/>
    <mergeCell ref="E1657:F1657"/>
    <mergeCell ref="E1658:F1658"/>
    <mergeCell ref="E1659:F1659"/>
    <mergeCell ref="E1660:F1660"/>
    <mergeCell ref="H1662:I1662"/>
    <mergeCell ref="E1664:F1664"/>
    <mergeCell ref="E1665:F1665"/>
    <mergeCell ref="E1666:F1666"/>
    <mergeCell ref="E1667:F1667"/>
    <mergeCell ref="E1668:F1668"/>
    <mergeCell ref="H1670:I1670"/>
    <mergeCell ref="E1672:F1672"/>
    <mergeCell ref="E1673:F1673"/>
    <mergeCell ref="E1674:F1674"/>
    <mergeCell ref="E1740:F1740"/>
    <mergeCell ref="E1741:F1741"/>
    <mergeCell ref="E1698:F1698"/>
    <mergeCell ref="E1699:F1699"/>
    <mergeCell ref="E1632:F1632"/>
    <mergeCell ref="E1633:F1633"/>
    <mergeCell ref="E1634:F1634"/>
    <mergeCell ref="E1635:F1635"/>
    <mergeCell ref="E1636:F1636"/>
    <mergeCell ref="E1637:F1637"/>
    <mergeCell ref="E1638:F1638"/>
    <mergeCell ref="H1640:I1640"/>
    <mergeCell ref="E1642:F1642"/>
    <mergeCell ref="E1643:F1643"/>
    <mergeCell ref="E1644:F1644"/>
    <mergeCell ref="E1645:F1645"/>
    <mergeCell ref="H1647:I1647"/>
    <mergeCell ref="E1649:F1649"/>
    <mergeCell ref="E1650:F1650"/>
    <mergeCell ref="E1651:F1651"/>
    <mergeCell ref="E1610:F1610"/>
    <mergeCell ref="E1611:F1611"/>
    <mergeCell ref="E1612:F1612"/>
    <mergeCell ref="E1613:F1613"/>
    <mergeCell ref="E1614:F1614"/>
    <mergeCell ref="E1615:F1615"/>
    <mergeCell ref="H1617:I1617"/>
    <mergeCell ref="E1619:F1619"/>
    <mergeCell ref="E1620:F1620"/>
    <mergeCell ref="E1621:F1621"/>
    <mergeCell ref="E1622:F1622"/>
    <mergeCell ref="E1623:F1623"/>
    <mergeCell ref="E1624:F1624"/>
    <mergeCell ref="E1625:F1625"/>
    <mergeCell ref="E1626:F1626"/>
    <mergeCell ref="H1628:I1628"/>
    <mergeCell ref="E1550:F1550"/>
    <mergeCell ref="E1551:F1551"/>
    <mergeCell ref="E1552:F1552"/>
    <mergeCell ref="H1554:I1554"/>
    <mergeCell ref="E1556:F1556"/>
    <mergeCell ref="E1557:F1557"/>
    <mergeCell ref="E1558:F1558"/>
    <mergeCell ref="E1559:F1559"/>
    <mergeCell ref="E1560:F1560"/>
    <mergeCell ref="E1561:F1561"/>
    <mergeCell ref="H1563:I1563"/>
    <mergeCell ref="E1565:F1565"/>
    <mergeCell ref="E1520:F1520"/>
    <mergeCell ref="H1522:I1522"/>
    <mergeCell ref="E1524:F1524"/>
    <mergeCell ref="E1525:F1525"/>
    <mergeCell ref="E1526:F1526"/>
    <mergeCell ref="E1527:F1527"/>
    <mergeCell ref="E1528:F1528"/>
    <mergeCell ref="H1530:I1530"/>
    <mergeCell ref="E1532:F1532"/>
    <mergeCell ref="E1533:F1533"/>
    <mergeCell ref="E1534:F1534"/>
    <mergeCell ref="E1535:F1535"/>
    <mergeCell ref="E1536:F1536"/>
    <mergeCell ref="H1538:I1538"/>
    <mergeCell ref="E1540:F1540"/>
    <mergeCell ref="E1541:F1541"/>
    <mergeCell ref="E1542:F1542"/>
    <mergeCell ref="H1498:I1498"/>
    <mergeCell ref="E1500:F1500"/>
    <mergeCell ref="E1501:F1501"/>
    <mergeCell ref="E1502:F1502"/>
    <mergeCell ref="E1503:F1503"/>
    <mergeCell ref="E1504:F1504"/>
    <mergeCell ref="H1506:I1506"/>
    <mergeCell ref="E1508:F1508"/>
    <mergeCell ref="E1509:F1509"/>
    <mergeCell ref="E1510:F1510"/>
    <mergeCell ref="E1511:F1511"/>
    <mergeCell ref="E1512:F1512"/>
    <mergeCell ref="H1514:I1514"/>
    <mergeCell ref="E1516:F1516"/>
    <mergeCell ref="E1517:F1517"/>
    <mergeCell ref="E1518:F1518"/>
    <mergeCell ref="E1519:F1519"/>
    <mergeCell ref="E1482:F1482"/>
    <mergeCell ref="E1483:F1483"/>
    <mergeCell ref="E1484:F1484"/>
    <mergeCell ref="E1485:F1485"/>
    <mergeCell ref="E1486:F1486"/>
    <mergeCell ref="H1488:I1488"/>
    <mergeCell ref="E1490:F1490"/>
    <mergeCell ref="E1491:F1491"/>
    <mergeCell ref="E1492:F1492"/>
    <mergeCell ref="E1493:F1493"/>
    <mergeCell ref="E1494:F1494"/>
    <mergeCell ref="E1495:F1495"/>
    <mergeCell ref="E1496:F1496"/>
    <mergeCell ref="H1454:I1454"/>
    <mergeCell ref="E1456:F1456"/>
    <mergeCell ref="E1457:F1457"/>
    <mergeCell ref="E1458:F1458"/>
    <mergeCell ref="E1459:F1459"/>
    <mergeCell ref="E1460:F1460"/>
    <mergeCell ref="E1461:F1461"/>
    <mergeCell ref="H1463:I1463"/>
    <mergeCell ref="E1465:F1465"/>
    <mergeCell ref="E1466:F1466"/>
    <mergeCell ref="E1467:F1467"/>
    <mergeCell ref="E1468:F1468"/>
    <mergeCell ref="E1469:F1469"/>
    <mergeCell ref="E1470:F1470"/>
    <mergeCell ref="H1472:I1472"/>
    <mergeCell ref="E1474:F1474"/>
    <mergeCell ref="E1475:F1475"/>
    <mergeCell ref="E1476:F1476"/>
    <mergeCell ref="E1477:F1477"/>
    <mergeCell ref="E1440:F1440"/>
    <mergeCell ref="E1441:F1441"/>
    <mergeCell ref="E1442:F1442"/>
    <mergeCell ref="E1443:F1443"/>
    <mergeCell ref="E1444:F1444"/>
    <mergeCell ref="H1446:I1446"/>
    <mergeCell ref="E1448:F1448"/>
    <mergeCell ref="E1449:F1449"/>
    <mergeCell ref="E1450:F1450"/>
    <mergeCell ref="E1451:F1451"/>
    <mergeCell ref="E1452:F1452"/>
    <mergeCell ref="H1410:I1410"/>
    <mergeCell ref="E1412:F1412"/>
    <mergeCell ref="E1413:F1413"/>
    <mergeCell ref="E1414:F1414"/>
    <mergeCell ref="E1415:F1415"/>
    <mergeCell ref="E1416:F1416"/>
    <mergeCell ref="E1417:F1417"/>
    <mergeCell ref="H1419:I1419"/>
    <mergeCell ref="E1421:F1421"/>
    <mergeCell ref="E1422:F1422"/>
    <mergeCell ref="E1423:F1423"/>
    <mergeCell ref="E1424:F1424"/>
    <mergeCell ref="E1425:F1425"/>
    <mergeCell ref="E1426:F1426"/>
    <mergeCell ref="H1428:I1428"/>
    <mergeCell ref="E1430:F1430"/>
    <mergeCell ref="E1431:F1431"/>
    <mergeCell ref="E1432:F1432"/>
    <mergeCell ref="E1433:F1433"/>
    <mergeCell ref="E1434:F1434"/>
    <mergeCell ref="E1435:F1435"/>
    <mergeCell ref="E1388:F1388"/>
    <mergeCell ref="E1389:F1389"/>
    <mergeCell ref="E1390:F1390"/>
    <mergeCell ref="H1392:I1392"/>
    <mergeCell ref="E1394:F1394"/>
    <mergeCell ref="E1395:F1395"/>
    <mergeCell ref="E1396:F1396"/>
    <mergeCell ref="E1397:F1397"/>
    <mergeCell ref="E1398:F1398"/>
    <mergeCell ref="E1399:F1399"/>
    <mergeCell ref="H1401:I1401"/>
    <mergeCell ref="E1403:F1403"/>
    <mergeCell ref="E1404:F1404"/>
    <mergeCell ref="E1405:F1405"/>
    <mergeCell ref="E1406:F1406"/>
    <mergeCell ref="E1407:F1407"/>
    <mergeCell ref="E1408:F1408"/>
    <mergeCell ref="E1377:F1377"/>
    <mergeCell ref="E1378:F1378"/>
    <mergeCell ref="E1379:F1379"/>
    <mergeCell ref="E1380:F1380"/>
    <mergeCell ref="E1381:F1381"/>
    <mergeCell ref="H1383:I1383"/>
    <mergeCell ref="E1385:F1385"/>
    <mergeCell ref="E1386:F1386"/>
    <mergeCell ref="E1387:F1387"/>
    <mergeCell ref="H1343:I1343"/>
    <mergeCell ref="E1345:F1345"/>
    <mergeCell ref="E1346:F1346"/>
    <mergeCell ref="E1347:F1347"/>
    <mergeCell ref="E1348:F1348"/>
    <mergeCell ref="E1349:F1349"/>
    <mergeCell ref="H1351:I1351"/>
    <mergeCell ref="E1353:F1353"/>
    <mergeCell ref="E1354:F1354"/>
    <mergeCell ref="E1355:F1355"/>
    <mergeCell ref="H1357:I1357"/>
    <mergeCell ref="E1359:F1359"/>
    <mergeCell ref="E1360:F1360"/>
    <mergeCell ref="E1361:F1361"/>
    <mergeCell ref="E1362:F1362"/>
    <mergeCell ref="E1363:F1363"/>
    <mergeCell ref="E1364:F1364"/>
    <mergeCell ref="H1366:I1366"/>
    <mergeCell ref="E1368:F1368"/>
    <mergeCell ref="E1369:F1369"/>
    <mergeCell ref="E1370:F1370"/>
    <mergeCell ref="E1371:F1371"/>
    <mergeCell ref="E1372:F1372"/>
    <mergeCell ref="E1323:F1323"/>
    <mergeCell ref="E1324:F1324"/>
    <mergeCell ref="E1325:F1325"/>
    <mergeCell ref="E1326:F1326"/>
    <mergeCell ref="E1327:F1327"/>
    <mergeCell ref="E1328:F1328"/>
    <mergeCell ref="E1329:F1329"/>
    <mergeCell ref="E1330:F1330"/>
    <mergeCell ref="E1331:F1331"/>
    <mergeCell ref="E1332:F1332"/>
    <mergeCell ref="E1333:F1333"/>
    <mergeCell ref="H1335:I1335"/>
    <mergeCell ref="E1337:F1337"/>
    <mergeCell ref="E1338:F1338"/>
    <mergeCell ref="E1339:F1339"/>
    <mergeCell ref="E1340:F1340"/>
    <mergeCell ref="E1341:F1341"/>
    <mergeCell ref="E1302:F1302"/>
    <mergeCell ref="E1303:F1303"/>
    <mergeCell ref="H1305:I1305"/>
    <mergeCell ref="E1307:F1307"/>
    <mergeCell ref="E1308:F1308"/>
    <mergeCell ref="E1309:F1309"/>
    <mergeCell ref="E1310:F1310"/>
    <mergeCell ref="E1311:F1311"/>
    <mergeCell ref="E1312:F1312"/>
    <mergeCell ref="E1313:F1313"/>
    <mergeCell ref="E1314:F1314"/>
    <mergeCell ref="H1316:I1316"/>
    <mergeCell ref="E1318:F1318"/>
    <mergeCell ref="E1319:F1319"/>
    <mergeCell ref="E1320:F1320"/>
    <mergeCell ref="E1321:F1321"/>
    <mergeCell ref="E1322:F1322"/>
    <mergeCell ref="E1281:F1281"/>
    <mergeCell ref="E1282:F1282"/>
    <mergeCell ref="E1283:F1283"/>
    <mergeCell ref="H1285:I1285"/>
    <mergeCell ref="E1287:F1287"/>
    <mergeCell ref="E1288:F1288"/>
    <mergeCell ref="E1289:F1289"/>
    <mergeCell ref="E1290:F1290"/>
    <mergeCell ref="E1291:F1291"/>
    <mergeCell ref="E1292:F1292"/>
    <mergeCell ref="E1293:F1293"/>
    <mergeCell ref="H1295:I1295"/>
    <mergeCell ref="E1297:F1297"/>
    <mergeCell ref="E1298:F1298"/>
    <mergeCell ref="E1299:F1299"/>
    <mergeCell ref="E1300:F1300"/>
    <mergeCell ref="E1301:F1301"/>
    <mergeCell ref="E1267:F1267"/>
    <mergeCell ref="E1268:F1268"/>
    <mergeCell ref="E1269:F1269"/>
    <mergeCell ref="E1270:F1270"/>
    <mergeCell ref="E1271:F1271"/>
    <mergeCell ref="E1272:F1272"/>
    <mergeCell ref="E1273:F1273"/>
    <mergeCell ref="H1275:I1275"/>
    <mergeCell ref="E1277:F1277"/>
    <mergeCell ref="E1278:F1278"/>
    <mergeCell ref="E1279:F1279"/>
    <mergeCell ref="E1280:F1280"/>
    <mergeCell ref="E1239:F1239"/>
    <mergeCell ref="H1241:I1241"/>
    <mergeCell ref="E1243:F1243"/>
    <mergeCell ref="E1244:F1244"/>
    <mergeCell ref="E1245:F1245"/>
    <mergeCell ref="E1246:F1246"/>
    <mergeCell ref="E1247:F1247"/>
    <mergeCell ref="E1248:F1248"/>
    <mergeCell ref="E1249:F1249"/>
    <mergeCell ref="E1250:F1250"/>
    <mergeCell ref="E1251:F1251"/>
    <mergeCell ref="E1252:F1252"/>
    <mergeCell ref="E1253:F1253"/>
    <mergeCell ref="H1255:I1255"/>
    <mergeCell ref="E1257:F1257"/>
    <mergeCell ref="E1258:F1258"/>
    <mergeCell ref="E1259:F1259"/>
    <mergeCell ref="E1262:F1262"/>
    <mergeCell ref="E1260:F1260"/>
    <mergeCell ref="E1261:F1261"/>
    <mergeCell ref="E1193:F1193"/>
    <mergeCell ref="H1195:I1195"/>
    <mergeCell ref="E1155:F1155"/>
    <mergeCell ref="E1156:F1156"/>
    <mergeCell ref="E1157:F1157"/>
    <mergeCell ref="E1158:F1158"/>
    <mergeCell ref="E1159:F1159"/>
    <mergeCell ref="E1160:F1160"/>
    <mergeCell ref="E1161:F1161"/>
    <mergeCell ref="E1162:F1162"/>
    <mergeCell ref="E1163:F1163"/>
    <mergeCell ref="H1165:I1165"/>
    <mergeCell ref="E1167:F1167"/>
    <mergeCell ref="E1168:F1168"/>
    <mergeCell ref="E1169:F1169"/>
    <mergeCell ref="E1170:F1170"/>
    <mergeCell ref="E1171:F1171"/>
    <mergeCell ref="E1172:F1172"/>
    <mergeCell ref="E1173:F1173"/>
    <mergeCell ref="H1175:I1175"/>
    <mergeCell ref="E1177:F1177"/>
    <mergeCell ref="E1178:F1178"/>
    <mergeCell ref="E1179:F1179"/>
    <mergeCell ref="E1180:F1180"/>
    <mergeCell ref="E1181:F1181"/>
    <mergeCell ref="E1182:F1182"/>
    <mergeCell ref="E1183:F1183"/>
    <mergeCell ref="H1185:I1185"/>
    <mergeCell ref="E1187:F1187"/>
    <mergeCell ref="E1188:F1188"/>
    <mergeCell ref="E1189:F1189"/>
    <mergeCell ref="E1190:F1190"/>
    <mergeCell ref="E1153:F1153"/>
    <mergeCell ref="E1154:F1154"/>
    <mergeCell ref="E1111:F1111"/>
    <mergeCell ref="E1112:F1112"/>
    <mergeCell ref="E1113:F1113"/>
    <mergeCell ref="E1114:F1114"/>
    <mergeCell ref="H1116:I1116"/>
    <mergeCell ref="E1118:F1118"/>
    <mergeCell ref="E1119:F1119"/>
    <mergeCell ref="E1120:F1120"/>
    <mergeCell ref="E1121:F1121"/>
    <mergeCell ref="E1122:F1122"/>
    <mergeCell ref="E1123:F1123"/>
    <mergeCell ref="H1125:I1125"/>
    <mergeCell ref="E1127:F1127"/>
    <mergeCell ref="E1128:F1128"/>
    <mergeCell ref="E1129:F1129"/>
    <mergeCell ref="E1130:F1130"/>
    <mergeCell ref="E1131:F1131"/>
    <mergeCell ref="E1138:F1138"/>
    <mergeCell ref="E1139:F1139"/>
    <mergeCell ref="E1140:F1140"/>
    <mergeCell ref="E1141:F1141"/>
    <mergeCell ref="H1143:I1143"/>
    <mergeCell ref="E1145:F1145"/>
    <mergeCell ref="E1146:F1146"/>
    <mergeCell ref="E1147:F1147"/>
    <mergeCell ref="E1148:F1148"/>
    <mergeCell ref="E1149:F1149"/>
    <mergeCell ref="H1151:I1151"/>
    <mergeCell ref="E1086:F1086"/>
    <mergeCell ref="E1087:F1087"/>
    <mergeCell ref="E1088:F1088"/>
    <mergeCell ref="E1089:F1089"/>
    <mergeCell ref="E1050:F1050"/>
    <mergeCell ref="E1051:F1051"/>
    <mergeCell ref="E1052:F1052"/>
    <mergeCell ref="E1053:F1053"/>
    <mergeCell ref="E1054:F1054"/>
    <mergeCell ref="E1055:F1055"/>
    <mergeCell ref="H1057:I1057"/>
    <mergeCell ref="E1059:F1059"/>
    <mergeCell ref="E1060:F1060"/>
    <mergeCell ref="E1061:F1061"/>
    <mergeCell ref="E1062:F1062"/>
    <mergeCell ref="E1063:F1063"/>
    <mergeCell ref="E1064:F1064"/>
    <mergeCell ref="E1065:F1065"/>
    <mergeCell ref="E1066:F1066"/>
    <mergeCell ref="E1067:F1067"/>
    <mergeCell ref="H1069:I1069"/>
    <mergeCell ref="E1074:F1074"/>
    <mergeCell ref="E1075:F1075"/>
    <mergeCell ref="E1076:F1076"/>
    <mergeCell ref="E1077:F1077"/>
    <mergeCell ref="E1078:F1078"/>
    <mergeCell ref="E1079:F1079"/>
    <mergeCell ref="E1080:F1080"/>
    <mergeCell ref="H1082:I1082"/>
    <mergeCell ref="E1084:F1084"/>
    <mergeCell ref="E1085:F1085"/>
    <mergeCell ref="H1010:I1010"/>
    <mergeCell ref="E1012:F1012"/>
    <mergeCell ref="E1013:F1013"/>
    <mergeCell ref="E1014:F1014"/>
    <mergeCell ref="E1015:F1015"/>
    <mergeCell ref="E1016:F1016"/>
    <mergeCell ref="E1017:F1017"/>
    <mergeCell ref="E1018:F1018"/>
    <mergeCell ref="E1019:F1019"/>
    <mergeCell ref="H1021:I1021"/>
    <mergeCell ref="E1023:F1023"/>
    <mergeCell ref="E1024:F1024"/>
    <mergeCell ref="E1025:F1025"/>
    <mergeCell ref="E1026:F1026"/>
    <mergeCell ref="E1027:F1027"/>
    <mergeCell ref="E1028:F1028"/>
    <mergeCell ref="E966:F966"/>
    <mergeCell ref="H968:I968"/>
    <mergeCell ref="E970:F970"/>
    <mergeCell ref="E971:F971"/>
    <mergeCell ref="E972:F972"/>
    <mergeCell ref="E973:F973"/>
    <mergeCell ref="E974:F974"/>
    <mergeCell ref="E975:F975"/>
    <mergeCell ref="E976:F976"/>
    <mergeCell ref="E977:F977"/>
    <mergeCell ref="H979:I979"/>
    <mergeCell ref="E981:F981"/>
    <mergeCell ref="E982:F982"/>
    <mergeCell ref="E983:F983"/>
    <mergeCell ref="E984:F984"/>
    <mergeCell ref="E985:F985"/>
    <mergeCell ref="E986:F986"/>
    <mergeCell ref="E863:F863"/>
    <mergeCell ref="E864:F864"/>
    <mergeCell ref="E987:F987"/>
    <mergeCell ref="H989:I989"/>
    <mergeCell ref="E991:F991"/>
    <mergeCell ref="E992:F992"/>
    <mergeCell ref="E993:F993"/>
    <mergeCell ref="E994:F994"/>
    <mergeCell ref="E960:F960"/>
    <mergeCell ref="E961:F961"/>
    <mergeCell ref="E962:F962"/>
    <mergeCell ref="E963:F963"/>
    <mergeCell ref="E964:F964"/>
    <mergeCell ref="E965:F965"/>
    <mergeCell ref="H925:I925"/>
    <mergeCell ref="E927:F927"/>
    <mergeCell ref="E928:F928"/>
    <mergeCell ref="E929:F929"/>
    <mergeCell ref="E930:F930"/>
    <mergeCell ref="E931:F931"/>
    <mergeCell ref="E932:F932"/>
    <mergeCell ref="E933:F933"/>
    <mergeCell ref="H935:I935"/>
    <mergeCell ref="E937:F937"/>
    <mergeCell ref="E938:F938"/>
    <mergeCell ref="E939:F939"/>
    <mergeCell ref="E940:F940"/>
    <mergeCell ref="E941:F941"/>
    <mergeCell ref="E942:F942"/>
    <mergeCell ref="E943:F943"/>
    <mergeCell ref="E944:F944"/>
    <mergeCell ref="E951:F951"/>
    <mergeCell ref="E954:F954"/>
    <mergeCell ref="E955:F955"/>
    <mergeCell ref="H957:I957"/>
    <mergeCell ref="E959:F959"/>
    <mergeCell ref="E918:F918"/>
    <mergeCell ref="E919:F919"/>
    <mergeCell ref="E920:F920"/>
    <mergeCell ref="E921:F921"/>
    <mergeCell ref="E922:F922"/>
    <mergeCell ref="E923:F923"/>
    <mergeCell ref="E884:F884"/>
    <mergeCell ref="E885:F885"/>
    <mergeCell ref="E886:F886"/>
    <mergeCell ref="E887:F887"/>
    <mergeCell ref="E888:F888"/>
    <mergeCell ref="E889:F889"/>
    <mergeCell ref="E890:F890"/>
    <mergeCell ref="H892:I892"/>
    <mergeCell ref="E894:F894"/>
    <mergeCell ref="E895:F895"/>
    <mergeCell ref="E896:F896"/>
    <mergeCell ref="E897:F897"/>
    <mergeCell ref="E898:F898"/>
    <mergeCell ref="E899:F899"/>
    <mergeCell ref="E900:F900"/>
    <mergeCell ref="E901:F901"/>
    <mergeCell ref="H903:I903"/>
    <mergeCell ref="E952:F952"/>
    <mergeCell ref="E953:F953"/>
    <mergeCell ref="E905:F905"/>
    <mergeCell ref="E906:F906"/>
    <mergeCell ref="E842:F842"/>
    <mergeCell ref="E843:F843"/>
    <mergeCell ref="E844:F844"/>
    <mergeCell ref="E845:F845"/>
    <mergeCell ref="E846:F846"/>
    <mergeCell ref="H848:I848"/>
    <mergeCell ref="E850:F850"/>
    <mergeCell ref="E851:F851"/>
    <mergeCell ref="E852:F852"/>
    <mergeCell ref="E853:F853"/>
    <mergeCell ref="E854:F854"/>
    <mergeCell ref="E855:F855"/>
    <mergeCell ref="E856:F856"/>
    <mergeCell ref="E857:F857"/>
    <mergeCell ref="H859:I859"/>
    <mergeCell ref="E861:F861"/>
    <mergeCell ref="E862:F862"/>
    <mergeCell ref="E819:F819"/>
    <mergeCell ref="H821:I821"/>
    <mergeCell ref="E823:F823"/>
    <mergeCell ref="E824:F824"/>
    <mergeCell ref="E825:F825"/>
    <mergeCell ref="E826:F826"/>
    <mergeCell ref="E827:F827"/>
    <mergeCell ref="E828:F828"/>
    <mergeCell ref="H830:I830"/>
    <mergeCell ref="E832:F832"/>
    <mergeCell ref="E833:F833"/>
    <mergeCell ref="E834:F834"/>
    <mergeCell ref="E835:F835"/>
    <mergeCell ref="E836:F836"/>
    <mergeCell ref="E837:F837"/>
    <mergeCell ref="H839:I839"/>
    <mergeCell ref="E841:F841"/>
    <mergeCell ref="E798:F798"/>
    <mergeCell ref="E799:F799"/>
    <mergeCell ref="E800:F800"/>
    <mergeCell ref="E801:F801"/>
    <mergeCell ref="H803:I803"/>
    <mergeCell ref="E805:F805"/>
    <mergeCell ref="E806:F806"/>
    <mergeCell ref="E807:F807"/>
    <mergeCell ref="E808:F808"/>
    <mergeCell ref="E809:F809"/>
    <mergeCell ref="E810:F810"/>
    <mergeCell ref="H812:I812"/>
    <mergeCell ref="E814:F814"/>
    <mergeCell ref="E815:F815"/>
    <mergeCell ref="E816:F816"/>
    <mergeCell ref="E817:F817"/>
    <mergeCell ref="E818:F818"/>
    <mergeCell ref="E792:F792"/>
    <mergeCell ref="H794:I794"/>
    <mergeCell ref="E796:F796"/>
    <mergeCell ref="E797:F797"/>
    <mergeCell ref="E756:F756"/>
    <mergeCell ref="E757:F757"/>
    <mergeCell ref="E758:F758"/>
    <mergeCell ref="E759:F759"/>
    <mergeCell ref="E760:F760"/>
    <mergeCell ref="E761:F761"/>
    <mergeCell ref="H763:I763"/>
    <mergeCell ref="E765:F765"/>
    <mergeCell ref="E766:F766"/>
    <mergeCell ref="E767:F767"/>
    <mergeCell ref="E768:F768"/>
    <mergeCell ref="E769:F769"/>
    <mergeCell ref="E770:F770"/>
    <mergeCell ref="E771:F771"/>
    <mergeCell ref="E772:F772"/>
    <mergeCell ref="H774:I774"/>
    <mergeCell ref="E776:F776"/>
    <mergeCell ref="E781:F781"/>
    <mergeCell ref="E782:F782"/>
    <mergeCell ref="E783:F783"/>
    <mergeCell ref="H785:I785"/>
    <mergeCell ref="E787:F787"/>
    <mergeCell ref="E788:F788"/>
    <mergeCell ref="E789:F789"/>
    <mergeCell ref="E790:F790"/>
    <mergeCell ref="E791:F791"/>
    <mergeCell ref="E725:F725"/>
    <mergeCell ref="E726:F726"/>
    <mergeCell ref="H728:I728"/>
    <mergeCell ref="E730:F730"/>
    <mergeCell ref="E731:F731"/>
    <mergeCell ref="E732:F732"/>
    <mergeCell ref="E733:F733"/>
    <mergeCell ref="E734:F734"/>
    <mergeCell ref="E705:F705"/>
    <mergeCell ref="E706:F706"/>
    <mergeCell ref="E707:F707"/>
    <mergeCell ref="E708:F708"/>
    <mergeCell ref="E709:F709"/>
    <mergeCell ref="H711:I711"/>
    <mergeCell ref="E713:F713"/>
    <mergeCell ref="E672:F672"/>
    <mergeCell ref="E673:F673"/>
    <mergeCell ref="E674:F674"/>
    <mergeCell ref="E675:F675"/>
    <mergeCell ref="E676:F676"/>
    <mergeCell ref="E677:F677"/>
    <mergeCell ref="E678:F678"/>
    <mergeCell ref="H680:I680"/>
    <mergeCell ref="E682:F682"/>
    <mergeCell ref="E683:F683"/>
    <mergeCell ref="E684:F684"/>
    <mergeCell ref="E685:F685"/>
    <mergeCell ref="E686:F686"/>
    <mergeCell ref="E687:F687"/>
    <mergeCell ref="H689:I689"/>
    <mergeCell ref="E691:F691"/>
    <mergeCell ref="E692:F692"/>
    <mergeCell ref="E693:F693"/>
    <mergeCell ref="E694:F694"/>
    <mergeCell ref="E695:F695"/>
    <mergeCell ref="E696:F696"/>
    <mergeCell ref="E697:F697"/>
    <mergeCell ref="E698:F698"/>
    <mergeCell ref="H700:I700"/>
    <mergeCell ref="E702:F702"/>
    <mergeCell ref="E668:F668"/>
    <mergeCell ref="H670:I670"/>
    <mergeCell ref="E628:F628"/>
    <mergeCell ref="E629:F629"/>
    <mergeCell ref="E630:F630"/>
    <mergeCell ref="H632:I632"/>
    <mergeCell ref="E634:F634"/>
    <mergeCell ref="E635:F635"/>
    <mergeCell ref="E636:F636"/>
    <mergeCell ref="E637:F637"/>
    <mergeCell ref="E638:F638"/>
    <mergeCell ref="E639:F639"/>
    <mergeCell ref="H641:I641"/>
    <mergeCell ref="E643:F643"/>
    <mergeCell ref="E644:F644"/>
    <mergeCell ref="E645:F645"/>
    <mergeCell ref="E646:F646"/>
    <mergeCell ref="E647:F647"/>
    <mergeCell ref="E648:F648"/>
    <mergeCell ref="E654:F654"/>
    <mergeCell ref="E655:F655"/>
    <mergeCell ref="E656:F656"/>
    <mergeCell ref="E657:F657"/>
    <mergeCell ref="E658:F658"/>
    <mergeCell ref="E557:F557"/>
    <mergeCell ref="E558:F558"/>
    <mergeCell ref="E559:F559"/>
    <mergeCell ref="E560:F560"/>
    <mergeCell ref="H562:I562"/>
    <mergeCell ref="E564:F564"/>
    <mergeCell ref="E565:F565"/>
    <mergeCell ref="E566:F566"/>
    <mergeCell ref="H660:I660"/>
    <mergeCell ref="E662:F662"/>
    <mergeCell ref="E663:F663"/>
    <mergeCell ref="E664:F664"/>
    <mergeCell ref="E665:F665"/>
    <mergeCell ref="E666:F666"/>
    <mergeCell ref="E667:F667"/>
    <mergeCell ref="H622:I622"/>
    <mergeCell ref="E624:F624"/>
    <mergeCell ref="E625:F625"/>
    <mergeCell ref="E626:F626"/>
    <mergeCell ref="E627:F627"/>
    <mergeCell ref="E586:F586"/>
    <mergeCell ref="E587:F587"/>
    <mergeCell ref="E588:F588"/>
    <mergeCell ref="E589:F589"/>
    <mergeCell ref="E590:F590"/>
    <mergeCell ref="H592:I592"/>
    <mergeCell ref="E594:F594"/>
    <mergeCell ref="E595:F595"/>
    <mergeCell ref="E596:F596"/>
    <mergeCell ref="E597:F597"/>
    <mergeCell ref="E598:F598"/>
    <mergeCell ref="E599:F599"/>
    <mergeCell ref="E567:F567"/>
    <mergeCell ref="E568:F568"/>
    <mergeCell ref="E569:F569"/>
    <mergeCell ref="E570:F570"/>
    <mergeCell ref="E571:F571"/>
    <mergeCell ref="E572:F572"/>
    <mergeCell ref="E573:F573"/>
    <mergeCell ref="E574:F574"/>
    <mergeCell ref="E575:F575"/>
    <mergeCell ref="H577:I577"/>
    <mergeCell ref="E529:F529"/>
    <mergeCell ref="E530:F530"/>
    <mergeCell ref="E531:F531"/>
    <mergeCell ref="H533:I533"/>
    <mergeCell ref="E535:F535"/>
    <mergeCell ref="E536:F536"/>
    <mergeCell ref="E537:F537"/>
    <mergeCell ref="E538:F538"/>
    <mergeCell ref="E539:F539"/>
    <mergeCell ref="E540:F540"/>
    <mergeCell ref="H542:I542"/>
    <mergeCell ref="E544:F544"/>
    <mergeCell ref="E545:F545"/>
    <mergeCell ref="E546:F546"/>
    <mergeCell ref="E547:F547"/>
    <mergeCell ref="H549:I549"/>
    <mergeCell ref="E551:F551"/>
    <mergeCell ref="E552:F552"/>
    <mergeCell ref="E553:F553"/>
    <mergeCell ref="E554:F554"/>
    <mergeCell ref="E555:F555"/>
    <mergeCell ref="E556:F556"/>
    <mergeCell ref="E521:F521"/>
    <mergeCell ref="E522:F522"/>
    <mergeCell ref="E527:F527"/>
    <mergeCell ref="E528:F528"/>
    <mergeCell ref="E477:F477"/>
    <mergeCell ref="E478:F478"/>
    <mergeCell ref="E437:F437"/>
    <mergeCell ref="E438:F438"/>
    <mergeCell ref="H440:I440"/>
    <mergeCell ref="E442:F442"/>
    <mergeCell ref="E443:F443"/>
    <mergeCell ref="E444:F444"/>
    <mergeCell ref="E445:F445"/>
    <mergeCell ref="E446:F446"/>
    <mergeCell ref="H448:I448"/>
    <mergeCell ref="E450:F450"/>
    <mergeCell ref="E451:F451"/>
    <mergeCell ref="E452:F452"/>
    <mergeCell ref="E453:F453"/>
    <mergeCell ref="E454:F454"/>
    <mergeCell ref="E455:F455"/>
    <mergeCell ref="E456:F456"/>
    <mergeCell ref="H458:I458"/>
    <mergeCell ref="E464:F464"/>
    <mergeCell ref="E465:F465"/>
    <mergeCell ref="E466:F466"/>
    <mergeCell ref="E467:F467"/>
    <mergeCell ref="E468:F468"/>
    <mergeCell ref="H470:I470"/>
    <mergeCell ref="E472:F472"/>
    <mergeCell ref="E473:F473"/>
    <mergeCell ref="E474:F474"/>
    <mergeCell ref="E475:F475"/>
    <mergeCell ref="E476:F476"/>
    <mergeCell ref="E410:F410"/>
    <mergeCell ref="H412:I412"/>
    <mergeCell ref="E414:F414"/>
    <mergeCell ref="E415:F415"/>
    <mergeCell ref="E374:F374"/>
    <mergeCell ref="E375:F375"/>
    <mergeCell ref="E376:F376"/>
    <mergeCell ref="E377:F377"/>
    <mergeCell ref="E378:F378"/>
    <mergeCell ref="E379:F379"/>
    <mergeCell ref="E380:F380"/>
    <mergeCell ref="H382:I382"/>
    <mergeCell ref="E384:F384"/>
    <mergeCell ref="E385:F385"/>
    <mergeCell ref="E386:F386"/>
    <mergeCell ref="E387:F387"/>
    <mergeCell ref="E388:F388"/>
    <mergeCell ref="E389:F389"/>
    <mergeCell ref="E390:F390"/>
    <mergeCell ref="E391:F391"/>
    <mergeCell ref="E392:F392"/>
    <mergeCell ref="H396:I396"/>
    <mergeCell ref="E398:F398"/>
    <mergeCell ref="E399:F399"/>
    <mergeCell ref="E400:F400"/>
    <mergeCell ref="E401:F401"/>
    <mergeCell ref="H403:I403"/>
    <mergeCell ref="E405:F405"/>
    <mergeCell ref="E406:F406"/>
    <mergeCell ref="E407:F407"/>
    <mergeCell ref="E408:F408"/>
    <mergeCell ref="E409:F409"/>
    <mergeCell ref="E370:F370"/>
    <mergeCell ref="H372:I372"/>
    <mergeCell ref="E332:F332"/>
    <mergeCell ref="E333:F333"/>
    <mergeCell ref="E334:F334"/>
    <mergeCell ref="E335:F335"/>
    <mergeCell ref="H337:I337"/>
    <mergeCell ref="E339:F339"/>
    <mergeCell ref="E340:F340"/>
    <mergeCell ref="E341:F341"/>
    <mergeCell ref="E342:F342"/>
    <mergeCell ref="E343:F343"/>
    <mergeCell ref="E344:F344"/>
    <mergeCell ref="E345:F345"/>
    <mergeCell ref="E346:F346"/>
    <mergeCell ref="H348:I348"/>
    <mergeCell ref="E350:F350"/>
    <mergeCell ref="E351:F351"/>
    <mergeCell ref="E352:F352"/>
    <mergeCell ref="E290:F290"/>
    <mergeCell ref="E291:F291"/>
    <mergeCell ref="E292:F292"/>
    <mergeCell ref="E293:F293"/>
    <mergeCell ref="E294:F294"/>
    <mergeCell ref="H296:I296"/>
    <mergeCell ref="E298:F298"/>
    <mergeCell ref="E299:F299"/>
    <mergeCell ref="E300:F300"/>
    <mergeCell ref="E301:F301"/>
    <mergeCell ref="E302:F302"/>
    <mergeCell ref="E303:F303"/>
    <mergeCell ref="E304:F304"/>
    <mergeCell ref="E305:F305"/>
    <mergeCell ref="E306:F306"/>
    <mergeCell ref="H308:I308"/>
    <mergeCell ref="E310:F310"/>
    <mergeCell ref="E311:F311"/>
    <mergeCell ref="E312:F312"/>
    <mergeCell ref="E313:F313"/>
    <mergeCell ref="E314:F314"/>
    <mergeCell ref="E315:F315"/>
    <mergeCell ref="H317:I317"/>
    <mergeCell ref="E319:F319"/>
    <mergeCell ref="E320:F320"/>
    <mergeCell ref="E321:F321"/>
    <mergeCell ref="E322:F322"/>
    <mergeCell ref="E323:F323"/>
    <mergeCell ref="E287:F287"/>
    <mergeCell ref="E288:F288"/>
    <mergeCell ref="E289:F289"/>
    <mergeCell ref="E250:F250"/>
    <mergeCell ref="E251:F251"/>
    <mergeCell ref="E252:F252"/>
    <mergeCell ref="H254:I254"/>
    <mergeCell ref="E256:F256"/>
    <mergeCell ref="E257:F257"/>
    <mergeCell ref="E258:F258"/>
    <mergeCell ref="E259:F259"/>
    <mergeCell ref="E260:F260"/>
    <mergeCell ref="E261:F261"/>
    <mergeCell ref="E262:F262"/>
    <mergeCell ref="E263:F263"/>
    <mergeCell ref="E264:F264"/>
    <mergeCell ref="E265:F265"/>
    <mergeCell ref="E266:F266"/>
    <mergeCell ref="E267:F267"/>
    <mergeCell ref="E268:F268"/>
    <mergeCell ref="E271:F271"/>
    <mergeCell ref="H170:I170"/>
    <mergeCell ref="E191:F191"/>
    <mergeCell ref="H193:I193"/>
    <mergeCell ref="E272:F272"/>
    <mergeCell ref="E273:F273"/>
    <mergeCell ref="H275:I275"/>
    <mergeCell ref="E277:F277"/>
    <mergeCell ref="E278:F278"/>
    <mergeCell ref="E279:F279"/>
    <mergeCell ref="E280:F280"/>
    <mergeCell ref="E281:F281"/>
    <mergeCell ref="H283:I283"/>
    <mergeCell ref="H233:I233"/>
    <mergeCell ref="E235:F235"/>
    <mergeCell ref="E236:F236"/>
    <mergeCell ref="E237:F237"/>
    <mergeCell ref="E238:F238"/>
    <mergeCell ref="E239:F239"/>
    <mergeCell ref="E240:F240"/>
    <mergeCell ref="E241:F241"/>
    <mergeCell ref="E242:F242"/>
    <mergeCell ref="E243:F243"/>
    <mergeCell ref="E244:F244"/>
    <mergeCell ref="E245:F245"/>
    <mergeCell ref="E246:F246"/>
    <mergeCell ref="E247:F247"/>
    <mergeCell ref="E248:F248"/>
    <mergeCell ref="E249:F249"/>
    <mergeCell ref="E195:F195"/>
    <mergeCell ref="E196:F196"/>
    <mergeCell ref="E197:F197"/>
    <mergeCell ref="E198:F198"/>
    <mergeCell ref="E71:F71"/>
    <mergeCell ref="E72:F72"/>
    <mergeCell ref="E66:F66"/>
    <mergeCell ref="E229:F229"/>
    <mergeCell ref="E172:F172"/>
    <mergeCell ref="E173:F173"/>
    <mergeCell ref="E174:F174"/>
    <mergeCell ref="H176:I176"/>
    <mergeCell ref="E183:F183"/>
    <mergeCell ref="E184:F184"/>
    <mergeCell ref="E185:F185"/>
    <mergeCell ref="H187:I187"/>
    <mergeCell ref="E189:F189"/>
    <mergeCell ref="E190:F190"/>
    <mergeCell ref="H137:I137"/>
    <mergeCell ref="E139:F139"/>
    <mergeCell ref="E140:F140"/>
    <mergeCell ref="E141:F141"/>
    <mergeCell ref="H143:I143"/>
    <mergeCell ref="E145:F145"/>
    <mergeCell ref="E146:F146"/>
    <mergeCell ref="E147:F147"/>
    <mergeCell ref="E148:F148"/>
    <mergeCell ref="H150:I150"/>
    <mergeCell ref="E152:F152"/>
    <mergeCell ref="E153:F153"/>
    <mergeCell ref="E154:F154"/>
    <mergeCell ref="E155:F155"/>
    <mergeCell ref="H157:I157"/>
    <mergeCell ref="E159:F159"/>
    <mergeCell ref="E160:F160"/>
    <mergeCell ref="E168:F168"/>
    <mergeCell ref="E60:F60"/>
    <mergeCell ref="E61:F61"/>
    <mergeCell ref="H62:I62"/>
    <mergeCell ref="A12:J12"/>
    <mergeCell ref="E13:F13"/>
    <mergeCell ref="E14:F14"/>
    <mergeCell ref="E15:F15"/>
    <mergeCell ref="E16:F16"/>
    <mergeCell ref="E17:F17"/>
    <mergeCell ref="E18:F18"/>
    <mergeCell ref="E19:F19"/>
    <mergeCell ref="E86:F86"/>
    <mergeCell ref="E87:F87"/>
    <mergeCell ref="E88:F88"/>
    <mergeCell ref="H90:I90"/>
    <mergeCell ref="E41:F41"/>
    <mergeCell ref="E42:F42"/>
    <mergeCell ref="E43:F43"/>
    <mergeCell ref="H45:I45"/>
    <mergeCell ref="E47:F47"/>
    <mergeCell ref="E48:F48"/>
    <mergeCell ref="E26:F26"/>
    <mergeCell ref="E27:F27"/>
    <mergeCell ref="E28:F28"/>
    <mergeCell ref="E29:F29"/>
    <mergeCell ref="E30:F30"/>
    <mergeCell ref="E31:F31"/>
    <mergeCell ref="H33:I33"/>
    <mergeCell ref="E35:F35"/>
    <mergeCell ref="E36:F36"/>
    <mergeCell ref="E67:F67"/>
    <mergeCell ref="H69:I69"/>
    <mergeCell ref="E177:F177"/>
    <mergeCell ref="E178:F178"/>
    <mergeCell ref="H179:I179"/>
    <mergeCell ref="E49:F49"/>
    <mergeCell ref="H51:I51"/>
    <mergeCell ref="E53:F53"/>
    <mergeCell ref="E54:F54"/>
    <mergeCell ref="E55:F55"/>
    <mergeCell ref="E56:F56"/>
    <mergeCell ref="E57:F57"/>
    <mergeCell ref="H59:I59"/>
    <mergeCell ref="E64:F64"/>
    <mergeCell ref="E65:F65"/>
    <mergeCell ref="E20:F20"/>
    <mergeCell ref="H22:I22"/>
    <mergeCell ref="E24:F24"/>
    <mergeCell ref="E25:F25"/>
    <mergeCell ref="E111:F111"/>
    <mergeCell ref="E112:F112"/>
    <mergeCell ref="E73:F73"/>
    <mergeCell ref="E74:F74"/>
    <mergeCell ref="H76:I76"/>
    <mergeCell ref="E78:F78"/>
    <mergeCell ref="E79:F79"/>
    <mergeCell ref="E80:F80"/>
    <mergeCell ref="E81:F81"/>
    <mergeCell ref="H83:I83"/>
    <mergeCell ref="E37:F37"/>
    <mergeCell ref="E38:F38"/>
    <mergeCell ref="E39:F39"/>
    <mergeCell ref="E40:F40"/>
    <mergeCell ref="E85:F85"/>
  </mergeCells>
  <pageMargins left="0.51181102362204722" right="0.51181102362204722" top="0.78740157480314965" bottom="0.78740157480314965" header="0.31496062992125984" footer="0.31496062992125984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18</vt:i4>
      </vt:variant>
    </vt:vector>
  </HeadingPairs>
  <TitlesOfParts>
    <vt:vector size="27" baseType="lpstr">
      <vt:lpstr>Resumo</vt:lpstr>
      <vt:lpstr>Planilha</vt:lpstr>
      <vt:lpstr>Cronograma</vt:lpstr>
      <vt:lpstr>ABC Serviços</vt:lpstr>
      <vt:lpstr>ABC Insumos</vt:lpstr>
      <vt:lpstr>BDI SERV</vt:lpstr>
      <vt:lpstr>BDI INSUMOS</vt:lpstr>
      <vt:lpstr>Encargos Sociais</vt:lpstr>
      <vt:lpstr>Composições</vt:lpstr>
      <vt:lpstr>'ABC Insumos'!Area_de_impressao</vt:lpstr>
      <vt:lpstr>'ABC Serviços'!Area_de_impressao</vt:lpstr>
      <vt:lpstr>'BDI INSUMOS'!Area_de_impressao</vt:lpstr>
      <vt:lpstr>'BDI SERV'!Area_de_impressao</vt:lpstr>
      <vt:lpstr>Composições!Area_de_impressao</vt:lpstr>
      <vt:lpstr>Cronograma!Area_de_impressao</vt:lpstr>
      <vt:lpstr>'Encargos Sociais'!Area_de_impressao</vt:lpstr>
      <vt:lpstr>Planilha!Area_de_impressao</vt:lpstr>
      <vt:lpstr>Resumo!Area_de_impressao</vt:lpstr>
      <vt:lpstr>'ABC Insumos'!Titulos_de_impressao</vt:lpstr>
      <vt:lpstr>'ABC Serviços'!Titulos_de_impressao</vt:lpstr>
      <vt:lpstr>'BDI INSUMOS'!Titulos_de_impressao</vt:lpstr>
      <vt:lpstr>'BDI SERV'!Titulos_de_impressao</vt:lpstr>
      <vt:lpstr>Composições!Titulos_de_impressao</vt:lpstr>
      <vt:lpstr>Cronograma!Titulos_de_impressao</vt:lpstr>
      <vt:lpstr>'Encargos Sociais'!Titulos_de_impressao</vt:lpstr>
      <vt:lpstr>Planilha!Titulos_de_impressao</vt:lpstr>
      <vt:lpstr>Resumo!Titulos_de_impressao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Alheiros</dc:creator>
  <cp:lastModifiedBy>Dall Engenharia</cp:lastModifiedBy>
  <cp:lastPrinted>2024-09-23T14:26:51Z</cp:lastPrinted>
  <dcterms:created xsi:type="dcterms:W3CDTF">2021-07-05T10:40:44Z</dcterms:created>
  <dcterms:modified xsi:type="dcterms:W3CDTF">2024-09-23T17:17:33Z</dcterms:modified>
</cp:coreProperties>
</file>